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44976\Desktop\"/>
    </mc:Choice>
  </mc:AlternateContent>
  <xr:revisionPtr revIDLastSave="0" documentId="13_ncr:1_{9216AF15-41D9-4037-82F9-C25DF5221AAD}" xr6:coauthVersionLast="45" xr6:coauthVersionMax="45" xr10:uidLastSave="{00000000-0000-0000-0000-000000000000}"/>
  <bookViews>
    <workbookView xWindow="-108" yWindow="-108" windowWidth="23256" windowHeight="12576" tabRatio="747" xr2:uid="{00000000-000D-0000-FFFF-FFFF00000000}"/>
  </bookViews>
  <sheets>
    <sheet name="男子S（2020） " sheetId="14" r:id="rId1"/>
    <sheet name="女子S（2020）" sheetId="15" r:id="rId2"/>
    <sheet name="男子D（2020）" sheetId="16" r:id="rId3"/>
    <sheet name="女子D（2020）" sheetId="17" r:id="rId4"/>
    <sheet name="作業男子S" sheetId="22" r:id="rId5"/>
    <sheet name="作業女子S" sheetId="23" r:id="rId6"/>
    <sheet name="作業男子D" sheetId="24" r:id="rId7"/>
    <sheet name="作業女子D" sheetId="25" r:id="rId8"/>
  </sheets>
  <externalReferences>
    <externalReference r:id="rId9"/>
  </externalReferences>
  <definedNames>
    <definedName name="_xlnm._FilterDatabase" localSheetId="7" hidden="1">作業女子D!$Q$3:$U$173</definedName>
    <definedName name="_xlnm._FilterDatabase" localSheetId="5" hidden="1">作業女子S!$Q$3:$U$169</definedName>
    <definedName name="_xlnm._FilterDatabase" localSheetId="6" hidden="1">作業男子D!$Q$3:$U$178</definedName>
    <definedName name="_xlnm._FilterDatabase" localSheetId="4" hidden="1">作業男子S!$S$1:$S$192</definedName>
    <definedName name="_xlnm._FilterDatabase" localSheetId="3" hidden="1">'女子D（2020）'!$A$3:$Y$113</definedName>
    <definedName name="_xlnm._FilterDatabase" localSheetId="1" hidden="1">'女子S（2020）'!$A$3:$AC$72</definedName>
    <definedName name="_xlnm._FilterDatabase" localSheetId="2" hidden="1">'男子D（2020）'!$A$3:$Y$121</definedName>
    <definedName name="_xlnm._FilterDatabase" localSheetId="0" hidden="1">'男子S（2020） '!$A$3:$AC$110</definedName>
    <definedName name="_xlnm.Print_Area" localSheetId="3">'女子D（2020）'!$A$1:$Y$111</definedName>
    <definedName name="_xlnm.Print_Area" localSheetId="1">'女子S（2020）'!$A$1:$AC$71</definedName>
    <definedName name="_xlnm.Print_Area" localSheetId="2">'男子D（2020）'!$A$1:$Y$119</definedName>
    <definedName name="_xlnm.Print_Area" localSheetId="0">'男子S（2020） '!$A$1:$AC$109</definedName>
    <definedName name="_xlnm.Print_Titles" localSheetId="3">'女子D（2020）'!$1:$3</definedName>
    <definedName name="_xlnm.Print_Titles" localSheetId="1">'女子S（2020）'!$1:$3</definedName>
    <definedName name="_xlnm.Print_Titles" localSheetId="2">'男子D（2020）'!$1:$3</definedName>
    <definedName name="_xlnm.Print_Titles" localSheetId="0">'男子S（2020）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9" i="14" l="1"/>
  <c r="AA89" i="14"/>
  <c r="Y89" i="14"/>
  <c r="W89" i="14"/>
  <c r="U89" i="14"/>
  <c r="S89" i="14"/>
  <c r="Q89" i="14"/>
  <c r="O89" i="14"/>
  <c r="M89" i="14"/>
  <c r="K89" i="14"/>
  <c r="E89" i="14" s="1"/>
  <c r="I89" i="14"/>
  <c r="I90" i="14"/>
  <c r="K90" i="14"/>
  <c r="M90" i="14"/>
  <c r="O90" i="14"/>
  <c r="Q90" i="14"/>
  <c r="S90" i="14"/>
  <c r="U90" i="14"/>
  <c r="W90" i="14"/>
  <c r="Y90" i="14"/>
  <c r="AA90" i="14"/>
  <c r="AC90" i="14"/>
  <c r="AC88" i="14"/>
  <c r="AA88" i="14"/>
  <c r="Y88" i="14"/>
  <c r="W88" i="14"/>
  <c r="U88" i="14"/>
  <c r="S88" i="14"/>
  <c r="Q88" i="14"/>
  <c r="O88" i="14"/>
  <c r="M88" i="14"/>
  <c r="K88" i="14"/>
  <c r="I88" i="14"/>
  <c r="AC87" i="14"/>
  <c r="AA87" i="14"/>
  <c r="Y87" i="14"/>
  <c r="W87" i="14"/>
  <c r="U87" i="14"/>
  <c r="S87" i="14"/>
  <c r="Q87" i="14"/>
  <c r="O87" i="14"/>
  <c r="M87" i="14"/>
  <c r="K87" i="14"/>
  <c r="I87" i="14"/>
  <c r="AC86" i="14"/>
  <c r="AA86" i="14"/>
  <c r="Y86" i="14"/>
  <c r="W86" i="14"/>
  <c r="U86" i="14"/>
  <c r="S86" i="14"/>
  <c r="Q86" i="14"/>
  <c r="O86" i="14"/>
  <c r="M86" i="14"/>
  <c r="K86" i="14"/>
  <c r="I86" i="14"/>
  <c r="AC85" i="14"/>
  <c r="AA85" i="14"/>
  <c r="Y85" i="14"/>
  <c r="W85" i="14"/>
  <c r="U85" i="14"/>
  <c r="S85" i="14"/>
  <c r="Q85" i="14"/>
  <c r="O85" i="14"/>
  <c r="M85" i="14"/>
  <c r="K85" i="14"/>
  <c r="I85" i="14"/>
  <c r="AC84" i="14"/>
  <c r="AA84" i="14"/>
  <c r="Y84" i="14"/>
  <c r="W84" i="14"/>
  <c r="U84" i="14"/>
  <c r="S84" i="14"/>
  <c r="Q84" i="14"/>
  <c r="O84" i="14"/>
  <c r="M84" i="14"/>
  <c r="K84" i="14"/>
  <c r="I84" i="14"/>
  <c r="E90" i="14" l="1"/>
  <c r="E87" i="14"/>
  <c r="E84" i="14"/>
  <c r="E88" i="14"/>
  <c r="E86" i="14"/>
  <c r="E85" i="14"/>
  <c r="AC83" i="14"/>
  <c r="AA83" i="14"/>
  <c r="Y83" i="14"/>
  <c r="W83" i="14"/>
  <c r="U83" i="14"/>
  <c r="S83" i="14"/>
  <c r="Q83" i="14"/>
  <c r="O83" i="14"/>
  <c r="M83" i="14"/>
  <c r="K83" i="14"/>
  <c r="I83" i="14"/>
  <c r="E83" i="14" l="1"/>
  <c r="I38" i="17"/>
  <c r="K38" i="17"/>
  <c r="M38" i="17"/>
  <c r="O38" i="17"/>
  <c r="Q38" i="17"/>
  <c r="S38" i="17"/>
  <c r="U38" i="17"/>
  <c r="W38" i="17"/>
  <c r="Y38" i="17"/>
  <c r="I45" i="17"/>
  <c r="K45" i="17"/>
  <c r="M45" i="17"/>
  <c r="O45" i="17"/>
  <c r="Q45" i="17"/>
  <c r="S45" i="17"/>
  <c r="U45" i="17"/>
  <c r="W45" i="17"/>
  <c r="Y45" i="17"/>
  <c r="W69" i="17"/>
  <c r="I29" i="17"/>
  <c r="K29" i="17"/>
  <c r="M29" i="17"/>
  <c r="O29" i="17"/>
  <c r="Q29" i="17"/>
  <c r="S29" i="17"/>
  <c r="U29" i="17"/>
  <c r="W29" i="17"/>
  <c r="Y29" i="17"/>
  <c r="I39" i="17"/>
  <c r="K39" i="17"/>
  <c r="M39" i="17"/>
  <c r="O39" i="17"/>
  <c r="Q39" i="17"/>
  <c r="S39" i="17"/>
  <c r="U39" i="17"/>
  <c r="W39" i="17"/>
  <c r="Y39" i="17"/>
  <c r="I51" i="17"/>
  <c r="K51" i="17"/>
  <c r="M51" i="17"/>
  <c r="O51" i="17"/>
  <c r="Q51" i="17"/>
  <c r="S51" i="17"/>
  <c r="U51" i="17"/>
  <c r="W51" i="17"/>
  <c r="Y51" i="17"/>
  <c r="I52" i="17"/>
  <c r="K52" i="17"/>
  <c r="M52" i="17"/>
  <c r="O52" i="17"/>
  <c r="Q52" i="17"/>
  <c r="S52" i="17"/>
  <c r="U52" i="17"/>
  <c r="W52" i="17"/>
  <c r="Y52" i="17"/>
  <c r="Y6" i="17"/>
  <c r="Y11" i="17"/>
  <c r="Y13" i="17"/>
  <c r="Y14" i="17"/>
  <c r="Y15" i="17"/>
  <c r="Y7" i="17"/>
  <c r="Y10" i="17"/>
  <c r="Y9" i="17"/>
  <c r="Y20" i="17"/>
  <c r="Y8" i="17"/>
  <c r="Y12" i="17"/>
  <c r="Y22" i="17"/>
  <c r="Y23" i="17"/>
  <c r="Y24" i="17"/>
  <c r="Y16" i="17"/>
  <c r="Y28" i="17"/>
  <c r="Y19" i="17"/>
  <c r="Y31" i="17"/>
  <c r="Y17" i="17"/>
  <c r="Y18" i="17"/>
  <c r="Y33" i="17"/>
  <c r="Y41" i="17"/>
  <c r="Y25" i="17"/>
  <c r="Y21" i="17"/>
  <c r="Y27" i="17"/>
  <c r="Y37" i="17"/>
  <c r="Y32" i="17"/>
  <c r="Y34" i="17"/>
  <c r="Y40" i="17"/>
  <c r="Y50" i="17"/>
  <c r="Y53" i="17"/>
  <c r="Y54" i="17"/>
  <c r="Y55" i="17"/>
  <c r="Y56" i="17"/>
  <c r="Y61" i="17"/>
  <c r="Y62" i="17"/>
  <c r="Y42" i="17"/>
  <c r="Y43" i="17"/>
  <c r="Y49" i="17"/>
  <c r="Y63" i="17"/>
  <c r="Y64" i="17"/>
  <c r="Y66" i="17"/>
  <c r="Y65" i="17"/>
  <c r="Y67" i="17"/>
  <c r="Y74" i="17"/>
  <c r="Y75" i="17"/>
  <c r="Y76" i="17"/>
  <c r="Y78" i="17"/>
  <c r="Y79" i="17"/>
  <c r="Y77" i="17"/>
  <c r="Y80" i="17"/>
  <c r="Y85" i="17"/>
  <c r="Y86" i="17"/>
  <c r="Y84" i="17"/>
  <c r="Y88" i="17"/>
  <c r="Y47" i="17"/>
  <c r="Y58" i="17"/>
  <c r="Y59" i="17"/>
  <c r="Y87" i="17"/>
  <c r="Y48" i="17"/>
  <c r="Y46" i="17"/>
  <c r="Y91" i="17"/>
  <c r="Y81" i="17"/>
  <c r="Y82" i="17"/>
  <c r="Y36" i="17"/>
  <c r="Y60" i="17"/>
  <c r="Y90" i="17"/>
  <c r="Y26" i="17"/>
  <c r="Y89" i="17"/>
  <c r="Y83" i="17"/>
  <c r="Y35" i="17"/>
  <c r="Y57" i="17"/>
  <c r="Y93" i="17"/>
  <c r="Y94" i="17"/>
  <c r="Y95" i="17"/>
  <c r="Y92" i="17"/>
  <c r="Y97" i="17"/>
  <c r="Y98" i="17"/>
  <c r="Y96" i="17"/>
  <c r="Y99" i="17"/>
  <c r="Y102" i="17"/>
  <c r="Y104" i="17"/>
  <c r="Y103" i="17"/>
  <c r="Y100" i="17"/>
  <c r="Y101" i="17"/>
  <c r="Y105" i="17"/>
  <c r="Y109" i="17"/>
  <c r="Y107" i="17"/>
  <c r="Y108" i="17"/>
  <c r="Y106" i="17"/>
  <c r="Y110" i="17"/>
  <c r="Y111" i="17"/>
  <c r="Y44" i="17"/>
  <c r="Y69" i="17"/>
  <c r="Y70" i="17"/>
  <c r="Y68" i="17"/>
  <c r="Y73" i="17"/>
  <c r="Y71" i="17"/>
  <c r="Y72" i="17"/>
  <c r="Y30" i="17"/>
  <c r="W27" i="17"/>
  <c r="W37" i="17"/>
  <c r="W32" i="17"/>
  <c r="W34" i="17"/>
  <c r="W40" i="17"/>
  <c r="W50" i="17"/>
  <c r="W53" i="17"/>
  <c r="W54" i="17"/>
  <c r="W55" i="17"/>
  <c r="W56" i="17"/>
  <c r="W61" i="17"/>
  <c r="W62" i="17"/>
  <c r="W42" i="17"/>
  <c r="W43" i="17"/>
  <c r="W49" i="17"/>
  <c r="W63" i="17"/>
  <c r="W64" i="17"/>
  <c r="W66" i="17"/>
  <c r="W65" i="17"/>
  <c r="W67" i="17"/>
  <c r="W74" i="17"/>
  <c r="W75" i="17"/>
  <c r="W76" i="17"/>
  <c r="W78" i="17"/>
  <c r="W79" i="17"/>
  <c r="W77" i="17"/>
  <c r="W80" i="17"/>
  <c r="W85" i="17"/>
  <c r="W86" i="17"/>
  <c r="W84" i="17"/>
  <c r="W88" i="17"/>
  <c r="W47" i="17"/>
  <c r="W58" i="17"/>
  <c r="W59" i="17"/>
  <c r="W87" i="17"/>
  <c r="W48" i="17"/>
  <c r="W46" i="17"/>
  <c r="W91" i="17"/>
  <c r="W81" i="17"/>
  <c r="W82" i="17"/>
  <c r="W36" i="17"/>
  <c r="W60" i="17"/>
  <c r="W90" i="17"/>
  <c r="W26" i="17"/>
  <c r="W89" i="17"/>
  <c r="W83" i="17"/>
  <c r="W35" i="17"/>
  <c r="W57" i="17"/>
  <c r="W93" i="17"/>
  <c r="W94" i="17"/>
  <c r="W95" i="17"/>
  <c r="W92" i="17"/>
  <c r="W97" i="17"/>
  <c r="W98" i="17"/>
  <c r="W96" i="17"/>
  <c r="W99" i="17"/>
  <c r="W102" i="17"/>
  <c r="W104" i="17"/>
  <c r="W103" i="17"/>
  <c r="W100" i="17"/>
  <c r="W101" i="17"/>
  <c r="W105" i="17"/>
  <c r="W109" i="17"/>
  <c r="W107" i="17"/>
  <c r="W108" i="17"/>
  <c r="W106" i="17"/>
  <c r="W110" i="17"/>
  <c r="W111" i="17"/>
  <c r="W44" i="17"/>
  <c r="W70" i="17"/>
  <c r="W68" i="17"/>
  <c r="W73" i="17"/>
  <c r="W71" i="17"/>
  <c r="W72" i="17"/>
  <c r="W30" i="17"/>
  <c r="I44" i="17"/>
  <c r="K44" i="17"/>
  <c r="M44" i="17"/>
  <c r="O44" i="17"/>
  <c r="Q44" i="17"/>
  <c r="S44" i="17"/>
  <c r="U44" i="17"/>
  <c r="I69" i="17"/>
  <c r="K69" i="17"/>
  <c r="M69" i="17"/>
  <c r="O69" i="17"/>
  <c r="Q69" i="17"/>
  <c r="S69" i="17"/>
  <c r="U69" i="17"/>
  <c r="I70" i="17"/>
  <c r="K70" i="17"/>
  <c r="M70" i="17"/>
  <c r="O70" i="17"/>
  <c r="Q70" i="17"/>
  <c r="S70" i="17"/>
  <c r="U70" i="17"/>
  <c r="I68" i="17"/>
  <c r="K68" i="17"/>
  <c r="M68" i="17"/>
  <c r="O68" i="17"/>
  <c r="Q68" i="17"/>
  <c r="S68" i="17"/>
  <c r="U68" i="17"/>
  <c r="I73" i="17"/>
  <c r="K73" i="17"/>
  <c r="M73" i="17"/>
  <c r="O73" i="17"/>
  <c r="Q73" i="17"/>
  <c r="S73" i="17"/>
  <c r="U73" i="17"/>
  <c r="I71" i="17"/>
  <c r="K71" i="17"/>
  <c r="M71" i="17"/>
  <c r="O71" i="17"/>
  <c r="Q71" i="17"/>
  <c r="S71" i="17"/>
  <c r="U71" i="17"/>
  <c r="I72" i="17"/>
  <c r="K72" i="17"/>
  <c r="M72" i="17"/>
  <c r="O72" i="17"/>
  <c r="Q72" i="17"/>
  <c r="S72" i="17"/>
  <c r="U72" i="17"/>
  <c r="I30" i="17"/>
  <c r="K30" i="17"/>
  <c r="M30" i="17"/>
  <c r="O30" i="17"/>
  <c r="Q30" i="17"/>
  <c r="S30" i="17"/>
  <c r="U30" i="17"/>
  <c r="E38" i="17" l="1"/>
  <c r="E45" i="17"/>
  <c r="E51" i="17"/>
  <c r="E39" i="17"/>
  <c r="E29" i="17"/>
  <c r="E52" i="17"/>
  <c r="E70" i="17"/>
  <c r="E68" i="17"/>
  <c r="E30" i="17"/>
  <c r="E71" i="17"/>
  <c r="E73" i="17"/>
  <c r="E69" i="17"/>
  <c r="E72" i="17"/>
  <c r="E44" i="17"/>
  <c r="I42" i="16"/>
  <c r="K42" i="16"/>
  <c r="M42" i="16"/>
  <c r="O42" i="16"/>
  <c r="Q42" i="16"/>
  <c r="S42" i="16"/>
  <c r="U42" i="16"/>
  <c r="W42" i="16"/>
  <c r="Y42" i="16"/>
  <c r="I84" i="16"/>
  <c r="K84" i="16"/>
  <c r="M84" i="16"/>
  <c r="O84" i="16"/>
  <c r="Q84" i="16"/>
  <c r="S84" i="16"/>
  <c r="U84" i="16"/>
  <c r="W84" i="16"/>
  <c r="Y84" i="16"/>
  <c r="I37" i="16"/>
  <c r="K37" i="16"/>
  <c r="M37" i="16"/>
  <c r="O37" i="16"/>
  <c r="Q37" i="16"/>
  <c r="S37" i="16"/>
  <c r="U37" i="16"/>
  <c r="W37" i="16"/>
  <c r="Y37" i="16"/>
  <c r="I31" i="16"/>
  <c r="K31" i="16"/>
  <c r="M31" i="16"/>
  <c r="O31" i="16"/>
  <c r="Q31" i="16"/>
  <c r="S31" i="16"/>
  <c r="U31" i="16"/>
  <c r="W31" i="16"/>
  <c r="Y31" i="16"/>
  <c r="I32" i="16"/>
  <c r="K32" i="16"/>
  <c r="M32" i="16"/>
  <c r="O32" i="16"/>
  <c r="Q32" i="16"/>
  <c r="S32" i="16"/>
  <c r="U32" i="16"/>
  <c r="W32" i="16"/>
  <c r="Y32" i="16"/>
  <c r="I43" i="16"/>
  <c r="K43" i="16"/>
  <c r="M43" i="16"/>
  <c r="O43" i="16"/>
  <c r="Q43" i="16"/>
  <c r="S43" i="16"/>
  <c r="U43" i="16"/>
  <c r="W43" i="16"/>
  <c r="Y43" i="16"/>
  <c r="I44" i="16"/>
  <c r="K44" i="16"/>
  <c r="M44" i="16"/>
  <c r="O44" i="16"/>
  <c r="Q44" i="16"/>
  <c r="S44" i="16"/>
  <c r="U44" i="16"/>
  <c r="W44" i="16"/>
  <c r="Y44" i="16"/>
  <c r="I56" i="16"/>
  <c r="K56" i="16"/>
  <c r="M56" i="16"/>
  <c r="O56" i="16"/>
  <c r="Q56" i="16"/>
  <c r="S56" i="16"/>
  <c r="U56" i="16"/>
  <c r="W56" i="16"/>
  <c r="Y56" i="16"/>
  <c r="I57" i="16"/>
  <c r="K57" i="16"/>
  <c r="M57" i="16"/>
  <c r="O57" i="16"/>
  <c r="Q57" i="16"/>
  <c r="S57" i="16"/>
  <c r="U57" i="16"/>
  <c r="W57" i="16"/>
  <c r="Y57" i="16"/>
  <c r="Y5" i="16"/>
  <c r="Y12" i="16"/>
  <c r="Y13" i="16"/>
  <c r="Y9" i="16"/>
  <c r="Y16" i="16"/>
  <c r="Y19" i="16"/>
  <c r="Y6" i="16"/>
  <c r="Y20" i="16"/>
  <c r="Y7" i="16"/>
  <c r="Y11" i="16"/>
  <c r="Y14" i="16"/>
  <c r="Y15" i="16"/>
  <c r="Y8" i="16"/>
  <c r="Y17" i="16"/>
  <c r="Y18" i="16"/>
  <c r="Y22" i="16"/>
  <c r="Y24" i="16"/>
  <c r="Y27" i="16"/>
  <c r="Y28" i="16"/>
  <c r="Y10" i="16"/>
  <c r="Y21" i="16"/>
  <c r="Y34" i="16"/>
  <c r="Y35" i="16"/>
  <c r="Y36" i="16"/>
  <c r="Y26" i="16"/>
  <c r="Y41" i="16"/>
  <c r="Y33" i="16"/>
  <c r="Y39" i="16"/>
  <c r="Y46" i="16"/>
  <c r="Y47" i="16"/>
  <c r="Y25" i="16"/>
  <c r="Y52" i="16"/>
  <c r="Y55" i="16"/>
  <c r="Y23" i="16"/>
  <c r="Y29" i="16"/>
  <c r="Y58" i="16"/>
  <c r="Y45" i="16"/>
  <c r="Y59" i="16"/>
  <c r="Y60" i="16"/>
  <c r="Y61" i="16"/>
  <c r="Y30" i="16"/>
  <c r="Y68" i="16"/>
  <c r="Y69" i="16"/>
  <c r="Y72" i="16"/>
  <c r="Y40" i="16"/>
  <c r="Y53" i="16"/>
  <c r="Y54" i="16"/>
  <c r="Y75" i="16"/>
  <c r="Y76" i="16"/>
  <c r="Y77" i="16"/>
  <c r="Y80" i="16"/>
  <c r="Y81" i="16"/>
  <c r="Y78" i="16"/>
  <c r="Y79" i="16"/>
  <c r="Y82" i="16"/>
  <c r="Y83" i="16"/>
  <c r="Y87" i="16"/>
  <c r="Y85" i="16"/>
  <c r="Y86" i="16"/>
  <c r="Y88" i="16"/>
  <c r="Y73" i="16"/>
  <c r="Y50" i="16"/>
  <c r="Y51" i="16"/>
  <c r="Y89" i="16"/>
  <c r="Y93" i="16"/>
  <c r="Y94" i="16"/>
  <c r="Y95" i="16"/>
  <c r="Y49" i="16"/>
  <c r="Y48" i="16"/>
  <c r="Y70" i="16"/>
  <c r="Y71" i="16"/>
  <c r="Y91" i="16"/>
  <c r="Y96" i="16"/>
  <c r="Y62" i="16"/>
  <c r="Y63" i="16"/>
  <c r="Y64" i="16"/>
  <c r="Y65" i="16"/>
  <c r="Y66" i="16"/>
  <c r="Y67" i="16"/>
  <c r="Y74" i="16"/>
  <c r="Y90" i="16"/>
  <c r="Y92" i="16"/>
  <c r="Y97" i="16"/>
  <c r="Y100" i="16"/>
  <c r="Y98" i="16"/>
  <c r="Y99" i="16"/>
  <c r="Y38" i="16"/>
  <c r="Y104" i="16"/>
  <c r="Y103" i="16"/>
  <c r="Y101" i="16"/>
  <c r="Y102" i="16"/>
  <c r="Y105" i="16"/>
  <c r="Y106" i="16"/>
  <c r="Y107" i="16"/>
  <c r="Y108" i="16"/>
  <c r="Y114" i="16"/>
  <c r="Y115" i="16"/>
  <c r="Y116" i="16"/>
  <c r="Y111" i="16"/>
  <c r="Y112" i="16"/>
  <c r="Y109" i="16"/>
  <c r="Y110" i="16"/>
  <c r="Y113" i="16"/>
  <c r="Y117" i="16"/>
  <c r="Y118" i="16"/>
  <c r="Y119" i="16"/>
  <c r="W5" i="16"/>
  <c r="W12" i="16"/>
  <c r="W13" i="16"/>
  <c r="W9" i="16"/>
  <c r="W16" i="16"/>
  <c r="W19" i="16"/>
  <c r="W6" i="16"/>
  <c r="W20" i="16"/>
  <c r="W7" i="16"/>
  <c r="W11" i="16"/>
  <c r="W14" i="16"/>
  <c r="W15" i="16"/>
  <c r="W8" i="16"/>
  <c r="W17" i="16"/>
  <c r="W18" i="16"/>
  <c r="W22" i="16"/>
  <c r="W24" i="16"/>
  <c r="W27" i="16"/>
  <c r="W28" i="16"/>
  <c r="W10" i="16"/>
  <c r="W21" i="16"/>
  <c r="W34" i="16"/>
  <c r="W35" i="16"/>
  <c r="W36" i="16"/>
  <c r="W26" i="16"/>
  <c r="W41" i="16"/>
  <c r="W33" i="16"/>
  <c r="W39" i="16"/>
  <c r="W46" i="16"/>
  <c r="W47" i="16"/>
  <c r="W25" i="16"/>
  <c r="W52" i="16"/>
  <c r="W55" i="16"/>
  <c r="W23" i="16"/>
  <c r="W29" i="16"/>
  <c r="W58" i="16"/>
  <c r="W45" i="16"/>
  <c r="W59" i="16"/>
  <c r="W60" i="16"/>
  <c r="W61" i="16"/>
  <c r="W30" i="16"/>
  <c r="W68" i="16"/>
  <c r="W69" i="16"/>
  <c r="W72" i="16"/>
  <c r="W40" i="16"/>
  <c r="W53" i="16"/>
  <c r="W54" i="16"/>
  <c r="W75" i="16"/>
  <c r="W76" i="16"/>
  <c r="W77" i="16"/>
  <c r="W80" i="16"/>
  <c r="W81" i="16"/>
  <c r="W78" i="16"/>
  <c r="W79" i="16"/>
  <c r="W82" i="16"/>
  <c r="W83" i="16"/>
  <c r="W87" i="16"/>
  <c r="W85" i="16"/>
  <c r="W86" i="16"/>
  <c r="W88" i="16"/>
  <c r="W73" i="16"/>
  <c r="W50" i="16"/>
  <c r="W51" i="16"/>
  <c r="W89" i="16"/>
  <c r="W93" i="16"/>
  <c r="W94" i="16"/>
  <c r="W95" i="16"/>
  <c r="W49" i="16"/>
  <c r="W48" i="16"/>
  <c r="W70" i="16"/>
  <c r="W71" i="16"/>
  <c r="W91" i="16"/>
  <c r="W96" i="16"/>
  <c r="W62" i="16"/>
  <c r="W63" i="16"/>
  <c r="W64" i="16"/>
  <c r="W65" i="16"/>
  <c r="W66" i="16"/>
  <c r="W67" i="16"/>
  <c r="W74" i="16"/>
  <c r="W90" i="16"/>
  <c r="W92" i="16"/>
  <c r="W97" i="16"/>
  <c r="W100" i="16"/>
  <c r="W98" i="16"/>
  <c r="W99" i="16"/>
  <c r="W38" i="16"/>
  <c r="W104" i="16"/>
  <c r="W103" i="16"/>
  <c r="W101" i="16"/>
  <c r="W102" i="16"/>
  <c r="W105" i="16"/>
  <c r="W106" i="16"/>
  <c r="W107" i="16"/>
  <c r="W108" i="16"/>
  <c r="W114" i="16"/>
  <c r="W115" i="16"/>
  <c r="W116" i="16"/>
  <c r="W111" i="16"/>
  <c r="W112" i="16"/>
  <c r="W109" i="16"/>
  <c r="W110" i="16"/>
  <c r="W113" i="16"/>
  <c r="W117" i="16"/>
  <c r="W118" i="16"/>
  <c r="W119" i="16"/>
  <c r="E84" i="16" l="1"/>
  <c r="E43" i="16"/>
  <c r="E57" i="16"/>
  <c r="E56" i="16"/>
  <c r="E44" i="16"/>
  <c r="E32" i="16"/>
  <c r="E37" i="16"/>
  <c r="E31" i="16"/>
  <c r="E42" i="16"/>
  <c r="I17" i="15"/>
  <c r="K17" i="15"/>
  <c r="M17" i="15"/>
  <c r="O17" i="15"/>
  <c r="Q17" i="15"/>
  <c r="S17" i="15"/>
  <c r="U17" i="15"/>
  <c r="W17" i="15"/>
  <c r="Y17" i="15"/>
  <c r="AA17" i="15"/>
  <c r="AC17" i="15"/>
  <c r="I24" i="15"/>
  <c r="K24" i="15"/>
  <c r="M24" i="15"/>
  <c r="O24" i="15"/>
  <c r="Q24" i="15"/>
  <c r="S24" i="15"/>
  <c r="U24" i="15"/>
  <c r="W24" i="15"/>
  <c r="Y24" i="15"/>
  <c r="AA24" i="15"/>
  <c r="AC24" i="15"/>
  <c r="I29" i="15"/>
  <c r="K29" i="15"/>
  <c r="M29" i="15"/>
  <c r="O29" i="15"/>
  <c r="Q29" i="15"/>
  <c r="S29" i="15"/>
  <c r="U29" i="15"/>
  <c r="W29" i="15"/>
  <c r="Y29" i="15"/>
  <c r="AA29" i="15"/>
  <c r="AC29" i="15"/>
  <c r="I33" i="15"/>
  <c r="K33" i="15"/>
  <c r="M33" i="15"/>
  <c r="O33" i="15"/>
  <c r="Q33" i="15"/>
  <c r="S33" i="15"/>
  <c r="U33" i="15"/>
  <c r="W33" i="15"/>
  <c r="Y33" i="15"/>
  <c r="AA33" i="15"/>
  <c r="AC33" i="15"/>
  <c r="I32" i="15"/>
  <c r="K32" i="15"/>
  <c r="M32" i="15"/>
  <c r="O32" i="15"/>
  <c r="Q32" i="15"/>
  <c r="S32" i="15"/>
  <c r="U32" i="15"/>
  <c r="W32" i="15"/>
  <c r="Y32" i="15"/>
  <c r="AA32" i="15"/>
  <c r="AC32" i="15"/>
  <c r="I44" i="15"/>
  <c r="K44" i="15"/>
  <c r="M44" i="15"/>
  <c r="O44" i="15"/>
  <c r="Q44" i="15"/>
  <c r="S44" i="15"/>
  <c r="U44" i="15"/>
  <c r="W44" i="15"/>
  <c r="Y44" i="15"/>
  <c r="AA44" i="15"/>
  <c r="AC44" i="15"/>
  <c r="I46" i="15"/>
  <c r="K46" i="15"/>
  <c r="M46" i="15"/>
  <c r="O46" i="15"/>
  <c r="Q46" i="15"/>
  <c r="S46" i="15"/>
  <c r="U46" i="15"/>
  <c r="W46" i="15"/>
  <c r="Y46" i="15"/>
  <c r="AA46" i="15"/>
  <c r="AC46" i="15"/>
  <c r="I43" i="15"/>
  <c r="K43" i="15"/>
  <c r="M43" i="15"/>
  <c r="O43" i="15"/>
  <c r="Q43" i="15"/>
  <c r="S43" i="15"/>
  <c r="U43" i="15"/>
  <c r="W43" i="15"/>
  <c r="Y43" i="15"/>
  <c r="AA43" i="15"/>
  <c r="AC43" i="15"/>
  <c r="AC45" i="15"/>
  <c r="AA45" i="15"/>
  <c r="Y45" i="15"/>
  <c r="W45" i="15"/>
  <c r="U45" i="15"/>
  <c r="S45" i="15"/>
  <c r="Q45" i="15"/>
  <c r="O45" i="15"/>
  <c r="M45" i="15"/>
  <c r="K45" i="15"/>
  <c r="I45" i="15"/>
  <c r="E33" i="15" l="1"/>
  <c r="E46" i="15"/>
  <c r="E44" i="15"/>
  <c r="E32" i="15"/>
  <c r="E29" i="15"/>
  <c r="E24" i="15"/>
  <c r="E17" i="15"/>
  <c r="E43" i="15"/>
  <c r="E45" i="15"/>
  <c r="I26" i="14"/>
  <c r="K26" i="14"/>
  <c r="M26" i="14"/>
  <c r="O26" i="14"/>
  <c r="Q26" i="14"/>
  <c r="S26" i="14"/>
  <c r="U26" i="14"/>
  <c r="W26" i="14"/>
  <c r="Y26" i="14"/>
  <c r="AA26" i="14"/>
  <c r="AC26" i="14"/>
  <c r="I32" i="14"/>
  <c r="K32" i="14"/>
  <c r="M32" i="14"/>
  <c r="O32" i="14"/>
  <c r="Q32" i="14"/>
  <c r="S32" i="14"/>
  <c r="U32" i="14"/>
  <c r="W32" i="14"/>
  <c r="Y32" i="14"/>
  <c r="AA32" i="14"/>
  <c r="AC32" i="14"/>
  <c r="I33" i="14"/>
  <c r="K33" i="14"/>
  <c r="M33" i="14"/>
  <c r="O33" i="14"/>
  <c r="Q33" i="14"/>
  <c r="S33" i="14"/>
  <c r="U33" i="14"/>
  <c r="W33" i="14"/>
  <c r="Y33" i="14"/>
  <c r="AA33" i="14"/>
  <c r="AC33" i="14"/>
  <c r="I40" i="14"/>
  <c r="K40" i="14"/>
  <c r="M40" i="14"/>
  <c r="O40" i="14"/>
  <c r="Q40" i="14"/>
  <c r="S40" i="14"/>
  <c r="U40" i="14"/>
  <c r="W40" i="14"/>
  <c r="Y40" i="14"/>
  <c r="AA40" i="14"/>
  <c r="AC40" i="14"/>
  <c r="I53" i="14"/>
  <c r="K53" i="14"/>
  <c r="M53" i="14"/>
  <c r="O53" i="14"/>
  <c r="Q53" i="14"/>
  <c r="S53" i="14"/>
  <c r="U53" i="14"/>
  <c r="W53" i="14"/>
  <c r="Y53" i="14"/>
  <c r="AA53" i="14"/>
  <c r="AC53" i="14"/>
  <c r="AA25" i="14"/>
  <c r="AA19" i="14"/>
  <c r="AA21" i="14"/>
  <c r="AA9" i="14"/>
  <c r="Y21" i="14"/>
  <c r="Y9" i="14"/>
  <c r="I109" i="14"/>
  <c r="K109" i="14"/>
  <c r="M109" i="14"/>
  <c r="O109" i="14"/>
  <c r="Q109" i="14"/>
  <c r="S109" i="14"/>
  <c r="U109" i="14"/>
  <c r="W109" i="14"/>
  <c r="Y109" i="14"/>
  <c r="AA109" i="14"/>
  <c r="AC109" i="14"/>
  <c r="I24" i="14"/>
  <c r="K24" i="14"/>
  <c r="M24" i="14"/>
  <c r="O24" i="14"/>
  <c r="Q24" i="14"/>
  <c r="S24" i="14"/>
  <c r="U24" i="14"/>
  <c r="W24" i="14"/>
  <c r="Y24" i="14"/>
  <c r="AA24" i="14"/>
  <c r="AC24" i="14"/>
  <c r="I81" i="14"/>
  <c r="K81" i="14"/>
  <c r="M81" i="14"/>
  <c r="O81" i="14"/>
  <c r="Q81" i="14"/>
  <c r="S81" i="14"/>
  <c r="U81" i="14"/>
  <c r="W81" i="14"/>
  <c r="Y81" i="14"/>
  <c r="AA81" i="14"/>
  <c r="AC81" i="14"/>
  <c r="I71" i="14"/>
  <c r="K71" i="14"/>
  <c r="M71" i="14"/>
  <c r="O71" i="14"/>
  <c r="Q71" i="14"/>
  <c r="S71" i="14"/>
  <c r="U71" i="14"/>
  <c r="W71" i="14"/>
  <c r="Y71" i="14"/>
  <c r="AA71" i="14"/>
  <c r="AC71" i="14"/>
  <c r="I72" i="14"/>
  <c r="K72" i="14"/>
  <c r="M72" i="14"/>
  <c r="O72" i="14"/>
  <c r="Q72" i="14"/>
  <c r="S72" i="14"/>
  <c r="U72" i="14"/>
  <c r="W72" i="14"/>
  <c r="Y72" i="14"/>
  <c r="AA72" i="14"/>
  <c r="AC72" i="14"/>
  <c r="I76" i="14"/>
  <c r="K76" i="14"/>
  <c r="M76" i="14"/>
  <c r="O76" i="14"/>
  <c r="Q76" i="14"/>
  <c r="S76" i="14"/>
  <c r="U76" i="14"/>
  <c r="W76" i="14"/>
  <c r="Y76" i="14"/>
  <c r="AA76" i="14"/>
  <c r="AC76" i="14"/>
  <c r="I82" i="14"/>
  <c r="K82" i="14"/>
  <c r="M82" i="14"/>
  <c r="O82" i="14"/>
  <c r="Q82" i="14"/>
  <c r="S82" i="14"/>
  <c r="U82" i="14"/>
  <c r="W82" i="14"/>
  <c r="Y82" i="14"/>
  <c r="AA82" i="14"/>
  <c r="AC82" i="14"/>
  <c r="I77" i="14"/>
  <c r="K77" i="14"/>
  <c r="M77" i="14"/>
  <c r="O77" i="14"/>
  <c r="Q77" i="14"/>
  <c r="S77" i="14"/>
  <c r="U77" i="14"/>
  <c r="W77" i="14"/>
  <c r="Y77" i="14"/>
  <c r="AA77" i="14"/>
  <c r="AC77" i="14"/>
  <c r="I78" i="14"/>
  <c r="K78" i="14"/>
  <c r="M78" i="14"/>
  <c r="O78" i="14"/>
  <c r="Q78" i="14"/>
  <c r="S78" i="14"/>
  <c r="U78" i="14"/>
  <c r="W78" i="14"/>
  <c r="Y78" i="14"/>
  <c r="AA78" i="14"/>
  <c r="AC78" i="14"/>
  <c r="I74" i="14"/>
  <c r="K74" i="14"/>
  <c r="M74" i="14"/>
  <c r="O74" i="14"/>
  <c r="Q74" i="14"/>
  <c r="S74" i="14"/>
  <c r="U74" i="14"/>
  <c r="W74" i="14"/>
  <c r="Y74" i="14"/>
  <c r="AA74" i="14"/>
  <c r="AC74" i="14"/>
  <c r="I79" i="14"/>
  <c r="K79" i="14"/>
  <c r="M79" i="14"/>
  <c r="O79" i="14"/>
  <c r="Q79" i="14"/>
  <c r="S79" i="14"/>
  <c r="U79" i="14"/>
  <c r="W79" i="14"/>
  <c r="Y79" i="14"/>
  <c r="AA79" i="14"/>
  <c r="AC79" i="14"/>
  <c r="I70" i="14"/>
  <c r="K70" i="14"/>
  <c r="M70" i="14"/>
  <c r="O70" i="14"/>
  <c r="Q70" i="14"/>
  <c r="S70" i="14"/>
  <c r="U70" i="14"/>
  <c r="W70" i="14"/>
  <c r="Y70" i="14"/>
  <c r="AA70" i="14"/>
  <c r="AC70" i="14"/>
  <c r="I75" i="14"/>
  <c r="K75" i="14"/>
  <c r="M75" i="14"/>
  <c r="O75" i="14"/>
  <c r="Q75" i="14"/>
  <c r="S75" i="14"/>
  <c r="U75" i="14"/>
  <c r="W75" i="14"/>
  <c r="Y75" i="14"/>
  <c r="AA75" i="14"/>
  <c r="AC75" i="14"/>
  <c r="I73" i="14"/>
  <c r="K73" i="14"/>
  <c r="M73" i="14"/>
  <c r="O73" i="14"/>
  <c r="Q73" i="14"/>
  <c r="S73" i="14"/>
  <c r="U73" i="14"/>
  <c r="W73" i="14"/>
  <c r="Y73" i="14"/>
  <c r="AA73" i="14"/>
  <c r="AC73" i="14"/>
  <c r="I80" i="14"/>
  <c r="K80" i="14"/>
  <c r="M80" i="14"/>
  <c r="O80" i="14"/>
  <c r="Q80" i="14"/>
  <c r="S80" i="14"/>
  <c r="U80" i="14"/>
  <c r="W80" i="14"/>
  <c r="Y80" i="14"/>
  <c r="AA80" i="14"/>
  <c r="AC80" i="14"/>
  <c r="I23" i="14"/>
  <c r="K23" i="14"/>
  <c r="M23" i="14"/>
  <c r="O23" i="14"/>
  <c r="Q23" i="14"/>
  <c r="S23" i="14"/>
  <c r="U23" i="14"/>
  <c r="W23" i="14"/>
  <c r="Y23" i="14"/>
  <c r="AA23" i="14"/>
  <c r="AC23" i="14"/>
  <c r="E32" i="14" l="1"/>
  <c r="E53" i="14"/>
  <c r="E40" i="14"/>
  <c r="E33" i="14"/>
  <c r="E26" i="14"/>
  <c r="E75" i="14"/>
  <c r="E78" i="14"/>
  <c r="E72" i="14"/>
  <c r="E23" i="14"/>
  <c r="E70" i="14"/>
  <c r="E79" i="14"/>
  <c r="E77" i="14"/>
  <c r="E82" i="14"/>
  <c r="E71" i="14"/>
  <c r="E81" i="14"/>
  <c r="E73" i="14"/>
  <c r="E74" i="14"/>
  <c r="E76" i="14"/>
  <c r="E24" i="14"/>
  <c r="E80" i="14"/>
  <c r="K26" i="17"/>
  <c r="E26" i="17" s="1"/>
  <c r="K89" i="17"/>
  <c r="E89" i="17" s="1"/>
  <c r="K83" i="17"/>
  <c r="E83" i="17" s="1"/>
  <c r="K90" i="17"/>
  <c r="E90" i="17" s="1"/>
  <c r="K35" i="17"/>
  <c r="E35" i="17" s="1"/>
  <c r="K57" i="17"/>
  <c r="E57" i="17" s="1"/>
  <c r="K60" i="17"/>
  <c r="E60" i="17" s="1"/>
  <c r="K46" i="17"/>
  <c r="E46" i="17" s="1"/>
  <c r="K91" i="17"/>
  <c r="E91" i="17" s="1"/>
  <c r="K81" i="17"/>
  <c r="E81" i="17" s="1"/>
  <c r="K82" i="17"/>
  <c r="E82" i="17" s="1"/>
  <c r="K86" i="17"/>
  <c r="E86" i="17" s="1"/>
  <c r="K84" i="17"/>
  <c r="E84" i="17" s="1"/>
  <c r="K47" i="17"/>
  <c r="E47" i="17" s="1"/>
  <c r="K58" i="17"/>
  <c r="E58" i="17" s="1"/>
  <c r="K59" i="17"/>
  <c r="E59" i="17" s="1"/>
  <c r="K88" i="17"/>
  <c r="E88" i="17" s="1"/>
  <c r="K87" i="17"/>
  <c r="E87" i="17" s="1"/>
  <c r="K48" i="17"/>
  <c r="E48" i="17" s="1"/>
  <c r="K36" i="17"/>
  <c r="E36" i="17" s="1"/>
  <c r="K85" i="17"/>
  <c r="E85" i="17" s="1"/>
  <c r="K27" i="17"/>
  <c r="U90" i="16" l="1"/>
  <c r="S90" i="16"/>
  <c r="Q90" i="16"/>
  <c r="O90" i="16"/>
  <c r="M90" i="16"/>
  <c r="K90" i="16"/>
  <c r="I90" i="16"/>
  <c r="U74" i="16"/>
  <c r="S74" i="16"/>
  <c r="Q74" i="16"/>
  <c r="O74" i="16"/>
  <c r="M74" i="16"/>
  <c r="K74" i="16"/>
  <c r="I74" i="16"/>
  <c r="U64" i="16"/>
  <c r="S64" i="16"/>
  <c r="Q64" i="16"/>
  <c r="O64" i="16"/>
  <c r="M64" i="16"/>
  <c r="K64" i="16"/>
  <c r="I64" i="16"/>
  <c r="U63" i="16"/>
  <c r="S63" i="16"/>
  <c r="Q63" i="16"/>
  <c r="O63" i="16"/>
  <c r="M63" i="16"/>
  <c r="K63" i="16"/>
  <c r="I63" i="16"/>
  <c r="U65" i="16"/>
  <c r="S65" i="16"/>
  <c r="Q65" i="16"/>
  <c r="O65" i="16"/>
  <c r="M65" i="16"/>
  <c r="K65" i="16"/>
  <c r="I65" i="16"/>
  <c r="U66" i="16"/>
  <c r="S66" i="16"/>
  <c r="Q66" i="16"/>
  <c r="O66" i="16"/>
  <c r="M66" i="16"/>
  <c r="K66" i="16"/>
  <c r="I66" i="16"/>
  <c r="U67" i="16"/>
  <c r="S67" i="16"/>
  <c r="Q67" i="16"/>
  <c r="O67" i="16"/>
  <c r="M67" i="16"/>
  <c r="K67" i="16"/>
  <c r="I67" i="16"/>
  <c r="U91" i="16"/>
  <c r="S91" i="16"/>
  <c r="Q91" i="16"/>
  <c r="O91" i="16"/>
  <c r="M91" i="16"/>
  <c r="K91" i="16"/>
  <c r="I91" i="16"/>
  <c r="U96" i="16"/>
  <c r="S96" i="16"/>
  <c r="Q96" i="16"/>
  <c r="O96" i="16"/>
  <c r="M96" i="16"/>
  <c r="K96" i="16"/>
  <c r="I96" i="16"/>
  <c r="U71" i="16"/>
  <c r="S71" i="16"/>
  <c r="Q71" i="16"/>
  <c r="O71" i="16"/>
  <c r="M71" i="16"/>
  <c r="K71" i="16"/>
  <c r="I71" i="16"/>
  <c r="U62" i="16"/>
  <c r="S62" i="16"/>
  <c r="Q62" i="16"/>
  <c r="O62" i="16"/>
  <c r="M62" i="16"/>
  <c r="K62" i="16"/>
  <c r="I62" i="16"/>
  <c r="U51" i="16"/>
  <c r="S51" i="16"/>
  <c r="Q51" i="16"/>
  <c r="O51" i="16"/>
  <c r="M51" i="16"/>
  <c r="K51" i="16"/>
  <c r="I51" i="16"/>
  <c r="U89" i="16"/>
  <c r="S89" i="16"/>
  <c r="Q89" i="16"/>
  <c r="O89" i="16"/>
  <c r="M89" i="16"/>
  <c r="K89" i="16"/>
  <c r="I89" i="16"/>
  <c r="U93" i="16"/>
  <c r="S93" i="16"/>
  <c r="Q93" i="16"/>
  <c r="O93" i="16"/>
  <c r="M93" i="16"/>
  <c r="K93" i="16"/>
  <c r="I93" i="16"/>
  <c r="U50" i="16"/>
  <c r="S50" i="16"/>
  <c r="Q50" i="16"/>
  <c r="O50" i="16"/>
  <c r="M50" i="16"/>
  <c r="K50" i="16"/>
  <c r="I50" i="16"/>
  <c r="I94" i="16"/>
  <c r="K94" i="16"/>
  <c r="M94" i="16"/>
  <c r="O94" i="16"/>
  <c r="Q94" i="16"/>
  <c r="S94" i="16"/>
  <c r="U94" i="16"/>
  <c r="K7" i="16"/>
  <c r="E93" i="16" l="1"/>
  <c r="E71" i="16"/>
  <c r="E66" i="16"/>
  <c r="E74" i="16"/>
  <c r="E89" i="16"/>
  <c r="E96" i="16"/>
  <c r="E65" i="16"/>
  <c r="E90" i="16"/>
  <c r="E51" i="16"/>
  <c r="E91" i="16"/>
  <c r="E63" i="16"/>
  <c r="E50" i="16"/>
  <c r="E62" i="16"/>
  <c r="E67" i="16"/>
  <c r="E64" i="16"/>
  <c r="E94" i="16"/>
  <c r="U92" i="16"/>
  <c r="S92" i="16"/>
  <c r="Q92" i="16"/>
  <c r="O92" i="16"/>
  <c r="M92" i="16"/>
  <c r="K92" i="16"/>
  <c r="I92" i="16"/>
  <c r="U70" i="16"/>
  <c r="S70" i="16"/>
  <c r="Q70" i="16"/>
  <c r="O70" i="16"/>
  <c r="M70" i="16"/>
  <c r="K70" i="16"/>
  <c r="I70" i="16"/>
  <c r="U48" i="16"/>
  <c r="S48" i="16"/>
  <c r="Q48" i="16"/>
  <c r="O48" i="16"/>
  <c r="M48" i="16"/>
  <c r="K48" i="16"/>
  <c r="I48" i="16"/>
  <c r="U49" i="16"/>
  <c r="S49" i="16"/>
  <c r="Q49" i="16"/>
  <c r="O49" i="16"/>
  <c r="M49" i="16"/>
  <c r="K49" i="16"/>
  <c r="I49" i="16"/>
  <c r="U95" i="16"/>
  <c r="S95" i="16"/>
  <c r="Q95" i="16"/>
  <c r="O95" i="16"/>
  <c r="M95" i="16"/>
  <c r="K95" i="16"/>
  <c r="I95" i="16"/>
  <c r="U73" i="16"/>
  <c r="S73" i="16"/>
  <c r="Q73" i="16"/>
  <c r="O73" i="16"/>
  <c r="M73" i="16"/>
  <c r="K73" i="16"/>
  <c r="I73" i="16"/>
  <c r="K8" i="16"/>
  <c r="K45" i="16"/>
  <c r="K75" i="16"/>
  <c r="K29" i="16"/>
  <c r="K23" i="16"/>
  <c r="K25" i="16"/>
  <c r="K60" i="16"/>
  <c r="K36" i="16"/>
  <c r="K10" i="16"/>
  <c r="E48" i="16" l="1"/>
  <c r="E95" i="16"/>
  <c r="E70" i="16"/>
  <c r="E92" i="16"/>
  <c r="E49" i="16"/>
  <c r="E73" i="16"/>
  <c r="AC56" i="15"/>
  <c r="AA56" i="15"/>
  <c r="Y56" i="15"/>
  <c r="W56" i="15"/>
  <c r="U56" i="15"/>
  <c r="S56" i="15"/>
  <c r="Q56" i="15"/>
  <c r="O56" i="15"/>
  <c r="M56" i="15"/>
  <c r="K56" i="15"/>
  <c r="I56" i="15"/>
  <c r="AC60" i="15"/>
  <c r="AA60" i="15"/>
  <c r="Y60" i="15"/>
  <c r="W60" i="15"/>
  <c r="U60" i="15"/>
  <c r="S60" i="15"/>
  <c r="Q60" i="15"/>
  <c r="O60" i="15"/>
  <c r="M60" i="15"/>
  <c r="K60" i="15"/>
  <c r="I60" i="15"/>
  <c r="AC58" i="15"/>
  <c r="AA58" i="15"/>
  <c r="Y58" i="15"/>
  <c r="W58" i="15"/>
  <c r="U58" i="15"/>
  <c r="S58" i="15"/>
  <c r="Q58" i="15"/>
  <c r="O58" i="15"/>
  <c r="M58" i="15"/>
  <c r="K58" i="15"/>
  <c r="I58" i="15"/>
  <c r="AC53" i="15"/>
  <c r="AA53" i="15"/>
  <c r="Y53" i="15"/>
  <c r="W53" i="15"/>
  <c r="U53" i="15"/>
  <c r="S53" i="15"/>
  <c r="Q53" i="15"/>
  <c r="O53" i="15"/>
  <c r="M53" i="15"/>
  <c r="K53" i="15"/>
  <c r="I53" i="15"/>
  <c r="AC57" i="15"/>
  <c r="AA57" i="15"/>
  <c r="Y57" i="15"/>
  <c r="W57" i="15"/>
  <c r="U57" i="15"/>
  <c r="S57" i="15"/>
  <c r="Q57" i="15"/>
  <c r="O57" i="15"/>
  <c r="M57" i="15"/>
  <c r="K57" i="15"/>
  <c r="I57" i="15"/>
  <c r="AC21" i="15"/>
  <c r="AA21" i="15"/>
  <c r="Y21" i="15"/>
  <c r="W21" i="15"/>
  <c r="U21" i="15"/>
  <c r="S21" i="15"/>
  <c r="Q21" i="15"/>
  <c r="O21" i="15"/>
  <c r="M21" i="15"/>
  <c r="K21" i="15"/>
  <c r="I21" i="15"/>
  <c r="AC51" i="15"/>
  <c r="AA51" i="15"/>
  <c r="Y51" i="15"/>
  <c r="W51" i="15"/>
  <c r="U51" i="15"/>
  <c r="S51" i="15"/>
  <c r="Q51" i="15"/>
  <c r="O51" i="15"/>
  <c r="M51" i="15"/>
  <c r="K51" i="15"/>
  <c r="I51" i="15"/>
  <c r="AC55" i="15"/>
  <c r="AA55" i="15"/>
  <c r="Y55" i="15"/>
  <c r="W55" i="15"/>
  <c r="U55" i="15"/>
  <c r="S55" i="15"/>
  <c r="Q55" i="15"/>
  <c r="O55" i="15"/>
  <c r="M55" i="15"/>
  <c r="K55" i="15"/>
  <c r="I55" i="15"/>
  <c r="AC54" i="15"/>
  <c r="AA54" i="15"/>
  <c r="Y54" i="15"/>
  <c r="W54" i="15"/>
  <c r="U54" i="15"/>
  <c r="S54" i="15"/>
  <c r="Q54" i="15"/>
  <c r="O54" i="15"/>
  <c r="M54" i="15"/>
  <c r="K54" i="15"/>
  <c r="I54" i="15"/>
  <c r="AC50" i="15"/>
  <c r="AA50" i="15"/>
  <c r="Y50" i="15"/>
  <c r="W50" i="15"/>
  <c r="U50" i="15"/>
  <c r="S50" i="15"/>
  <c r="Q50" i="15"/>
  <c r="O50" i="15"/>
  <c r="M50" i="15"/>
  <c r="K50" i="15"/>
  <c r="I50" i="15"/>
  <c r="AC59" i="15"/>
  <c r="AA59" i="15"/>
  <c r="Y59" i="15"/>
  <c r="W59" i="15"/>
  <c r="U59" i="15"/>
  <c r="S59" i="15"/>
  <c r="Q59" i="15"/>
  <c r="O59" i="15"/>
  <c r="M59" i="15"/>
  <c r="K59" i="15"/>
  <c r="I59" i="15"/>
  <c r="AC52" i="15"/>
  <c r="AA52" i="15"/>
  <c r="Y52" i="15"/>
  <c r="W52" i="15"/>
  <c r="U52" i="15"/>
  <c r="S52" i="15"/>
  <c r="Q52" i="15"/>
  <c r="O52" i="15"/>
  <c r="M52" i="15"/>
  <c r="K52" i="15"/>
  <c r="I52" i="15"/>
  <c r="M63" i="14"/>
  <c r="E63" i="14" s="1"/>
  <c r="M60" i="14"/>
  <c r="E60" i="14" s="1"/>
  <c r="M58" i="14"/>
  <c r="E58" i="14" s="1"/>
  <c r="M59" i="14"/>
  <c r="E59" i="14" s="1"/>
  <c r="M57" i="14"/>
  <c r="E57" i="14" s="1"/>
  <c r="M61" i="14"/>
  <c r="E61" i="14" s="1"/>
  <c r="M62" i="14"/>
  <c r="E62" i="14" s="1"/>
  <c r="M65" i="14"/>
  <c r="E65" i="14" s="1"/>
  <c r="M64" i="14"/>
  <c r="E64" i="14" s="1"/>
  <c r="M108" i="14"/>
  <c r="M21" i="14"/>
  <c r="M19" i="14"/>
  <c r="M9" i="14"/>
  <c r="M67" i="15"/>
  <c r="E54" i="15" l="1"/>
  <c r="E57" i="15"/>
  <c r="E21" i="15"/>
  <c r="E51" i="15"/>
  <c r="E58" i="15"/>
  <c r="E55" i="15"/>
  <c r="E53" i="15"/>
  <c r="E56" i="15"/>
  <c r="E60" i="15"/>
  <c r="E52" i="15"/>
  <c r="E50" i="15"/>
  <c r="E59" i="15"/>
  <c r="E27" i="17"/>
  <c r="E7" i="16" l="1"/>
  <c r="E8" i="16"/>
  <c r="E25" i="16"/>
  <c r="E19" i="14"/>
  <c r="E9" i="14"/>
  <c r="E21" i="14"/>
  <c r="E109" i="14" l="1"/>
  <c r="L142" i="25"/>
  <c r="K142" i="25"/>
  <c r="J142" i="25"/>
  <c r="I142" i="25"/>
  <c r="L141" i="25"/>
  <c r="K141" i="25"/>
  <c r="J141" i="25"/>
  <c r="I141" i="25"/>
  <c r="N141" i="25" s="1"/>
  <c r="L140" i="25"/>
  <c r="K140" i="25"/>
  <c r="J140" i="25"/>
  <c r="I140" i="25"/>
  <c r="L139" i="25"/>
  <c r="K139" i="25"/>
  <c r="J139" i="25"/>
  <c r="I139" i="25"/>
  <c r="N139" i="25" s="1"/>
  <c r="L138" i="25"/>
  <c r="K138" i="25"/>
  <c r="J138" i="25"/>
  <c r="I138" i="25"/>
  <c r="L137" i="25"/>
  <c r="K137" i="25"/>
  <c r="J137" i="25"/>
  <c r="I137" i="25"/>
  <c r="N137" i="25" s="1"/>
  <c r="L136" i="25"/>
  <c r="K136" i="25"/>
  <c r="J136" i="25"/>
  <c r="I136" i="25"/>
  <c r="L135" i="25"/>
  <c r="K135" i="25"/>
  <c r="J135" i="25"/>
  <c r="I135" i="25"/>
  <c r="N135" i="25" s="1"/>
  <c r="L134" i="25"/>
  <c r="K134" i="25"/>
  <c r="J134" i="25"/>
  <c r="I134" i="25"/>
  <c r="L133" i="25"/>
  <c r="K133" i="25"/>
  <c r="J133" i="25"/>
  <c r="I133" i="25"/>
  <c r="N133" i="25" s="1"/>
  <c r="L132" i="25"/>
  <c r="K132" i="25"/>
  <c r="J132" i="25"/>
  <c r="I132" i="25"/>
  <c r="L131" i="25"/>
  <c r="K131" i="25"/>
  <c r="J131" i="25"/>
  <c r="I131" i="25"/>
  <c r="N131" i="25" s="1"/>
  <c r="L130" i="25"/>
  <c r="K130" i="25"/>
  <c r="J130" i="25"/>
  <c r="I130" i="25"/>
  <c r="L129" i="25"/>
  <c r="K129" i="25"/>
  <c r="J129" i="25"/>
  <c r="I129" i="25"/>
  <c r="N129" i="25" s="1"/>
  <c r="L128" i="25"/>
  <c r="K128" i="25"/>
  <c r="J128" i="25"/>
  <c r="I128" i="25"/>
  <c r="L127" i="25"/>
  <c r="K127" i="25"/>
  <c r="J127" i="25"/>
  <c r="I127" i="25"/>
  <c r="N127" i="25" s="1"/>
  <c r="L126" i="25"/>
  <c r="K126" i="25"/>
  <c r="J126" i="25"/>
  <c r="I126" i="25"/>
  <c r="N126" i="25" s="1"/>
  <c r="L125" i="25"/>
  <c r="K125" i="25"/>
  <c r="J125" i="25"/>
  <c r="I125" i="25"/>
  <c r="N125" i="25" s="1"/>
  <c r="L124" i="25"/>
  <c r="K124" i="25"/>
  <c r="J124" i="25"/>
  <c r="I124" i="25"/>
  <c r="N124" i="25" s="1"/>
  <c r="L123" i="25"/>
  <c r="K123" i="25"/>
  <c r="J123" i="25"/>
  <c r="I123" i="25"/>
  <c r="N123" i="25" s="1"/>
  <c r="L122" i="25"/>
  <c r="K122" i="25"/>
  <c r="J122" i="25"/>
  <c r="I122" i="25"/>
  <c r="N122" i="25" s="1"/>
  <c r="L121" i="25"/>
  <c r="K121" i="25"/>
  <c r="J121" i="25"/>
  <c r="I121" i="25"/>
  <c r="N121" i="25" s="1"/>
  <c r="L120" i="25"/>
  <c r="K120" i="25"/>
  <c r="J120" i="25"/>
  <c r="I120" i="25"/>
  <c r="N120" i="25" s="1"/>
  <c r="L119" i="25"/>
  <c r="K119" i="25"/>
  <c r="J119" i="25"/>
  <c r="I119" i="25"/>
  <c r="N119" i="25" s="1"/>
  <c r="L118" i="25"/>
  <c r="K118" i="25"/>
  <c r="J118" i="25"/>
  <c r="I118" i="25"/>
  <c r="N118" i="25" s="1"/>
  <c r="L117" i="25"/>
  <c r="K117" i="25"/>
  <c r="J117" i="25"/>
  <c r="I117" i="25"/>
  <c r="N117" i="25" s="1"/>
  <c r="L116" i="25"/>
  <c r="K116" i="25"/>
  <c r="J116" i="25"/>
  <c r="I116" i="25"/>
  <c r="N116" i="25" s="1"/>
  <c r="L115" i="25"/>
  <c r="K115" i="25"/>
  <c r="J115" i="25"/>
  <c r="I115" i="25"/>
  <c r="L114" i="25"/>
  <c r="K114" i="25"/>
  <c r="J114" i="25"/>
  <c r="I114" i="25"/>
  <c r="N114" i="25" s="1"/>
  <c r="L113" i="25"/>
  <c r="K113" i="25"/>
  <c r="J113" i="25"/>
  <c r="I113" i="25"/>
  <c r="L112" i="25"/>
  <c r="K112" i="25"/>
  <c r="J112" i="25"/>
  <c r="I112" i="25"/>
  <c r="N112" i="25" s="1"/>
  <c r="L111" i="25"/>
  <c r="K111" i="25"/>
  <c r="J111" i="25"/>
  <c r="I111" i="25"/>
  <c r="L110" i="25"/>
  <c r="K110" i="25"/>
  <c r="J110" i="25"/>
  <c r="I110" i="25"/>
  <c r="N110" i="25" s="1"/>
  <c r="L109" i="25"/>
  <c r="K109" i="25"/>
  <c r="J109" i="25"/>
  <c r="I109" i="25"/>
  <c r="L108" i="25"/>
  <c r="K108" i="25"/>
  <c r="J108" i="25"/>
  <c r="I108" i="25"/>
  <c r="N108" i="25" s="1"/>
  <c r="L107" i="25"/>
  <c r="K107" i="25"/>
  <c r="J107" i="25"/>
  <c r="I107" i="25"/>
  <c r="L106" i="25"/>
  <c r="K106" i="25"/>
  <c r="J106" i="25"/>
  <c r="I106" i="25"/>
  <c r="N106" i="25" s="1"/>
  <c r="L105" i="25"/>
  <c r="K105" i="25"/>
  <c r="J105" i="25"/>
  <c r="I105" i="25"/>
  <c r="L104" i="25"/>
  <c r="K104" i="25"/>
  <c r="J104" i="25"/>
  <c r="I104" i="25"/>
  <c r="N104" i="25" s="1"/>
  <c r="L103" i="25"/>
  <c r="K103" i="25"/>
  <c r="J103" i="25"/>
  <c r="I103" i="25"/>
  <c r="L102" i="25"/>
  <c r="K102" i="25"/>
  <c r="J102" i="25"/>
  <c r="I102" i="25"/>
  <c r="N102" i="25" s="1"/>
  <c r="L101" i="25"/>
  <c r="K101" i="25"/>
  <c r="J101" i="25"/>
  <c r="I101" i="25"/>
  <c r="L100" i="25"/>
  <c r="K100" i="25"/>
  <c r="J100" i="25"/>
  <c r="I100" i="25"/>
  <c r="N100" i="25" s="1"/>
  <c r="L99" i="25"/>
  <c r="K99" i="25"/>
  <c r="J99" i="25"/>
  <c r="I99" i="25"/>
  <c r="L98" i="25"/>
  <c r="K98" i="25"/>
  <c r="J98" i="25"/>
  <c r="I98" i="25"/>
  <c r="N98" i="25" s="1"/>
  <c r="L97" i="25"/>
  <c r="K97" i="25"/>
  <c r="J97" i="25"/>
  <c r="I97" i="25"/>
  <c r="L96" i="25"/>
  <c r="K96" i="25"/>
  <c r="J96" i="25"/>
  <c r="I96" i="25"/>
  <c r="N96" i="25" s="1"/>
  <c r="L95" i="25"/>
  <c r="K95" i="25"/>
  <c r="J95" i="25"/>
  <c r="I95" i="25"/>
  <c r="L94" i="25"/>
  <c r="K94" i="25"/>
  <c r="J94" i="25"/>
  <c r="I94" i="25"/>
  <c r="N94" i="25" s="1"/>
  <c r="L93" i="25"/>
  <c r="K93" i="25"/>
  <c r="J93" i="25"/>
  <c r="I93" i="25"/>
  <c r="L92" i="25"/>
  <c r="K92" i="25"/>
  <c r="J92" i="25"/>
  <c r="I92" i="25"/>
  <c r="N92" i="25" s="1"/>
  <c r="L91" i="25"/>
  <c r="K91" i="25"/>
  <c r="J91" i="25"/>
  <c r="I91" i="25"/>
  <c r="L90" i="25"/>
  <c r="K90" i="25"/>
  <c r="J90" i="25"/>
  <c r="I90" i="25"/>
  <c r="N90" i="25" s="1"/>
  <c r="L89" i="25"/>
  <c r="K89" i="25"/>
  <c r="J89" i="25"/>
  <c r="I89" i="25"/>
  <c r="L88" i="25"/>
  <c r="K88" i="25"/>
  <c r="J88" i="25"/>
  <c r="I88" i="25"/>
  <c r="N88" i="25" s="1"/>
  <c r="L87" i="25"/>
  <c r="K87" i="25"/>
  <c r="J87" i="25"/>
  <c r="I87" i="25"/>
  <c r="L86" i="25"/>
  <c r="K86" i="25"/>
  <c r="J86" i="25"/>
  <c r="I86" i="25"/>
  <c r="N86" i="25" s="1"/>
  <c r="L85" i="25"/>
  <c r="K85" i="25"/>
  <c r="J85" i="25"/>
  <c r="I85" i="25"/>
  <c r="L84" i="25"/>
  <c r="K84" i="25"/>
  <c r="J84" i="25"/>
  <c r="I84" i="25"/>
  <c r="N84" i="25" s="1"/>
  <c r="L83" i="25"/>
  <c r="K83" i="25"/>
  <c r="J83" i="25"/>
  <c r="I83" i="25"/>
  <c r="L82" i="25"/>
  <c r="K82" i="25"/>
  <c r="J82" i="25"/>
  <c r="I82" i="25"/>
  <c r="N82" i="25" s="1"/>
  <c r="L81" i="25"/>
  <c r="K81" i="25"/>
  <c r="J81" i="25"/>
  <c r="I81" i="25"/>
  <c r="L80" i="25"/>
  <c r="K80" i="25"/>
  <c r="J80" i="25"/>
  <c r="I80" i="25"/>
  <c r="N80" i="25" s="1"/>
  <c r="L79" i="25"/>
  <c r="K79" i="25"/>
  <c r="J79" i="25"/>
  <c r="I79" i="25"/>
  <c r="L78" i="25"/>
  <c r="K78" i="25"/>
  <c r="J78" i="25"/>
  <c r="I78" i="25"/>
  <c r="N78" i="25" s="1"/>
  <c r="L77" i="25"/>
  <c r="K77" i="25"/>
  <c r="J77" i="25"/>
  <c r="I77" i="25"/>
  <c r="L76" i="25"/>
  <c r="K76" i="25"/>
  <c r="J76" i="25"/>
  <c r="I76" i="25"/>
  <c r="N76" i="25" s="1"/>
  <c r="L75" i="25"/>
  <c r="K75" i="25"/>
  <c r="J75" i="25"/>
  <c r="I75" i="25"/>
  <c r="L74" i="25"/>
  <c r="K74" i="25"/>
  <c r="J74" i="25"/>
  <c r="I74" i="25"/>
  <c r="N74" i="25" s="1"/>
  <c r="L73" i="25"/>
  <c r="K73" i="25"/>
  <c r="J73" i="25"/>
  <c r="I73" i="25"/>
  <c r="L72" i="25"/>
  <c r="K72" i="25"/>
  <c r="J72" i="25"/>
  <c r="I72" i="25"/>
  <c r="N72" i="25" s="1"/>
  <c r="L71" i="25"/>
  <c r="K71" i="25"/>
  <c r="J71" i="25"/>
  <c r="I71" i="25"/>
  <c r="L70" i="25"/>
  <c r="K70" i="25"/>
  <c r="J70" i="25"/>
  <c r="I70" i="25"/>
  <c r="N70" i="25" s="1"/>
  <c r="L69" i="25"/>
  <c r="K69" i="25"/>
  <c r="J69" i="25"/>
  <c r="I69" i="25"/>
  <c r="L68" i="25"/>
  <c r="K68" i="25"/>
  <c r="J68" i="25"/>
  <c r="I68" i="25"/>
  <c r="L67" i="25"/>
  <c r="K67" i="25"/>
  <c r="J67" i="25"/>
  <c r="I67" i="25"/>
  <c r="N67" i="25" s="1"/>
  <c r="L66" i="25"/>
  <c r="K66" i="25"/>
  <c r="J66" i="25"/>
  <c r="I66" i="25"/>
  <c r="L65" i="25"/>
  <c r="K65" i="25"/>
  <c r="J65" i="25"/>
  <c r="I65" i="25"/>
  <c r="N65" i="25" s="1"/>
  <c r="L64" i="25"/>
  <c r="K64" i="25"/>
  <c r="J64" i="25"/>
  <c r="I64" i="25"/>
  <c r="L63" i="25"/>
  <c r="K63" i="25"/>
  <c r="J63" i="25"/>
  <c r="I63" i="25"/>
  <c r="N63" i="25" s="1"/>
  <c r="L62" i="25"/>
  <c r="K62" i="25"/>
  <c r="J62" i="25"/>
  <c r="I62" i="25"/>
  <c r="L61" i="25"/>
  <c r="K61" i="25"/>
  <c r="J61" i="25"/>
  <c r="I61" i="25"/>
  <c r="N61" i="25" s="1"/>
  <c r="L60" i="25"/>
  <c r="K60" i="25"/>
  <c r="J60" i="25"/>
  <c r="I60" i="25"/>
  <c r="L59" i="25"/>
  <c r="K59" i="25"/>
  <c r="J59" i="25"/>
  <c r="I59" i="25"/>
  <c r="N59" i="25" s="1"/>
  <c r="L58" i="25"/>
  <c r="K58" i="25"/>
  <c r="J58" i="25"/>
  <c r="I58" i="25"/>
  <c r="L57" i="25"/>
  <c r="K57" i="25"/>
  <c r="J57" i="25"/>
  <c r="I57" i="25"/>
  <c r="N57" i="25" s="1"/>
  <c r="L56" i="25"/>
  <c r="K56" i="25"/>
  <c r="J56" i="25"/>
  <c r="I56" i="25"/>
  <c r="L55" i="25"/>
  <c r="K55" i="25"/>
  <c r="J55" i="25"/>
  <c r="I55" i="25"/>
  <c r="N55" i="25" s="1"/>
  <c r="L54" i="25"/>
  <c r="K54" i="25"/>
  <c r="J54" i="25"/>
  <c r="I54" i="25"/>
  <c r="L53" i="25"/>
  <c r="K53" i="25"/>
  <c r="J53" i="25"/>
  <c r="I53" i="25"/>
  <c r="N53" i="25" s="1"/>
  <c r="L52" i="25"/>
  <c r="K52" i="25"/>
  <c r="J52" i="25"/>
  <c r="I52" i="25"/>
  <c r="L51" i="25"/>
  <c r="K51" i="25"/>
  <c r="J51" i="25"/>
  <c r="I51" i="25"/>
  <c r="N51" i="25" s="1"/>
  <c r="L50" i="25"/>
  <c r="K50" i="25"/>
  <c r="J50" i="25"/>
  <c r="I50" i="25"/>
  <c r="L49" i="25"/>
  <c r="K49" i="25"/>
  <c r="J49" i="25"/>
  <c r="I49" i="25"/>
  <c r="N49" i="25" s="1"/>
  <c r="L48" i="25"/>
  <c r="K48" i="25"/>
  <c r="J48" i="25"/>
  <c r="I48" i="25"/>
  <c r="L47" i="25"/>
  <c r="K47" i="25"/>
  <c r="J47" i="25"/>
  <c r="I47" i="25"/>
  <c r="N47" i="25" s="1"/>
  <c r="L46" i="25"/>
  <c r="K46" i="25"/>
  <c r="J46" i="25"/>
  <c r="I46" i="25"/>
  <c r="L45" i="25"/>
  <c r="K45" i="25"/>
  <c r="J45" i="25"/>
  <c r="I45" i="25"/>
  <c r="N45" i="25" s="1"/>
  <c r="L44" i="25"/>
  <c r="K44" i="25"/>
  <c r="J44" i="25"/>
  <c r="I44" i="25"/>
  <c r="L43" i="25"/>
  <c r="K43" i="25"/>
  <c r="J43" i="25"/>
  <c r="I43" i="25"/>
  <c r="N43" i="25" s="1"/>
  <c r="L42" i="25"/>
  <c r="K42" i="25"/>
  <c r="J42" i="25"/>
  <c r="I42" i="25"/>
  <c r="L41" i="25"/>
  <c r="K41" i="25"/>
  <c r="J41" i="25"/>
  <c r="I41" i="25"/>
  <c r="L40" i="25"/>
  <c r="K40" i="25"/>
  <c r="J40" i="25"/>
  <c r="I40" i="25"/>
  <c r="N40" i="25" s="1"/>
  <c r="L39" i="25"/>
  <c r="K39" i="25"/>
  <c r="J39" i="25"/>
  <c r="I39" i="25"/>
  <c r="L38" i="25"/>
  <c r="K38" i="25"/>
  <c r="J38" i="25"/>
  <c r="I38" i="25"/>
  <c r="N38" i="25" s="1"/>
  <c r="L37" i="25"/>
  <c r="K37" i="25"/>
  <c r="J37" i="25"/>
  <c r="I37" i="25"/>
  <c r="L36" i="25"/>
  <c r="K36" i="25"/>
  <c r="J36" i="25"/>
  <c r="I36" i="25"/>
  <c r="N36" i="25" s="1"/>
  <c r="L35" i="25"/>
  <c r="K35" i="25"/>
  <c r="J35" i="25"/>
  <c r="I35" i="25"/>
  <c r="L34" i="25"/>
  <c r="K34" i="25"/>
  <c r="J34" i="25"/>
  <c r="I34" i="25"/>
  <c r="N34" i="25" s="1"/>
  <c r="L33" i="25"/>
  <c r="K33" i="25"/>
  <c r="J33" i="25"/>
  <c r="I33" i="25"/>
  <c r="L32" i="25"/>
  <c r="K32" i="25"/>
  <c r="J32" i="25"/>
  <c r="I32" i="25"/>
  <c r="N32" i="25" s="1"/>
  <c r="L31" i="25"/>
  <c r="K31" i="25"/>
  <c r="J31" i="25"/>
  <c r="I31" i="25"/>
  <c r="L30" i="25"/>
  <c r="K30" i="25"/>
  <c r="J30" i="25"/>
  <c r="I30" i="25"/>
  <c r="N30" i="25" s="1"/>
  <c r="L29" i="25"/>
  <c r="K29" i="25"/>
  <c r="J29" i="25"/>
  <c r="I29" i="25"/>
  <c r="L28" i="25"/>
  <c r="K28" i="25"/>
  <c r="J28" i="25"/>
  <c r="I28" i="25"/>
  <c r="N28" i="25" s="1"/>
  <c r="L27" i="25"/>
  <c r="K27" i="25"/>
  <c r="J27" i="25"/>
  <c r="I27" i="25"/>
  <c r="L26" i="25"/>
  <c r="K26" i="25"/>
  <c r="J26" i="25"/>
  <c r="I26" i="25"/>
  <c r="N26" i="25" s="1"/>
  <c r="L25" i="25"/>
  <c r="K25" i="25"/>
  <c r="J25" i="25"/>
  <c r="I25" i="25"/>
  <c r="L24" i="25"/>
  <c r="K24" i="25"/>
  <c r="J24" i="25"/>
  <c r="I24" i="25"/>
  <c r="N24" i="25" s="1"/>
  <c r="L23" i="25"/>
  <c r="K23" i="25"/>
  <c r="J23" i="25"/>
  <c r="I23" i="25"/>
  <c r="L22" i="25"/>
  <c r="K22" i="25"/>
  <c r="J22" i="25"/>
  <c r="I22" i="25"/>
  <c r="N22" i="25" s="1"/>
  <c r="L21" i="25"/>
  <c r="K21" i="25"/>
  <c r="J21" i="25"/>
  <c r="I21" i="25"/>
  <c r="L20" i="25"/>
  <c r="K20" i="25"/>
  <c r="J20" i="25"/>
  <c r="I20" i="25"/>
  <c r="N20" i="25" s="1"/>
  <c r="L19" i="25"/>
  <c r="K19" i="25"/>
  <c r="J19" i="25"/>
  <c r="I19" i="25"/>
  <c r="L18" i="25"/>
  <c r="K18" i="25"/>
  <c r="J18" i="25"/>
  <c r="I18" i="25"/>
  <c r="N18" i="25" s="1"/>
  <c r="L17" i="25"/>
  <c r="K17" i="25"/>
  <c r="J17" i="25"/>
  <c r="I17" i="25"/>
  <c r="L16" i="25"/>
  <c r="K16" i="25"/>
  <c r="J16" i="25"/>
  <c r="I16" i="25"/>
  <c r="N16" i="25" s="1"/>
  <c r="L15" i="25"/>
  <c r="K15" i="25"/>
  <c r="J15" i="25"/>
  <c r="I15" i="25"/>
  <c r="L14" i="25"/>
  <c r="K14" i="25"/>
  <c r="J14" i="25"/>
  <c r="I14" i="25"/>
  <c r="N14" i="25" s="1"/>
  <c r="L13" i="25"/>
  <c r="K13" i="25"/>
  <c r="J13" i="25"/>
  <c r="I13" i="25"/>
  <c r="L12" i="25"/>
  <c r="K12" i="25"/>
  <c r="J12" i="25"/>
  <c r="I12" i="25"/>
  <c r="N12" i="25" s="1"/>
  <c r="L11" i="25"/>
  <c r="K11" i="25"/>
  <c r="J11" i="25"/>
  <c r="I11" i="25"/>
  <c r="L10" i="25"/>
  <c r="K10" i="25"/>
  <c r="J10" i="25"/>
  <c r="I10" i="25"/>
  <c r="N10" i="25" s="1"/>
  <c r="L9" i="25"/>
  <c r="K9" i="25"/>
  <c r="J9" i="25"/>
  <c r="I9" i="25"/>
  <c r="L8" i="25"/>
  <c r="K8" i="25"/>
  <c r="J8" i="25"/>
  <c r="I8" i="25"/>
  <c r="N8" i="25" s="1"/>
  <c r="L7" i="25"/>
  <c r="K7" i="25"/>
  <c r="J7" i="25"/>
  <c r="I7" i="25"/>
  <c r="L6" i="25"/>
  <c r="K6" i="25"/>
  <c r="J6" i="25"/>
  <c r="I6" i="25"/>
  <c r="N6" i="25" s="1"/>
  <c r="L5" i="25"/>
  <c r="K5" i="25"/>
  <c r="J5" i="25"/>
  <c r="I5" i="25"/>
  <c r="L4" i="25"/>
  <c r="K4" i="25"/>
  <c r="J4" i="25"/>
  <c r="I4" i="25"/>
  <c r="L160" i="24"/>
  <c r="K160" i="24"/>
  <c r="J160" i="24"/>
  <c r="I160" i="24" s="1"/>
  <c r="H160" i="24" s="1"/>
  <c r="L159" i="24"/>
  <c r="K159" i="24"/>
  <c r="J159" i="24"/>
  <c r="I159" i="24"/>
  <c r="N159" i="24" s="1"/>
  <c r="L158" i="24"/>
  <c r="K158" i="24"/>
  <c r="J158" i="24"/>
  <c r="I158" i="24"/>
  <c r="L157" i="24"/>
  <c r="K157" i="24"/>
  <c r="J157" i="24"/>
  <c r="I157" i="24"/>
  <c r="N157" i="24" s="1"/>
  <c r="L156" i="24"/>
  <c r="K156" i="24"/>
  <c r="J156" i="24"/>
  <c r="I156" i="24"/>
  <c r="L155" i="24"/>
  <c r="K155" i="24"/>
  <c r="J155" i="24"/>
  <c r="I155" i="24"/>
  <c r="N155" i="24" s="1"/>
  <c r="L154" i="24"/>
  <c r="K154" i="24"/>
  <c r="J154" i="24"/>
  <c r="I154" i="24"/>
  <c r="L153" i="24"/>
  <c r="K153" i="24"/>
  <c r="J153" i="24"/>
  <c r="I153" i="24"/>
  <c r="N153" i="24" s="1"/>
  <c r="L152" i="24"/>
  <c r="K152" i="24"/>
  <c r="J152" i="24"/>
  <c r="I152" i="24"/>
  <c r="L151" i="24"/>
  <c r="K151" i="24"/>
  <c r="J151" i="24"/>
  <c r="I151" i="24"/>
  <c r="N151" i="24" s="1"/>
  <c r="L150" i="24"/>
  <c r="K150" i="24"/>
  <c r="J150" i="24"/>
  <c r="I150" i="24"/>
  <c r="L149" i="24"/>
  <c r="K149" i="24"/>
  <c r="J149" i="24"/>
  <c r="I149" i="24"/>
  <c r="N149" i="24" s="1"/>
  <c r="L148" i="24"/>
  <c r="K148" i="24"/>
  <c r="J148" i="24"/>
  <c r="I148" i="24"/>
  <c r="L147" i="24"/>
  <c r="K147" i="24"/>
  <c r="J147" i="24"/>
  <c r="I147" i="24"/>
  <c r="N147" i="24" s="1"/>
  <c r="L146" i="24"/>
  <c r="K146" i="24"/>
  <c r="J146" i="24"/>
  <c r="I146" i="24"/>
  <c r="L145" i="24"/>
  <c r="K145" i="24"/>
  <c r="J145" i="24"/>
  <c r="I145" i="24"/>
  <c r="N145" i="24" s="1"/>
  <c r="L144" i="24"/>
  <c r="K144" i="24"/>
  <c r="J144" i="24"/>
  <c r="I144" i="24"/>
  <c r="L143" i="24"/>
  <c r="K143" i="24"/>
  <c r="J143" i="24"/>
  <c r="I143" i="24"/>
  <c r="N143" i="24" s="1"/>
  <c r="L142" i="24"/>
  <c r="K142" i="24"/>
  <c r="J142" i="24"/>
  <c r="I142" i="24"/>
  <c r="L141" i="24"/>
  <c r="K141" i="24"/>
  <c r="J141" i="24"/>
  <c r="I141" i="24"/>
  <c r="N141" i="24" s="1"/>
  <c r="L140" i="24"/>
  <c r="K140" i="24"/>
  <c r="J140" i="24"/>
  <c r="I140" i="24"/>
  <c r="L139" i="24"/>
  <c r="K139" i="24"/>
  <c r="J139" i="24"/>
  <c r="I139" i="24"/>
  <c r="N139" i="24" s="1"/>
  <c r="L138" i="24"/>
  <c r="K138" i="24"/>
  <c r="J138" i="24"/>
  <c r="I138" i="24"/>
  <c r="L137" i="24"/>
  <c r="K137" i="24"/>
  <c r="J137" i="24"/>
  <c r="I137" i="24"/>
  <c r="N137" i="24" s="1"/>
  <c r="L136" i="24"/>
  <c r="K136" i="24"/>
  <c r="J136" i="24"/>
  <c r="I136" i="24"/>
  <c r="L135" i="24"/>
  <c r="K135" i="24"/>
  <c r="J135" i="24"/>
  <c r="I135" i="24"/>
  <c r="N135" i="24" s="1"/>
  <c r="L134" i="24"/>
  <c r="K134" i="24"/>
  <c r="J134" i="24"/>
  <c r="I134" i="24"/>
  <c r="N134" i="24" s="1"/>
  <c r="L133" i="24"/>
  <c r="K133" i="24"/>
  <c r="J133" i="24"/>
  <c r="I133" i="24"/>
  <c r="N133" i="24" s="1"/>
  <c r="L132" i="24"/>
  <c r="K132" i="24"/>
  <c r="J132" i="24"/>
  <c r="I132" i="24"/>
  <c r="N132" i="24" s="1"/>
  <c r="L131" i="24"/>
  <c r="K131" i="24"/>
  <c r="J131" i="24"/>
  <c r="I131" i="24"/>
  <c r="N131" i="24" s="1"/>
  <c r="L130" i="24"/>
  <c r="K130" i="24"/>
  <c r="J130" i="24"/>
  <c r="I130" i="24"/>
  <c r="N130" i="24" s="1"/>
  <c r="L129" i="24"/>
  <c r="K129" i="24"/>
  <c r="J129" i="24"/>
  <c r="I129" i="24"/>
  <c r="N129" i="24" s="1"/>
  <c r="L128" i="24"/>
  <c r="K128" i="24"/>
  <c r="J128" i="24"/>
  <c r="I128" i="24"/>
  <c r="N128" i="24" s="1"/>
  <c r="L127" i="24"/>
  <c r="K127" i="24"/>
  <c r="J127" i="24"/>
  <c r="I127" i="24"/>
  <c r="N127" i="24" s="1"/>
  <c r="L126" i="24"/>
  <c r="K126" i="24"/>
  <c r="J126" i="24"/>
  <c r="I126" i="24"/>
  <c r="N126" i="24" s="1"/>
  <c r="L125" i="24"/>
  <c r="K125" i="24"/>
  <c r="J125" i="24"/>
  <c r="I125" i="24"/>
  <c r="N125" i="24" s="1"/>
  <c r="L124" i="24"/>
  <c r="K124" i="24"/>
  <c r="J124" i="24"/>
  <c r="I124" i="24"/>
  <c r="N124" i="24" s="1"/>
  <c r="L123" i="24"/>
  <c r="K123" i="24"/>
  <c r="J123" i="24"/>
  <c r="I123" i="24"/>
  <c r="N123" i="24" s="1"/>
  <c r="L122" i="24"/>
  <c r="K122" i="24"/>
  <c r="J122" i="24"/>
  <c r="I122" i="24"/>
  <c r="N122" i="24" s="1"/>
  <c r="L121" i="24"/>
  <c r="K121" i="24"/>
  <c r="J121" i="24"/>
  <c r="I121" i="24"/>
  <c r="N121" i="24" s="1"/>
  <c r="L120" i="24"/>
  <c r="K120" i="24"/>
  <c r="J120" i="24"/>
  <c r="I120" i="24"/>
  <c r="N120" i="24" s="1"/>
  <c r="L119" i="24"/>
  <c r="K119" i="24"/>
  <c r="J119" i="24"/>
  <c r="I119" i="24"/>
  <c r="N119" i="24" s="1"/>
  <c r="L118" i="24"/>
  <c r="K118" i="24"/>
  <c r="J118" i="24"/>
  <c r="I118" i="24"/>
  <c r="N118" i="24" s="1"/>
  <c r="L117" i="24"/>
  <c r="K117" i="24"/>
  <c r="J117" i="24"/>
  <c r="I117" i="24"/>
  <c r="N117" i="24" s="1"/>
  <c r="L116" i="24"/>
  <c r="K116" i="24"/>
  <c r="J116" i="24"/>
  <c r="I116" i="24"/>
  <c r="N116" i="24" s="1"/>
  <c r="L115" i="24"/>
  <c r="K115" i="24"/>
  <c r="J115" i="24"/>
  <c r="I115" i="24"/>
  <c r="N115" i="24" s="1"/>
  <c r="L114" i="24"/>
  <c r="K114" i="24"/>
  <c r="J114" i="24"/>
  <c r="I114" i="24"/>
  <c r="N114" i="24" s="1"/>
  <c r="L113" i="24"/>
  <c r="K113" i="24"/>
  <c r="J113" i="24"/>
  <c r="I113" i="24"/>
  <c r="N113" i="24" s="1"/>
  <c r="L112" i="24"/>
  <c r="K112" i="24"/>
  <c r="J112" i="24"/>
  <c r="I112" i="24"/>
  <c r="N112" i="24" s="1"/>
  <c r="L111" i="24"/>
  <c r="K111" i="24"/>
  <c r="J111" i="24"/>
  <c r="I111" i="24"/>
  <c r="N111" i="24" s="1"/>
  <c r="L110" i="24"/>
  <c r="K110" i="24"/>
  <c r="J110" i="24"/>
  <c r="I110" i="24"/>
  <c r="N110" i="24" s="1"/>
  <c r="L109" i="24"/>
  <c r="K109" i="24"/>
  <c r="J109" i="24"/>
  <c r="I109" i="24"/>
  <c r="N109" i="24" s="1"/>
  <c r="L108" i="24"/>
  <c r="K108" i="24"/>
  <c r="J108" i="24"/>
  <c r="I108" i="24"/>
  <c r="N108" i="24" s="1"/>
  <c r="L107" i="24"/>
  <c r="K107" i="24"/>
  <c r="J107" i="24"/>
  <c r="I107" i="24"/>
  <c r="N107" i="24" s="1"/>
  <c r="L106" i="24"/>
  <c r="K106" i="24"/>
  <c r="J106" i="24"/>
  <c r="I106" i="24"/>
  <c r="N106" i="24" s="1"/>
  <c r="L105" i="24"/>
  <c r="K105" i="24"/>
  <c r="J105" i="24"/>
  <c r="I105" i="24"/>
  <c r="N105" i="24" s="1"/>
  <c r="L104" i="24"/>
  <c r="K104" i="24"/>
  <c r="J104" i="24"/>
  <c r="I104" i="24"/>
  <c r="N104" i="24" s="1"/>
  <c r="L103" i="24"/>
  <c r="K103" i="24"/>
  <c r="J103" i="24"/>
  <c r="I103" i="24"/>
  <c r="N103" i="24" s="1"/>
  <c r="L102" i="24"/>
  <c r="K102" i="24"/>
  <c r="J102" i="24"/>
  <c r="I102" i="24"/>
  <c r="N102" i="24" s="1"/>
  <c r="L101" i="24"/>
  <c r="K101" i="24"/>
  <c r="J101" i="24"/>
  <c r="I101" i="24"/>
  <c r="N101" i="24" s="1"/>
  <c r="L100" i="24"/>
  <c r="K100" i="24"/>
  <c r="J100" i="24"/>
  <c r="I100" i="24"/>
  <c r="N100" i="24" s="1"/>
  <c r="L99" i="24"/>
  <c r="K99" i="24"/>
  <c r="J99" i="24"/>
  <c r="I99" i="24"/>
  <c r="N99" i="24" s="1"/>
  <c r="L98" i="24"/>
  <c r="K98" i="24"/>
  <c r="J98" i="24"/>
  <c r="I98" i="24"/>
  <c r="N98" i="24" s="1"/>
  <c r="L97" i="24"/>
  <c r="K97" i="24"/>
  <c r="J97" i="24"/>
  <c r="I97" i="24"/>
  <c r="N97" i="24" s="1"/>
  <c r="L96" i="24"/>
  <c r="K96" i="24"/>
  <c r="J96" i="24"/>
  <c r="I96" i="24"/>
  <c r="N96" i="24" s="1"/>
  <c r="L95" i="24"/>
  <c r="K95" i="24"/>
  <c r="J95" i="24"/>
  <c r="I95" i="24"/>
  <c r="N95" i="24" s="1"/>
  <c r="L94" i="24"/>
  <c r="K94" i="24"/>
  <c r="J94" i="24"/>
  <c r="I94" i="24"/>
  <c r="L93" i="24"/>
  <c r="K93" i="24"/>
  <c r="J93" i="24"/>
  <c r="I93" i="24"/>
  <c r="N93" i="24" s="1"/>
  <c r="L92" i="24"/>
  <c r="K92" i="24"/>
  <c r="J92" i="24"/>
  <c r="I92" i="24"/>
  <c r="L91" i="24"/>
  <c r="K91" i="24"/>
  <c r="J91" i="24"/>
  <c r="I91" i="24"/>
  <c r="N91" i="24" s="1"/>
  <c r="L90" i="24"/>
  <c r="K90" i="24"/>
  <c r="J90" i="24"/>
  <c r="I90" i="24"/>
  <c r="L89" i="24"/>
  <c r="K89" i="24"/>
  <c r="J89" i="24"/>
  <c r="I89" i="24"/>
  <c r="N89" i="24" s="1"/>
  <c r="L88" i="24"/>
  <c r="K88" i="24"/>
  <c r="J88" i="24"/>
  <c r="I88" i="24"/>
  <c r="L87" i="24"/>
  <c r="K87" i="24"/>
  <c r="J87" i="24"/>
  <c r="I87" i="24"/>
  <c r="N87" i="24" s="1"/>
  <c r="L86" i="24"/>
  <c r="K86" i="24"/>
  <c r="J86" i="24"/>
  <c r="I86" i="24"/>
  <c r="L85" i="24"/>
  <c r="K85" i="24"/>
  <c r="J85" i="24"/>
  <c r="I85" i="24"/>
  <c r="N85" i="24" s="1"/>
  <c r="L84" i="24"/>
  <c r="K84" i="24"/>
  <c r="J84" i="24"/>
  <c r="I84" i="24"/>
  <c r="L83" i="24"/>
  <c r="K83" i="24"/>
  <c r="J83" i="24"/>
  <c r="I83" i="24"/>
  <c r="N83" i="24" s="1"/>
  <c r="L82" i="24"/>
  <c r="K82" i="24"/>
  <c r="J82" i="24"/>
  <c r="I82" i="24"/>
  <c r="L81" i="24"/>
  <c r="K81" i="24"/>
  <c r="J81" i="24"/>
  <c r="I81" i="24"/>
  <c r="N81" i="24" s="1"/>
  <c r="L80" i="24"/>
  <c r="K80" i="24"/>
  <c r="J80" i="24"/>
  <c r="I80" i="24"/>
  <c r="L79" i="24"/>
  <c r="K79" i="24"/>
  <c r="J79" i="24"/>
  <c r="I79" i="24"/>
  <c r="N79" i="24" s="1"/>
  <c r="L78" i="24"/>
  <c r="K78" i="24"/>
  <c r="J78" i="24"/>
  <c r="I78" i="24"/>
  <c r="L77" i="24"/>
  <c r="K77" i="24"/>
  <c r="J77" i="24"/>
  <c r="I77" i="24"/>
  <c r="N77" i="24" s="1"/>
  <c r="L76" i="24"/>
  <c r="K76" i="24"/>
  <c r="J76" i="24"/>
  <c r="I76" i="24"/>
  <c r="L75" i="24"/>
  <c r="K75" i="24"/>
  <c r="J75" i="24"/>
  <c r="I75" i="24"/>
  <c r="N75" i="24" s="1"/>
  <c r="L74" i="24"/>
  <c r="K74" i="24"/>
  <c r="J74" i="24"/>
  <c r="I74" i="24"/>
  <c r="L73" i="24"/>
  <c r="K73" i="24"/>
  <c r="J73" i="24"/>
  <c r="I73" i="24"/>
  <c r="N73" i="24" s="1"/>
  <c r="L72" i="24"/>
  <c r="K72" i="24"/>
  <c r="J72" i="24"/>
  <c r="I72" i="24"/>
  <c r="L71" i="24"/>
  <c r="K71" i="24"/>
  <c r="J71" i="24"/>
  <c r="I71" i="24"/>
  <c r="N71" i="24" s="1"/>
  <c r="L70" i="24"/>
  <c r="K70" i="24"/>
  <c r="J70" i="24"/>
  <c r="I70" i="24"/>
  <c r="L69" i="24"/>
  <c r="K69" i="24"/>
  <c r="J69" i="24"/>
  <c r="I69" i="24"/>
  <c r="N69" i="24" s="1"/>
  <c r="L68" i="24"/>
  <c r="K68" i="24"/>
  <c r="J68" i="24"/>
  <c r="I68" i="24"/>
  <c r="L67" i="24"/>
  <c r="K67" i="24"/>
  <c r="J67" i="24"/>
  <c r="I67" i="24"/>
  <c r="N67" i="24" s="1"/>
  <c r="L66" i="24"/>
  <c r="K66" i="24"/>
  <c r="J66" i="24"/>
  <c r="I66" i="24"/>
  <c r="L65" i="24"/>
  <c r="K65" i="24"/>
  <c r="J65" i="24"/>
  <c r="I65" i="24"/>
  <c r="N65" i="24" s="1"/>
  <c r="L64" i="24"/>
  <c r="K64" i="24"/>
  <c r="J64" i="24"/>
  <c r="I64" i="24"/>
  <c r="L63" i="24"/>
  <c r="K63" i="24"/>
  <c r="J63" i="24"/>
  <c r="I63" i="24"/>
  <c r="N63" i="24" s="1"/>
  <c r="L62" i="24"/>
  <c r="K62" i="24"/>
  <c r="J62" i="24"/>
  <c r="I62" i="24"/>
  <c r="L61" i="24"/>
  <c r="K61" i="24"/>
  <c r="J61" i="24"/>
  <c r="I61" i="24"/>
  <c r="N61" i="24" s="1"/>
  <c r="L60" i="24"/>
  <c r="K60" i="24"/>
  <c r="J60" i="24"/>
  <c r="I60" i="24"/>
  <c r="L59" i="24"/>
  <c r="K59" i="24"/>
  <c r="J59" i="24"/>
  <c r="I59" i="24"/>
  <c r="N59" i="24" s="1"/>
  <c r="L58" i="24"/>
  <c r="K58" i="24"/>
  <c r="J58" i="24"/>
  <c r="I58" i="24"/>
  <c r="L57" i="24"/>
  <c r="K57" i="24"/>
  <c r="J57" i="24"/>
  <c r="I57" i="24"/>
  <c r="N57" i="24" s="1"/>
  <c r="L56" i="24"/>
  <c r="K56" i="24"/>
  <c r="J56" i="24"/>
  <c r="I56" i="24"/>
  <c r="L55" i="24"/>
  <c r="K55" i="24"/>
  <c r="J55" i="24"/>
  <c r="I55" i="24"/>
  <c r="N55" i="24" s="1"/>
  <c r="L54" i="24"/>
  <c r="K54" i="24"/>
  <c r="J54" i="24"/>
  <c r="I54" i="24"/>
  <c r="L53" i="24"/>
  <c r="K53" i="24"/>
  <c r="J53" i="24"/>
  <c r="I53" i="24"/>
  <c r="N53" i="24" s="1"/>
  <c r="L52" i="24"/>
  <c r="K52" i="24"/>
  <c r="J52" i="24"/>
  <c r="I52" i="24"/>
  <c r="L51" i="24"/>
  <c r="K51" i="24"/>
  <c r="J51" i="24"/>
  <c r="I51" i="24"/>
  <c r="N51" i="24" s="1"/>
  <c r="L50" i="24"/>
  <c r="K50" i="24"/>
  <c r="J50" i="24"/>
  <c r="I50" i="24"/>
  <c r="L49" i="24"/>
  <c r="K49" i="24"/>
  <c r="J49" i="24"/>
  <c r="I49" i="24"/>
  <c r="N49" i="24" s="1"/>
  <c r="L48" i="24"/>
  <c r="K48" i="24"/>
  <c r="J48" i="24"/>
  <c r="I48" i="24"/>
  <c r="L47" i="24"/>
  <c r="K47" i="24"/>
  <c r="J47" i="24"/>
  <c r="I47" i="24"/>
  <c r="N47" i="24" s="1"/>
  <c r="L46" i="24"/>
  <c r="K46" i="24"/>
  <c r="J46" i="24"/>
  <c r="I46" i="24"/>
  <c r="L45" i="24"/>
  <c r="K45" i="24"/>
  <c r="J45" i="24"/>
  <c r="I45" i="24"/>
  <c r="N45" i="24" s="1"/>
  <c r="L44" i="24"/>
  <c r="K44" i="24"/>
  <c r="J44" i="24"/>
  <c r="I44" i="24"/>
  <c r="L43" i="24"/>
  <c r="K43" i="24"/>
  <c r="J43" i="24"/>
  <c r="I43" i="24"/>
  <c r="N43" i="24" s="1"/>
  <c r="L42" i="24"/>
  <c r="K42" i="24"/>
  <c r="J42" i="24"/>
  <c r="I42" i="24"/>
  <c r="L41" i="24"/>
  <c r="K41" i="24"/>
  <c r="J41" i="24"/>
  <c r="I41" i="24"/>
  <c r="N41" i="24" s="1"/>
  <c r="L40" i="24"/>
  <c r="K40" i="24"/>
  <c r="J40" i="24"/>
  <c r="I40" i="24"/>
  <c r="L39" i="24"/>
  <c r="K39" i="24"/>
  <c r="J39" i="24"/>
  <c r="I39" i="24"/>
  <c r="N39" i="24" s="1"/>
  <c r="L38" i="24"/>
  <c r="K38" i="24"/>
  <c r="J38" i="24"/>
  <c r="I38" i="24"/>
  <c r="L37" i="24"/>
  <c r="K37" i="24"/>
  <c r="J37" i="24"/>
  <c r="I37" i="24"/>
  <c r="N37" i="24" s="1"/>
  <c r="L36" i="24"/>
  <c r="K36" i="24"/>
  <c r="J36" i="24"/>
  <c r="I36" i="24"/>
  <c r="L35" i="24"/>
  <c r="K35" i="24"/>
  <c r="J35" i="24"/>
  <c r="I35" i="24"/>
  <c r="N35" i="24" s="1"/>
  <c r="L34" i="24"/>
  <c r="K34" i="24"/>
  <c r="J34" i="24"/>
  <c r="I34" i="24"/>
  <c r="L33" i="24"/>
  <c r="K33" i="24"/>
  <c r="J33" i="24"/>
  <c r="I33" i="24"/>
  <c r="N33" i="24" s="1"/>
  <c r="L32" i="24"/>
  <c r="K32" i="24"/>
  <c r="J32" i="24"/>
  <c r="I32" i="24"/>
  <c r="L31" i="24"/>
  <c r="K31" i="24"/>
  <c r="J31" i="24"/>
  <c r="I31" i="24"/>
  <c r="N31" i="24" s="1"/>
  <c r="L30" i="24"/>
  <c r="K30" i="24"/>
  <c r="J30" i="24"/>
  <c r="I30" i="24"/>
  <c r="L29" i="24"/>
  <c r="K29" i="24"/>
  <c r="J29" i="24"/>
  <c r="I29" i="24"/>
  <c r="N29" i="24" s="1"/>
  <c r="L28" i="24"/>
  <c r="K28" i="24"/>
  <c r="J28" i="24"/>
  <c r="I28" i="24"/>
  <c r="L27" i="24"/>
  <c r="K27" i="24"/>
  <c r="J27" i="24"/>
  <c r="I27" i="24"/>
  <c r="N27" i="24" s="1"/>
  <c r="L26" i="24"/>
  <c r="K26" i="24"/>
  <c r="J26" i="24"/>
  <c r="I26" i="24"/>
  <c r="L25" i="24"/>
  <c r="K25" i="24"/>
  <c r="J25" i="24"/>
  <c r="I25" i="24"/>
  <c r="N25" i="24" s="1"/>
  <c r="L24" i="24"/>
  <c r="K24" i="24"/>
  <c r="J24" i="24"/>
  <c r="I24" i="24"/>
  <c r="L23" i="24"/>
  <c r="K23" i="24"/>
  <c r="J23" i="24"/>
  <c r="I23" i="24"/>
  <c r="N23" i="24" s="1"/>
  <c r="L22" i="24"/>
  <c r="K22" i="24"/>
  <c r="J22" i="24"/>
  <c r="I22" i="24"/>
  <c r="L21" i="24"/>
  <c r="K21" i="24"/>
  <c r="J21" i="24"/>
  <c r="I21" i="24"/>
  <c r="N21" i="24" s="1"/>
  <c r="L20" i="24"/>
  <c r="K20" i="24"/>
  <c r="J20" i="24"/>
  <c r="I20" i="24"/>
  <c r="L19" i="24"/>
  <c r="K19" i="24"/>
  <c r="J19" i="24"/>
  <c r="I19" i="24"/>
  <c r="N19" i="24" s="1"/>
  <c r="L18" i="24"/>
  <c r="K18" i="24"/>
  <c r="J18" i="24"/>
  <c r="I18" i="24"/>
  <c r="L17" i="24"/>
  <c r="K17" i="24"/>
  <c r="J17" i="24"/>
  <c r="I17" i="24"/>
  <c r="N17" i="24" s="1"/>
  <c r="L16" i="24"/>
  <c r="K16" i="24"/>
  <c r="J16" i="24"/>
  <c r="I16" i="24"/>
  <c r="L15" i="24"/>
  <c r="K15" i="24"/>
  <c r="J15" i="24"/>
  <c r="I15" i="24"/>
  <c r="N15" i="24" s="1"/>
  <c r="L14" i="24"/>
  <c r="K14" i="24"/>
  <c r="J14" i="24"/>
  <c r="I14" i="24"/>
  <c r="L13" i="24"/>
  <c r="K13" i="24"/>
  <c r="J13" i="24"/>
  <c r="I13" i="24"/>
  <c r="N13" i="24" s="1"/>
  <c r="L12" i="24"/>
  <c r="K12" i="24"/>
  <c r="J12" i="24"/>
  <c r="I12" i="24"/>
  <c r="N12" i="24" s="1"/>
  <c r="L11" i="24"/>
  <c r="K11" i="24"/>
  <c r="J11" i="24"/>
  <c r="I11" i="24"/>
  <c r="N11" i="24" s="1"/>
  <c r="L10" i="24"/>
  <c r="K10" i="24"/>
  <c r="J10" i="24"/>
  <c r="I10" i="24"/>
  <c r="N10" i="24" s="1"/>
  <c r="L9" i="24"/>
  <c r="K9" i="24"/>
  <c r="J9" i="24"/>
  <c r="I9" i="24"/>
  <c r="N9" i="24" s="1"/>
  <c r="L8" i="24"/>
  <c r="K8" i="24"/>
  <c r="J8" i="24"/>
  <c r="I8" i="24"/>
  <c r="N8" i="24" s="1"/>
  <c r="L7" i="24"/>
  <c r="K7" i="24"/>
  <c r="J7" i="24"/>
  <c r="I7" i="24"/>
  <c r="N7" i="24" s="1"/>
  <c r="L6" i="24"/>
  <c r="K6" i="24"/>
  <c r="J6" i="24"/>
  <c r="I6" i="24"/>
  <c r="N6" i="24" s="1"/>
  <c r="L5" i="24"/>
  <c r="K5" i="24"/>
  <c r="J5" i="24"/>
  <c r="I5" i="24"/>
  <c r="L4" i="24"/>
  <c r="K4" i="24"/>
  <c r="J4" i="24"/>
  <c r="I4" i="24"/>
  <c r="L96" i="23"/>
  <c r="K96" i="23"/>
  <c r="J96" i="23"/>
  <c r="I96" i="23"/>
  <c r="N96" i="23" s="1"/>
  <c r="L95" i="23"/>
  <c r="K95" i="23"/>
  <c r="J95" i="23"/>
  <c r="I95" i="23"/>
  <c r="N95" i="23" s="1"/>
  <c r="L94" i="23"/>
  <c r="K94" i="23"/>
  <c r="J94" i="23"/>
  <c r="I94" i="23"/>
  <c r="N94" i="23" s="1"/>
  <c r="L93" i="23"/>
  <c r="K93" i="23"/>
  <c r="J93" i="23"/>
  <c r="I93" i="23"/>
  <c r="N93" i="23" s="1"/>
  <c r="L92" i="23"/>
  <c r="K92" i="23"/>
  <c r="J92" i="23"/>
  <c r="I92" i="23"/>
  <c r="N92" i="23" s="1"/>
  <c r="L91" i="23"/>
  <c r="K91" i="23"/>
  <c r="J91" i="23"/>
  <c r="I91" i="23"/>
  <c r="N91" i="23" s="1"/>
  <c r="L90" i="23"/>
  <c r="K90" i="23"/>
  <c r="J90" i="23"/>
  <c r="I90" i="23"/>
  <c r="N90" i="23" s="1"/>
  <c r="L89" i="23"/>
  <c r="K89" i="23"/>
  <c r="J89" i="23"/>
  <c r="I89" i="23"/>
  <c r="N89" i="23" s="1"/>
  <c r="L88" i="23"/>
  <c r="K88" i="23"/>
  <c r="J88" i="23"/>
  <c r="I88" i="23"/>
  <c r="N88" i="23" s="1"/>
  <c r="L87" i="23"/>
  <c r="K87" i="23"/>
  <c r="J87" i="23"/>
  <c r="I87" i="23"/>
  <c r="N87" i="23" s="1"/>
  <c r="L86" i="23"/>
  <c r="K86" i="23"/>
  <c r="J86" i="23"/>
  <c r="I86" i="23"/>
  <c r="N86" i="23" s="1"/>
  <c r="L85" i="23"/>
  <c r="K85" i="23"/>
  <c r="J85" i="23"/>
  <c r="I85" i="23"/>
  <c r="N85" i="23" s="1"/>
  <c r="L84" i="23"/>
  <c r="K84" i="23"/>
  <c r="J84" i="23"/>
  <c r="I84" i="23"/>
  <c r="N84" i="23" s="1"/>
  <c r="L83" i="23"/>
  <c r="K83" i="23"/>
  <c r="J83" i="23"/>
  <c r="I83" i="23"/>
  <c r="N83" i="23" s="1"/>
  <c r="L82" i="23"/>
  <c r="K82" i="23"/>
  <c r="J82" i="23"/>
  <c r="I82" i="23"/>
  <c r="N82" i="23" s="1"/>
  <c r="L81" i="23"/>
  <c r="K81" i="23"/>
  <c r="J81" i="23"/>
  <c r="I81" i="23"/>
  <c r="N81" i="23" s="1"/>
  <c r="L80" i="23"/>
  <c r="K80" i="23"/>
  <c r="J80" i="23"/>
  <c r="I80" i="23"/>
  <c r="N80" i="23" s="1"/>
  <c r="L79" i="23"/>
  <c r="K79" i="23"/>
  <c r="J79" i="23"/>
  <c r="I79" i="23"/>
  <c r="N79" i="23" s="1"/>
  <c r="L78" i="23"/>
  <c r="K78" i="23"/>
  <c r="J78" i="23"/>
  <c r="I78" i="23"/>
  <c r="N78" i="23" s="1"/>
  <c r="L77" i="23"/>
  <c r="K77" i="23"/>
  <c r="J77" i="23"/>
  <c r="I77" i="23"/>
  <c r="N77" i="23" s="1"/>
  <c r="L76" i="23"/>
  <c r="K76" i="23"/>
  <c r="J76" i="23"/>
  <c r="I76" i="23"/>
  <c r="N76" i="23" s="1"/>
  <c r="L75" i="23"/>
  <c r="K75" i="23"/>
  <c r="J75" i="23"/>
  <c r="I75" i="23"/>
  <c r="N75" i="23" s="1"/>
  <c r="L74" i="23"/>
  <c r="K74" i="23"/>
  <c r="J74" i="23"/>
  <c r="I74" i="23"/>
  <c r="N74" i="23" s="1"/>
  <c r="L73" i="23"/>
  <c r="K73" i="23"/>
  <c r="J73" i="23"/>
  <c r="I73" i="23"/>
  <c r="N73" i="23" s="1"/>
  <c r="L72" i="23"/>
  <c r="K72" i="23"/>
  <c r="J72" i="23"/>
  <c r="I72" i="23"/>
  <c r="N72" i="23" s="1"/>
  <c r="L71" i="23"/>
  <c r="K71" i="23"/>
  <c r="J71" i="23"/>
  <c r="I71" i="23"/>
  <c r="N71" i="23" s="1"/>
  <c r="L70" i="23"/>
  <c r="K70" i="23"/>
  <c r="J70" i="23"/>
  <c r="I70" i="23"/>
  <c r="N70" i="23" s="1"/>
  <c r="L69" i="23"/>
  <c r="K69" i="23"/>
  <c r="J69" i="23"/>
  <c r="I69" i="23"/>
  <c r="N69" i="23" s="1"/>
  <c r="L68" i="23"/>
  <c r="K68" i="23"/>
  <c r="J68" i="23"/>
  <c r="I68" i="23"/>
  <c r="N68" i="23" s="1"/>
  <c r="L67" i="23"/>
  <c r="K67" i="23"/>
  <c r="J67" i="23"/>
  <c r="I67" i="23"/>
  <c r="N67" i="23" s="1"/>
  <c r="L66" i="23"/>
  <c r="K66" i="23"/>
  <c r="J66" i="23"/>
  <c r="I66" i="23"/>
  <c r="N66" i="23" s="1"/>
  <c r="L65" i="23"/>
  <c r="K65" i="23"/>
  <c r="J65" i="23"/>
  <c r="I65" i="23"/>
  <c r="N65" i="23" s="1"/>
  <c r="L64" i="23"/>
  <c r="K64" i="23"/>
  <c r="J64" i="23"/>
  <c r="I64" i="23"/>
  <c r="N64" i="23" s="1"/>
  <c r="L63" i="23"/>
  <c r="K63" i="23"/>
  <c r="J63" i="23"/>
  <c r="I63" i="23"/>
  <c r="N63" i="23" s="1"/>
  <c r="L62" i="23"/>
  <c r="K62" i="23"/>
  <c r="J62" i="23"/>
  <c r="I62" i="23"/>
  <c r="N62" i="23" s="1"/>
  <c r="L61" i="23"/>
  <c r="K61" i="23"/>
  <c r="J61" i="23"/>
  <c r="I61" i="23"/>
  <c r="N61" i="23" s="1"/>
  <c r="L60" i="23"/>
  <c r="K60" i="23"/>
  <c r="J60" i="23"/>
  <c r="I60" i="23"/>
  <c r="N60" i="23" s="1"/>
  <c r="L59" i="23"/>
  <c r="K59" i="23"/>
  <c r="J59" i="23"/>
  <c r="I59" i="23"/>
  <c r="N59" i="23" s="1"/>
  <c r="L58" i="23"/>
  <c r="K58" i="23"/>
  <c r="J58" i="23"/>
  <c r="I58" i="23"/>
  <c r="N58" i="23" s="1"/>
  <c r="L57" i="23"/>
  <c r="K57" i="23"/>
  <c r="J57" i="23"/>
  <c r="I57" i="23"/>
  <c r="N57" i="23" s="1"/>
  <c r="L56" i="23"/>
  <c r="K56" i="23"/>
  <c r="J56" i="23"/>
  <c r="I56" i="23"/>
  <c r="N56" i="23" s="1"/>
  <c r="L55" i="23"/>
  <c r="K55" i="23"/>
  <c r="J55" i="23"/>
  <c r="I55" i="23"/>
  <c r="N55" i="23" s="1"/>
  <c r="L54" i="23"/>
  <c r="K54" i="23"/>
  <c r="J54" i="23"/>
  <c r="I54" i="23"/>
  <c r="N54" i="23" s="1"/>
  <c r="L53" i="23"/>
  <c r="K53" i="23"/>
  <c r="J53" i="23"/>
  <c r="I53" i="23"/>
  <c r="N53" i="23" s="1"/>
  <c r="L52" i="23"/>
  <c r="K52" i="23"/>
  <c r="J52" i="23"/>
  <c r="I52" i="23"/>
  <c r="N52" i="23" s="1"/>
  <c r="L51" i="23"/>
  <c r="K51" i="23"/>
  <c r="J51" i="23"/>
  <c r="I51" i="23"/>
  <c r="N51" i="23" s="1"/>
  <c r="L50" i="23"/>
  <c r="K50" i="23"/>
  <c r="J50" i="23"/>
  <c r="I50" i="23"/>
  <c r="N50" i="23" s="1"/>
  <c r="L49" i="23"/>
  <c r="K49" i="23"/>
  <c r="J49" i="23"/>
  <c r="I49" i="23"/>
  <c r="N49" i="23" s="1"/>
  <c r="L48" i="23"/>
  <c r="K48" i="23"/>
  <c r="J48" i="23"/>
  <c r="I48" i="23"/>
  <c r="N48" i="23" s="1"/>
  <c r="L47" i="23"/>
  <c r="K47" i="23"/>
  <c r="J47" i="23"/>
  <c r="I47" i="23"/>
  <c r="N47" i="23" s="1"/>
  <c r="L46" i="23"/>
  <c r="K46" i="23"/>
  <c r="J46" i="23"/>
  <c r="I46" i="23"/>
  <c r="N46" i="23" s="1"/>
  <c r="L45" i="23"/>
  <c r="K45" i="23"/>
  <c r="J45" i="23"/>
  <c r="I45" i="23"/>
  <c r="N45" i="23" s="1"/>
  <c r="L44" i="23"/>
  <c r="K44" i="23"/>
  <c r="J44" i="23"/>
  <c r="I44" i="23"/>
  <c r="N44" i="23" s="1"/>
  <c r="L43" i="23"/>
  <c r="K43" i="23"/>
  <c r="J43" i="23"/>
  <c r="I43" i="23"/>
  <c r="N43" i="23" s="1"/>
  <c r="L42" i="23"/>
  <c r="K42" i="23"/>
  <c r="J42" i="23"/>
  <c r="I42" i="23"/>
  <c r="N42" i="23" s="1"/>
  <c r="L41" i="23"/>
  <c r="K41" i="23"/>
  <c r="J41" i="23"/>
  <c r="I41" i="23"/>
  <c r="N41" i="23" s="1"/>
  <c r="L40" i="23"/>
  <c r="K40" i="23"/>
  <c r="J40" i="23"/>
  <c r="I40" i="23"/>
  <c r="N40" i="23" s="1"/>
  <c r="L39" i="23"/>
  <c r="K39" i="23"/>
  <c r="J39" i="23"/>
  <c r="I39" i="23"/>
  <c r="N39" i="23" s="1"/>
  <c r="L38" i="23"/>
  <c r="K38" i="23"/>
  <c r="J38" i="23"/>
  <c r="I38" i="23"/>
  <c r="N38" i="23" s="1"/>
  <c r="L37" i="23"/>
  <c r="K37" i="23"/>
  <c r="J37" i="23"/>
  <c r="I37" i="23"/>
  <c r="N37" i="23" s="1"/>
  <c r="L36" i="23"/>
  <c r="K36" i="23"/>
  <c r="J36" i="23"/>
  <c r="I36" i="23"/>
  <c r="N36" i="23" s="1"/>
  <c r="L35" i="23"/>
  <c r="K35" i="23"/>
  <c r="J35" i="23"/>
  <c r="I35" i="23"/>
  <c r="N35" i="23" s="1"/>
  <c r="L34" i="23"/>
  <c r="K34" i="23"/>
  <c r="J34" i="23"/>
  <c r="I34" i="23"/>
  <c r="N34" i="23" s="1"/>
  <c r="L33" i="23"/>
  <c r="K33" i="23"/>
  <c r="J33" i="23"/>
  <c r="I33" i="23"/>
  <c r="N33" i="23" s="1"/>
  <c r="L32" i="23"/>
  <c r="K32" i="23"/>
  <c r="J32" i="23"/>
  <c r="I32" i="23"/>
  <c r="N32" i="23" s="1"/>
  <c r="L31" i="23"/>
  <c r="K31" i="23"/>
  <c r="J31" i="23"/>
  <c r="I31" i="23"/>
  <c r="N31" i="23" s="1"/>
  <c r="L30" i="23"/>
  <c r="K30" i="23"/>
  <c r="J30" i="23"/>
  <c r="I30" i="23"/>
  <c r="N30" i="23" s="1"/>
  <c r="L29" i="23"/>
  <c r="K29" i="23"/>
  <c r="J29" i="23"/>
  <c r="I29" i="23"/>
  <c r="N29" i="23" s="1"/>
  <c r="L28" i="23"/>
  <c r="K28" i="23"/>
  <c r="J28" i="23"/>
  <c r="I28" i="23"/>
  <c r="N28" i="23" s="1"/>
  <c r="L27" i="23"/>
  <c r="K27" i="23"/>
  <c r="J27" i="23"/>
  <c r="I27" i="23"/>
  <c r="N27" i="23" s="1"/>
  <c r="L26" i="23"/>
  <c r="K26" i="23"/>
  <c r="J26" i="23"/>
  <c r="I26" i="23"/>
  <c r="N26" i="23" s="1"/>
  <c r="L25" i="23"/>
  <c r="K25" i="23"/>
  <c r="J25" i="23"/>
  <c r="I25" i="23"/>
  <c r="N25" i="23" s="1"/>
  <c r="L24" i="23"/>
  <c r="K24" i="23"/>
  <c r="J24" i="23"/>
  <c r="I24" i="23"/>
  <c r="N24" i="23" s="1"/>
  <c r="L23" i="23"/>
  <c r="K23" i="23"/>
  <c r="J23" i="23"/>
  <c r="I23" i="23"/>
  <c r="N23" i="23" s="1"/>
  <c r="L22" i="23"/>
  <c r="K22" i="23"/>
  <c r="J22" i="23"/>
  <c r="I22" i="23"/>
  <c r="N22" i="23" s="1"/>
  <c r="L21" i="23"/>
  <c r="K21" i="23"/>
  <c r="J21" i="23"/>
  <c r="I21" i="23"/>
  <c r="N21" i="23" s="1"/>
  <c r="L20" i="23"/>
  <c r="K20" i="23"/>
  <c r="J20" i="23"/>
  <c r="I20" i="23"/>
  <c r="N20" i="23" s="1"/>
  <c r="L19" i="23"/>
  <c r="K19" i="23"/>
  <c r="J19" i="23"/>
  <c r="I19" i="23"/>
  <c r="N19" i="23" s="1"/>
  <c r="L18" i="23"/>
  <c r="K18" i="23"/>
  <c r="J18" i="23"/>
  <c r="I18" i="23"/>
  <c r="N18" i="23" s="1"/>
  <c r="L17" i="23"/>
  <c r="K17" i="23"/>
  <c r="J17" i="23"/>
  <c r="I17" i="23"/>
  <c r="N17" i="23" s="1"/>
  <c r="L16" i="23"/>
  <c r="K16" i="23"/>
  <c r="J16" i="23"/>
  <c r="I16" i="23"/>
  <c r="N16" i="23" s="1"/>
  <c r="L15" i="23"/>
  <c r="K15" i="23"/>
  <c r="J15" i="23"/>
  <c r="I15" i="23"/>
  <c r="N15" i="23" s="1"/>
  <c r="L14" i="23"/>
  <c r="K14" i="23"/>
  <c r="J14" i="23"/>
  <c r="I14" i="23"/>
  <c r="N14" i="23" s="1"/>
  <c r="L13" i="23"/>
  <c r="K13" i="23"/>
  <c r="J13" i="23"/>
  <c r="I13" i="23"/>
  <c r="N13" i="23" s="1"/>
  <c r="L12" i="23"/>
  <c r="K12" i="23"/>
  <c r="J12" i="23"/>
  <c r="I12" i="23"/>
  <c r="N12" i="23" s="1"/>
  <c r="L11" i="23"/>
  <c r="K11" i="23"/>
  <c r="J11" i="23"/>
  <c r="I11" i="23"/>
  <c r="N11" i="23" s="1"/>
  <c r="L10" i="23"/>
  <c r="K10" i="23"/>
  <c r="J10" i="23"/>
  <c r="I10" i="23"/>
  <c r="N10" i="23" s="1"/>
  <c r="L9" i="23"/>
  <c r="K9" i="23"/>
  <c r="J9" i="23"/>
  <c r="I9" i="23"/>
  <c r="N9" i="23" s="1"/>
  <c r="L8" i="23"/>
  <c r="K8" i="23"/>
  <c r="J8" i="23"/>
  <c r="I8" i="23"/>
  <c r="N8" i="23" s="1"/>
  <c r="L7" i="23"/>
  <c r="K7" i="23"/>
  <c r="J7" i="23"/>
  <c r="I7" i="23"/>
  <c r="N7" i="23" s="1"/>
  <c r="L6" i="23"/>
  <c r="K6" i="23"/>
  <c r="J6" i="23"/>
  <c r="I6" i="23"/>
  <c r="N6" i="23" s="1"/>
  <c r="L5" i="23"/>
  <c r="K5" i="23"/>
  <c r="J5" i="23"/>
  <c r="I5" i="23"/>
  <c r="L4" i="23"/>
  <c r="K4" i="23"/>
  <c r="J4" i="23"/>
  <c r="I4" i="23"/>
  <c r="H96" i="23" s="1"/>
  <c r="I131" i="22"/>
  <c r="I130" i="22"/>
  <c r="I129" i="22"/>
  <c r="I128" i="22"/>
  <c r="I127" i="22"/>
  <c r="I126" i="22"/>
  <c r="L125" i="22"/>
  <c r="K125" i="22"/>
  <c r="J125" i="22"/>
  <c r="I125" i="22"/>
  <c r="N125" i="22" s="1"/>
  <c r="L124" i="22"/>
  <c r="K124" i="22"/>
  <c r="J124" i="22"/>
  <c r="I124" i="22"/>
  <c r="N124" i="22" s="1"/>
  <c r="L123" i="22"/>
  <c r="K123" i="22"/>
  <c r="J123" i="22"/>
  <c r="I123" i="22"/>
  <c r="N123" i="22" s="1"/>
  <c r="L122" i="22"/>
  <c r="K122" i="22"/>
  <c r="J122" i="22"/>
  <c r="I122" i="22"/>
  <c r="N122" i="22" s="1"/>
  <c r="L121" i="22"/>
  <c r="K121" i="22"/>
  <c r="J121" i="22"/>
  <c r="I121" i="22"/>
  <c r="N121" i="22" s="1"/>
  <c r="L120" i="22"/>
  <c r="K120" i="22"/>
  <c r="J120" i="22"/>
  <c r="I120" i="22"/>
  <c r="N120" i="22" s="1"/>
  <c r="L119" i="22"/>
  <c r="K119" i="22"/>
  <c r="J119" i="22"/>
  <c r="I119" i="22"/>
  <c r="N119" i="22" s="1"/>
  <c r="L118" i="22"/>
  <c r="K118" i="22"/>
  <c r="J118" i="22"/>
  <c r="I118" i="22"/>
  <c r="N118" i="22" s="1"/>
  <c r="L117" i="22"/>
  <c r="K117" i="22"/>
  <c r="J117" i="22"/>
  <c r="I117" i="22"/>
  <c r="N117" i="22" s="1"/>
  <c r="L116" i="22"/>
  <c r="K116" i="22"/>
  <c r="J116" i="22"/>
  <c r="I116" i="22"/>
  <c r="N116" i="22" s="1"/>
  <c r="L115" i="22"/>
  <c r="K115" i="22"/>
  <c r="J115" i="22"/>
  <c r="I115" i="22"/>
  <c r="N115" i="22" s="1"/>
  <c r="L114" i="22"/>
  <c r="K114" i="22"/>
  <c r="J114" i="22"/>
  <c r="I114" i="22"/>
  <c r="N114" i="22" s="1"/>
  <c r="L113" i="22"/>
  <c r="K113" i="22"/>
  <c r="J113" i="22"/>
  <c r="I113" i="22"/>
  <c r="N113" i="22" s="1"/>
  <c r="L112" i="22"/>
  <c r="K112" i="22"/>
  <c r="J112" i="22"/>
  <c r="I112" i="22"/>
  <c r="N112" i="22" s="1"/>
  <c r="L111" i="22"/>
  <c r="K111" i="22"/>
  <c r="J111" i="22"/>
  <c r="I111" i="22"/>
  <c r="N111" i="22" s="1"/>
  <c r="L110" i="22"/>
  <c r="K110" i="22"/>
  <c r="J110" i="22"/>
  <c r="I110" i="22"/>
  <c r="N110" i="22" s="1"/>
  <c r="L109" i="22"/>
  <c r="K109" i="22"/>
  <c r="J109" i="22"/>
  <c r="I109" i="22"/>
  <c r="N109" i="22" s="1"/>
  <c r="L108" i="22"/>
  <c r="K108" i="22"/>
  <c r="J108" i="22"/>
  <c r="I108" i="22"/>
  <c r="N108" i="22" s="1"/>
  <c r="L107" i="22"/>
  <c r="K107" i="22"/>
  <c r="J107" i="22"/>
  <c r="I107" i="22"/>
  <c r="N107" i="22" s="1"/>
  <c r="L106" i="22"/>
  <c r="K106" i="22"/>
  <c r="J106" i="22"/>
  <c r="I106" i="22"/>
  <c r="N106" i="22" s="1"/>
  <c r="L105" i="22"/>
  <c r="K105" i="22"/>
  <c r="J105" i="22"/>
  <c r="I105" i="22"/>
  <c r="N105" i="22" s="1"/>
  <c r="L104" i="22"/>
  <c r="K104" i="22"/>
  <c r="J104" i="22"/>
  <c r="I104" i="22"/>
  <c r="N104" i="22" s="1"/>
  <c r="L103" i="22"/>
  <c r="K103" i="22"/>
  <c r="J103" i="22"/>
  <c r="I103" i="22"/>
  <c r="N103" i="22" s="1"/>
  <c r="L102" i="22"/>
  <c r="K102" i="22"/>
  <c r="J102" i="22"/>
  <c r="I102" i="22"/>
  <c r="N102" i="22" s="1"/>
  <c r="L101" i="22"/>
  <c r="K101" i="22"/>
  <c r="J101" i="22"/>
  <c r="I101" i="22"/>
  <c r="N101" i="22" s="1"/>
  <c r="L100" i="22"/>
  <c r="K100" i="22"/>
  <c r="J100" i="22"/>
  <c r="I100" i="22"/>
  <c r="N100" i="22" s="1"/>
  <c r="L99" i="22"/>
  <c r="K99" i="22"/>
  <c r="J99" i="22"/>
  <c r="I99" i="22"/>
  <c r="N99" i="22" s="1"/>
  <c r="L98" i="22"/>
  <c r="K98" i="22"/>
  <c r="J98" i="22"/>
  <c r="I98" i="22"/>
  <c r="N98" i="22" s="1"/>
  <c r="L97" i="22"/>
  <c r="K97" i="22"/>
  <c r="J97" i="22"/>
  <c r="I97" i="22"/>
  <c r="N97" i="22" s="1"/>
  <c r="L96" i="22"/>
  <c r="K96" i="22"/>
  <c r="J96" i="22"/>
  <c r="I96" i="22"/>
  <c r="N96" i="22" s="1"/>
  <c r="L95" i="22"/>
  <c r="K95" i="22"/>
  <c r="J95" i="22"/>
  <c r="I95" i="22"/>
  <c r="N95" i="22" s="1"/>
  <c r="L94" i="22"/>
  <c r="K94" i="22"/>
  <c r="J94" i="22"/>
  <c r="I94" i="22"/>
  <c r="N94" i="22" s="1"/>
  <c r="L93" i="22"/>
  <c r="K93" i="22"/>
  <c r="J93" i="22"/>
  <c r="I93" i="22"/>
  <c r="N93" i="22" s="1"/>
  <c r="L92" i="22"/>
  <c r="K92" i="22"/>
  <c r="J92" i="22"/>
  <c r="I92" i="22"/>
  <c r="N92" i="22" s="1"/>
  <c r="L91" i="22"/>
  <c r="K91" i="22"/>
  <c r="J91" i="22"/>
  <c r="I91" i="22"/>
  <c r="N91" i="22" s="1"/>
  <c r="L90" i="22"/>
  <c r="K90" i="22"/>
  <c r="J90" i="22"/>
  <c r="I90" i="22"/>
  <c r="N90" i="22" s="1"/>
  <c r="L89" i="22"/>
  <c r="K89" i="22"/>
  <c r="J89" i="22"/>
  <c r="I89" i="22"/>
  <c r="N89" i="22" s="1"/>
  <c r="L88" i="22"/>
  <c r="K88" i="22"/>
  <c r="J88" i="22"/>
  <c r="I88" i="22"/>
  <c r="N88" i="22" s="1"/>
  <c r="L87" i="22"/>
  <c r="K87" i="22"/>
  <c r="J87" i="22"/>
  <c r="I87" i="22"/>
  <c r="N87" i="22" s="1"/>
  <c r="L86" i="22"/>
  <c r="K86" i="22"/>
  <c r="J86" i="22"/>
  <c r="I86" i="22"/>
  <c r="N86" i="22" s="1"/>
  <c r="L85" i="22"/>
  <c r="K85" i="22"/>
  <c r="J85" i="22"/>
  <c r="I85" i="22"/>
  <c r="N85" i="22" s="1"/>
  <c r="L84" i="22"/>
  <c r="K84" i="22"/>
  <c r="J84" i="22"/>
  <c r="I84" i="22"/>
  <c r="N84" i="22" s="1"/>
  <c r="L83" i="22"/>
  <c r="K83" i="22"/>
  <c r="J83" i="22"/>
  <c r="I83" i="22"/>
  <c r="N83" i="22" s="1"/>
  <c r="L82" i="22"/>
  <c r="K82" i="22"/>
  <c r="J82" i="22"/>
  <c r="I82" i="22"/>
  <c r="N82" i="22" s="1"/>
  <c r="L81" i="22"/>
  <c r="K81" i="22"/>
  <c r="J81" i="22"/>
  <c r="I81" i="22"/>
  <c r="N81" i="22" s="1"/>
  <c r="L80" i="22"/>
  <c r="K80" i="22"/>
  <c r="J80" i="22"/>
  <c r="I80" i="22"/>
  <c r="N80" i="22" s="1"/>
  <c r="L79" i="22"/>
  <c r="K79" i="22"/>
  <c r="J79" i="22"/>
  <c r="I79" i="22"/>
  <c r="N79" i="22" s="1"/>
  <c r="L78" i="22"/>
  <c r="K78" i="22"/>
  <c r="J78" i="22"/>
  <c r="I78" i="22"/>
  <c r="N78" i="22" s="1"/>
  <c r="L77" i="22"/>
  <c r="K77" i="22"/>
  <c r="J77" i="22"/>
  <c r="I77" i="22"/>
  <c r="N77" i="22" s="1"/>
  <c r="L76" i="22"/>
  <c r="K76" i="22"/>
  <c r="J76" i="22"/>
  <c r="I76" i="22"/>
  <c r="N76" i="22" s="1"/>
  <c r="L75" i="22"/>
  <c r="K75" i="22"/>
  <c r="J75" i="22"/>
  <c r="I75" i="22"/>
  <c r="N75" i="22" s="1"/>
  <c r="L74" i="22"/>
  <c r="K74" i="22"/>
  <c r="J74" i="22"/>
  <c r="I74" i="22"/>
  <c r="N74" i="22" s="1"/>
  <c r="L73" i="22"/>
  <c r="K73" i="22"/>
  <c r="J73" i="22"/>
  <c r="I73" i="22"/>
  <c r="N73" i="22" s="1"/>
  <c r="L72" i="22"/>
  <c r="K72" i="22"/>
  <c r="J72" i="22"/>
  <c r="I72" i="22"/>
  <c r="N72" i="22" s="1"/>
  <c r="L71" i="22"/>
  <c r="K71" i="22"/>
  <c r="J71" i="22"/>
  <c r="I71" i="22"/>
  <c r="N71" i="22" s="1"/>
  <c r="L70" i="22"/>
  <c r="K70" i="22"/>
  <c r="J70" i="22"/>
  <c r="I70" i="22"/>
  <c r="N70" i="22" s="1"/>
  <c r="L69" i="22"/>
  <c r="K69" i="22"/>
  <c r="J69" i="22"/>
  <c r="I69" i="22"/>
  <c r="N69" i="22" s="1"/>
  <c r="L68" i="22"/>
  <c r="K68" i="22"/>
  <c r="J68" i="22"/>
  <c r="I68" i="22"/>
  <c r="N68" i="22" s="1"/>
  <c r="L67" i="22"/>
  <c r="K67" i="22"/>
  <c r="J67" i="22"/>
  <c r="I67" i="22"/>
  <c r="N67" i="22" s="1"/>
  <c r="L66" i="22"/>
  <c r="K66" i="22"/>
  <c r="J66" i="22"/>
  <c r="I66" i="22"/>
  <c r="N66" i="22" s="1"/>
  <c r="L65" i="22"/>
  <c r="K65" i="22"/>
  <c r="J65" i="22"/>
  <c r="I65" i="22"/>
  <c r="N65" i="22" s="1"/>
  <c r="L64" i="22"/>
  <c r="K64" i="22"/>
  <c r="J64" i="22"/>
  <c r="I64" i="22"/>
  <c r="N64" i="22" s="1"/>
  <c r="L63" i="22"/>
  <c r="K63" i="22"/>
  <c r="J63" i="22"/>
  <c r="I63" i="22"/>
  <c r="N63" i="22" s="1"/>
  <c r="L62" i="22"/>
  <c r="K62" i="22"/>
  <c r="J62" i="22"/>
  <c r="I62" i="22"/>
  <c r="N62" i="22" s="1"/>
  <c r="L61" i="22"/>
  <c r="K61" i="22"/>
  <c r="J61" i="22"/>
  <c r="I61" i="22"/>
  <c r="N61" i="22" s="1"/>
  <c r="L60" i="22"/>
  <c r="K60" i="22"/>
  <c r="J60" i="22"/>
  <c r="I60" i="22"/>
  <c r="N60" i="22" s="1"/>
  <c r="L59" i="22"/>
  <c r="K59" i="22"/>
  <c r="J59" i="22"/>
  <c r="I59" i="22"/>
  <c r="N59" i="22" s="1"/>
  <c r="L58" i="22"/>
  <c r="K58" i="22"/>
  <c r="J58" i="22"/>
  <c r="I58" i="22"/>
  <c r="N58" i="22" s="1"/>
  <c r="L57" i="22"/>
  <c r="K57" i="22"/>
  <c r="J57" i="22"/>
  <c r="I57" i="22"/>
  <c r="N57" i="22" s="1"/>
  <c r="L56" i="22"/>
  <c r="K56" i="22"/>
  <c r="J56" i="22"/>
  <c r="I56" i="22"/>
  <c r="N56" i="22" s="1"/>
  <c r="L55" i="22"/>
  <c r="K55" i="22"/>
  <c r="J55" i="22"/>
  <c r="I55" i="22"/>
  <c r="N55" i="22" s="1"/>
  <c r="L54" i="22"/>
  <c r="K54" i="22"/>
  <c r="J54" i="22"/>
  <c r="I54" i="22"/>
  <c r="N54" i="22" s="1"/>
  <c r="L53" i="22"/>
  <c r="K53" i="22"/>
  <c r="J53" i="22"/>
  <c r="I53" i="22"/>
  <c r="N53" i="22" s="1"/>
  <c r="L52" i="22"/>
  <c r="K52" i="22"/>
  <c r="J52" i="22"/>
  <c r="I52" i="22"/>
  <c r="N52" i="22" s="1"/>
  <c r="L51" i="22"/>
  <c r="K51" i="22"/>
  <c r="J51" i="22"/>
  <c r="I51" i="22"/>
  <c r="N51" i="22" s="1"/>
  <c r="L50" i="22"/>
  <c r="K50" i="22"/>
  <c r="J50" i="22"/>
  <c r="I50" i="22"/>
  <c r="N50" i="22" s="1"/>
  <c r="L49" i="22"/>
  <c r="K49" i="22"/>
  <c r="J49" i="22"/>
  <c r="I49" i="22"/>
  <c r="N49" i="22" s="1"/>
  <c r="L48" i="22"/>
  <c r="K48" i="22"/>
  <c r="J48" i="22"/>
  <c r="I48" i="22"/>
  <c r="N48" i="22" s="1"/>
  <c r="L47" i="22"/>
  <c r="K47" i="22"/>
  <c r="J47" i="22"/>
  <c r="I47" i="22"/>
  <c r="N47" i="22" s="1"/>
  <c r="L46" i="22"/>
  <c r="K46" i="22"/>
  <c r="J46" i="22"/>
  <c r="I46" i="22"/>
  <c r="N46" i="22" s="1"/>
  <c r="L45" i="22"/>
  <c r="K45" i="22"/>
  <c r="J45" i="22"/>
  <c r="I45" i="22"/>
  <c r="N45" i="22" s="1"/>
  <c r="L44" i="22"/>
  <c r="K44" i="22"/>
  <c r="J44" i="22"/>
  <c r="I44" i="22"/>
  <c r="N44" i="22" s="1"/>
  <c r="L43" i="22"/>
  <c r="K43" i="22"/>
  <c r="J43" i="22"/>
  <c r="I43" i="22"/>
  <c r="N43" i="22" s="1"/>
  <c r="L42" i="22"/>
  <c r="K42" i="22"/>
  <c r="J42" i="22"/>
  <c r="I42" i="22"/>
  <c r="N42" i="22" s="1"/>
  <c r="L41" i="22"/>
  <c r="K41" i="22"/>
  <c r="J41" i="22"/>
  <c r="I41" i="22"/>
  <c r="N41" i="22" s="1"/>
  <c r="L40" i="22"/>
  <c r="K40" i="22"/>
  <c r="J40" i="22"/>
  <c r="I40" i="22"/>
  <c r="N40" i="22" s="1"/>
  <c r="L39" i="22"/>
  <c r="K39" i="22"/>
  <c r="J39" i="22"/>
  <c r="I39" i="22"/>
  <c r="N39" i="22" s="1"/>
  <c r="L38" i="22"/>
  <c r="K38" i="22"/>
  <c r="J38" i="22"/>
  <c r="I38" i="22"/>
  <c r="N38" i="22" s="1"/>
  <c r="L37" i="22"/>
  <c r="K37" i="22"/>
  <c r="J37" i="22"/>
  <c r="I37" i="22"/>
  <c r="N37" i="22" s="1"/>
  <c r="L36" i="22"/>
  <c r="K36" i="22"/>
  <c r="J36" i="22"/>
  <c r="I36" i="22"/>
  <c r="N36" i="22" s="1"/>
  <c r="L35" i="22"/>
  <c r="K35" i="22"/>
  <c r="J35" i="22"/>
  <c r="I35" i="22"/>
  <c r="N35" i="22" s="1"/>
  <c r="L34" i="22"/>
  <c r="K34" i="22"/>
  <c r="J34" i="22"/>
  <c r="I34" i="22"/>
  <c r="N34" i="22" s="1"/>
  <c r="L33" i="22"/>
  <c r="K33" i="22"/>
  <c r="J33" i="22"/>
  <c r="I33" i="22"/>
  <c r="N33" i="22" s="1"/>
  <c r="L32" i="22"/>
  <c r="K32" i="22"/>
  <c r="J32" i="22"/>
  <c r="I32" i="22"/>
  <c r="N32" i="22" s="1"/>
  <c r="L31" i="22"/>
  <c r="K31" i="22"/>
  <c r="J31" i="22"/>
  <c r="I31" i="22"/>
  <c r="N31" i="22" s="1"/>
  <c r="L30" i="22"/>
  <c r="K30" i="22"/>
  <c r="J30" i="22"/>
  <c r="I30" i="22"/>
  <c r="N30" i="22" s="1"/>
  <c r="L29" i="22"/>
  <c r="K29" i="22"/>
  <c r="J29" i="22"/>
  <c r="I29" i="22"/>
  <c r="N29" i="22" s="1"/>
  <c r="L28" i="22"/>
  <c r="K28" i="22"/>
  <c r="J28" i="22"/>
  <c r="I28" i="22"/>
  <c r="L27" i="22"/>
  <c r="K27" i="22"/>
  <c r="J27" i="22"/>
  <c r="I27" i="22"/>
  <c r="N27" i="22" s="1"/>
  <c r="L26" i="22"/>
  <c r="K26" i="22"/>
  <c r="J26" i="22"/>
  <c r="I26" i="22"/>
  <c r="N26" i="22" s="1"/>
  <c r="L25" i="22"/>
  <c r="K25" i="22"/>
  <c r="J25" i="22"/>
  <c r="I25" i="22"/>
  <c r="N25" i="22" s="1"/>
  <c r="L24" i="22"/>
  <c r="K24" i="22"/>
  <c r="J24" i="22"/>
  <c r="I24" i="22"/>
  <c r="N24" i="22" s="1"/>
  <c r="L23" i="22"/>
  <c r="K23" i="22"/>
  <c r="J23" i="22"/>
  <c r="I23" i="22"/>
  <c r="N23" i="22" s="1"/>
  <c r="L22" i="22"/>
  <c r="K22" i="22"/>
  <c r="J22" i="22"/>
  <c r="I22" i="22"/>
  <c r="N22" i="22" s="1"/>
  <c r="L21" i="22"/>
  <c r="K21" i="22"/>
  <c r="J21" i="22"/>
  <c r="I21" i="22"/>
  <c r="L20" i="22"/>
  <c r="K20" i="22"/>
  <c r="J20" i="22"/>
  <c r="I20" i="22"/>
  <c r="L19" i="22"/>
  <c r="K19" i="22"/>
  <c r="J19" i="22"/>
  <c r="I19" i="22"/>
  <c r="L18" i="22"/>
  <c r="K18" i="22"/>
  <c r="J18" i="22"/>
  <c r="I18" i="22"/>
  <c r="N18" i="22" s="1"/>
  <c r="L17" i="22"/>
  <c r="K17" i="22"/>
  <c r="J17" i="22"/>
  <c r="I17" i="22"/>
  <c r="L16" i="22"/>
  <c r="K16" i="22"/>
  <c r="J16" i="22"/>
  <c r="I16" i="22"/>
  <c r="N16" i="22" s="1"/>
  <c r="L15" i="22"/>
  <c r="K15" i="22"/>
  <c r="J15" i="22"/>
  <c r="I15" i="22"/>
  <c r="N15" i="22" s="1"/>
  <c r="L14" i="22"/>
  <c r="K14" i="22"/>
  <c r="J14" i="22"/>
  <c r="I14" i="22"/>
  <c r="N14" i="22" s="1"/>
  <c r="L13" i="22"/>
  <c r="K13" i="22"/>
  <c r="J13" i="22"/>
  <c r="I13" i="22"/>
  <c r="L12" i="22"/>
  <c r="K12" i="22"/>
  <c r="J12" i="22"/>
  <c r="I12" i="22"/>
  <c r="L11" i="22"/>
  <c r="K11" i="22"/>
  <c r="J11" i="22"/>
  <c r="I11" i="22"/>
  <c r="L10" i="22"/>
  <c r="K10" i="22"/>
  <c r="J10" i="22"/>
  <c r="I10" i="22"/>
  <c r="N10" i="22" s="1"/>
  <c r="L9" i="22"/>
  <c r="K9" i="22"/>
  <c r="J9" i="22"/>
  <c r="I9" i="22"/>
  <c r="N9" i="22" s="1"/>
  <c r="L8" i="22"/>
  <c r="K8" i="22"/>
  <c r="J8" i="22"/>
  <c r="I8" i="22"/>
  <c r="N8" i="22" s="1"/>
  <c r="L7" i="22"/>
  <c r="K7" i="22"/>
  <c r="J7" i="22"/>
  <c r="I7" i="22"/>
  <c r="N7" i="22" s="1"/>
  <c r="L6" i="22"/>
  <c r="K6" i="22"/>
  <c r="J6" i="22"/>
  <c r="I6" i="22"/>
  <c r="N6" i="22" s="1"/>
  <c r="L5" i="22"/>
  <c r="K5" i="22"/>
  <c r="J5" i="22"/>
  <c r="I5" i="22"/>
  <c r="N5" i="22" s="1"/>
  <c r="L4" i="22"/>
  <c r="K4" i="22"/>
  <c r="J4" i="22"/>
  <c r="I4" i="22"/>
  <c r="H12" i="22" l="1"/>
  <c r="H17" i="22"/>
  <c r="H21" i="22"/>
  <c r="H8" i="22"/>
  <c r="H124" i="22"/>
  <c r="H5" i="22"/>
  <c r="H9" i="22"/>
  <c r="H4" i="23"/>
  <c r="H7" i="22"/>
  <c r="H13" i="22"/>
  <c r="H20" i="22"/>
  <c r="H6" i="22"/>
  <c r="H10" i="22"/>
  <c r="H10" i="23"/>
  <c r="H12" i="24"/>
  <c r="H6" i="25"/>
  <c r="H26" i="22"/>
  <c r="H19" i="22"/>
  <c r="H28" i="22"/>
  <c r="H7" i="25"/>
  <c r="N11" i="22"/>
  <c r="N12" i="22"/>
  <c r="N13" i="22"/>
  <c r="N17" i="22"/>
  <c r="N19" i="22"/>
  <c r="N20" i="22"/>
  <c r="N21" i="22"/>
  <c r="H23" i="22"/>
  <c r="H24" i="22"/>
  <c r="H25" i="22"/>
  <c r="H27" i="22"/>
  <c r="N28" i="22"/>
  <c r="G28" i="22" s="1"/>
  <c r="N4" i="22"/>
  <c r="H11" i="22"/>
  <c r="H14" i="22"/>
  <c r="H15" i="22"/>
  <c r="H16" i="22"/>
  <c r="H18" i="22"/>
  <c r="H29" i="22"/>
  <c r="H30" i="22"/>
  <c r="H31" i="22"/>
  <c r="H32" i="22"/>
  <c r="H33" i="22"/>
  <c r="H34" i="22"/>
  <c r="H35" i="22"/>
  <c r="H36" i="22"/>
  <c r="H37" i="22"/>
  <c r="H38" i="22"/>
  <c r="H40" i="22"/>
  <c r="H42" i="22"/>
  <c r="H44" i="22"/>
  <c r="H46" i="22"/>
  <c r="H48" i="22"/>
  <c r="H50" i="22"/>
  <c r="H52" i="22"/>
  <c r="H54" i="22"/>
  <c r="H56" i="22"/>
  <c r="H58" i="22"/>
  <c r="H60" i="22"/>
  <c r="H62" i="22"/>
  <c r="H64" i="22"/>
  <c r="H65" i="22"/>
  <c r="H66" i="22"/>
  <c r="H67" i="22"/>
  <c r="H69" i="22"/>
  <c r="H71" i="22"/>
  <c r="H73" i="22"/>
  <c r="H75" i="22"/>
  <c r="H77" i="22"/>
  <c r="H79" i="22"/>
  <c r="H81" i="22"/>
  <c r="H83" i="22"/>
  <c r="H85" i="22"/>
  <c r="H87" i="22"/>
  <c r="H89" i="22"/>
  <c r="H91" i="22"/>
  <c r="H93" i="22"/>
  <c r="H95" i="22"/>
  <c r="H97" i="22"/>
  <c r="H99" i="22"/>
  <c r="H101" i="22"/>
  <c r="H103" i="22"/>
  <c r="H105" i="22"/>
  <c r="H107" i="22"/>
  <c r="H109" i="22"/>
  <c r="H111" i="22"/>
  <c r="H113" i="22"/>
  <c r="H115" i="22"/>
  <c r="H117" i="22"/>
  <c r="H119" i="22"/>
  <c r="H121" i="22"/>
  <c r="H123" i="22"/>
  <c r="H125" i="22"/>
  <c r="H22" i="22"/>
  <c r="H39" i="22"/>
  <c r="H41" i="22"/>
  <c r="H43" i="22"/>
  <c r="H45" i="22"/>
  <c r="H47" i="22"/>
  <c r="H49" i="22"/>
  <c r="H51" i="22"/>
  <c r="H53" i="22"/>
  <c r="H55" i="22"/>
  <c r="H57" i="22"/>
  <c r="H59" i="22"/>
  <c r="H61" i="22"/>
  <c r="H63" i="22"/>
  <c r="H68" i="22"/>
  <c r="H70" i="22"/>
  <c r="H72" i="22"/>
  <c r="H74" i="22"/>
  <c r="H76" i="22"/>
  <c r="H78" i="22"/>
  <c r="H80" i="22"/>
  <c r="H82" i="22"/>
  <c r="H84" i="22"/>
  <c r="H86" i="22"/>
  <c r="H88" i="22"/>
  <c r="H90" i="22"/>
  <c r="H92" i="22"/>
  <c r="H94" i="22"/>
  <c r="H96" i="22"/>
  <c r="H98" i="22"/>
  <c r="H100" i="22"/>
  <c r="H102" i="22"/>
  <c r="H104" i="22"/>
  <c r="H106" i="22"/>
  <c r="H108" i="22"/>
  <c r="H110" i="22"/>
  <c r="H112" i="22"/>
  <c r="H114" i="22"/>
  <c r="H116" i="22"/>
  <c r="H118" i="22"/>
  <c r="H120" i="22"/>
  <c r="H122" i="22"/>
  <c r="N4" i="23"/>
  <c r="G7" i="23" s="1"/>
  <c r="H5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59" i="24"/>
  <c r="H155" i="24"/>
  <c r="H151" i="24"/>
  <c r="H147" i="24"/>
  <c r="H143" i="24"/>
  <c r="H139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157" i="24"/>
  <c r="H153" i="24"/>
  <c r="H149" i="24"/>
  <c r="H145" i="24"/>
  <c r="H141" i="24"/>
  <c r="H137" i="24"/>
  <c r="N4" i="24"/>
  <c r="H5" i="24"/>
  <c r="H7" i="24"/>
  <c r="H9" i="24"/>
  <c r="H11" i="24"/>
  <c r="H13" i="24"/>
  <c r="H14" i="24"/>
  <c r="N14" i="24"/>
  <c r="H17" i="24"/>
  <c r="H18" i="24"/>
  <c r="N18" i="24"/>
  <c r="H21" i="24"/>
  <c r="H22" i="24"/>
  <c r="N22" i="24"/>
  <c r="H25" i="24"/>
  <c r="H26" i="24"/>
  <c r="N26" i="24"/>
  <c r="H29" i="24"/>
  <c r="H30" i="24"/>
  <c r="N30" i="24"/>
  <c r="H33" i="24"/>
  <c r="H34" i="24"/>
  <c r="N34" i="24"/>
  <c r="H37" i="24"/>
  <c r="H38" i="24"/>
  <c r="N38" i="24"/>
  <c r="H41" i="24"/>
  <c r="H42" i="24"/>
  <c r="N42" i="24"/>
  <c r="H45" i="24"/>
  <c r="H46" i="24"/>
  <c r="N46" i="24"/>
  <c r="H49" i="24"/>
  <c r="H50" i="24"/>
  <c r="N50" i="24"/>
  <c r="H53" i="24"/>
  <c r="H54" i="24"/>
  <c r="N54" i="24"/>
  <c r="H57" i="24"/>
  <c r="H58" i="24"/>
  <c r="N58" i="24"/>
  <c r="H61" i="24"/>
  <c r="H62" i="24"/>
  <c r="N62" i="24"/>
  <c r="H65" i="24"/>
  <c r="H66" i="24"/>
  <c r="N66" i="24"/>
  <c r="H69" i="24"/>
  <c r="H70" i="24"/>
  <c r="N70" i="24"/>
  <c r="H73" i="24"/>
  <c r="H74" i="24"/>
  <c r="N74" i="24"/>
  <c r="H77" i="24"/>
  <c r="H78" i="24"/>
  <c r="N78" i="24"/>
  <c r="H81" i="24"/>
  <c r="H82" i="24"/>
  <c r="N82" i="24"/>
  <c r="H85" i="24"/>
  <c r="H86" i="24"/>
  <c r="N86" i="24"/>
  <c r="H89" i="24"/>
  <c r="H90" i="24"/>
  <c r="N90" i="24"/>
  <c r="H93" i="24"/>
  <c r="H94" i="24"/>
  <c r="N94" i="24"/>
  <c r="N5" i="23"/>
  <c r="H6" i="23"/>
  <c r="H8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N5" i="24"/>
  <c r="H6" i="24"/>
  <c r="H8" i="24"/>
  <c r="H10" i="24"/>
  <c r="H15" i="24"/>
  <c r="H16" i="24"/>
  <c r="N16" i="24"/>
  <c r="H19" i="24"/>
  <c r="H20" i="24"/>
  <c r="N20" i="24"/>
  <c r="H23" i="24"/>
  <c r="H24" i="24"/>
  <c r="N24" i="24"/>
  <c r="H27" i="24"/>
  <c r="H28" i="24"/>
  <c r="N28" i="24"/>
  <c r="H31" i="24"/>
  <c r="H32" i="24"/>
  <c r="N32" i="24"/>
  <c r="H35" i="24"/>
  <c r="H36" i="24"/>
  <c r="N36" i="24"/>
  <c r="H39" i="24"/>
  <c r="H40" i="24"/>
  <c r="N40" i="24"/>
  <c r="H43" i="24"/>
  <c r="H44" i="24"/>
  <c r="N44" i="24"/>
  <c r="H47" i="24"/>
  <c r="H48" i="24"/>
  <c r="N48" i="24"/>
  <c r="H51" i="24"/>
  <c r="H52" i="24"/>
  <c r="N52" i="24"/>
  <c r="H55" i="24"/>
  <c r="H56" i="24"/>
  <c r="N56" i="24"/>
  <c r="H59" i="24"/>
  <c r="H60" i="24"/>
  <c r="N60" i="24"/>
  <c r="H63" i="24"/>
  <c r="H64" i="24"/>
  <c r="N64" i="24"/>
  <c r="H67" i="24"/>
  <c r="H68" i="24"/>
  <c r="N68" i="24"/>
  <c r="H71" i="24"/>
  <c r="H72" i="24"/>
  <c r="N72" i="24"/>
  <c r="H75" i="24"/>
  <c r="H76" i="24"/>
  <c r="N76" i="24"/>
  <c r="H79" i="24"/>
  <c r="H80" i="24"/>
  <c r="N80" i="24"/>
  <c r="H83" i="24"/>
  <c r="H84" i="24"/>
  <c r="N84" i="24"/>
  <c r="H87" i="24"/>
  <c r="H88" i="24"/>
  <c r="N88" i="24"/>
  <c r="H91" i="24"/>
  <c r="H92" i="24"/>
  <c r="N92" i="24"/>
  <c r="H96" i="24"/>
  <c r="H98" i="24"/>
  <c r="H100" i="24"/>
  <c r="H102" i="24"/>
  <c r="H104" i="24"/>
  <c r="H106" i="24"/>
  <c r="H108" i="24"/>
  <c r="H110" i="24"/>
  <c r="H112" i="24"/>
  <c r="H114" i="24"/>
  <c r="H116" i="24"/>
  <c r="H118" i="24"/>
  <c r="H120" i="24"/>
  <c r="H122" i="24"/>
  <c r="H124" i="24"/>
  <c r="H126" i="24"/>
  <c r="H128" i="24"/>
  <c r="H130" i="24"/>
  <c r="H132" i="24"/>
  <c r="H134" i="24"/>
  <c r="H138" i="24"/>
  <c r="N138" i="24"/>
  <c r="H142" i="24"/>
  <c r="N142" i="24"/>
  <c r="H146" i="24"/>
  <c r="N146" i="24"/>
  <c r="H150" i="24"/>
  <c r="N150" i="24"/>
  <c r="H154" i="24"/>
  <c r="N154" i="24"/>
  <c r="H158" i="24"/>
  <c r="N158" i="24"/>
  <c r="H4" i="25"/>
  <c r="H5" i="25"/>
  <c r="N5" i="25"/>
  <c r="H8" i="25"/>
  <c r="H9" i="25"/>
  <c r="N9" i="25"/>
  <c r="H12" i="25"/>
  <c r="H13" i="25"/>
  <c r="N13" i="25"/>
  <c r="H16" i="25"/>
  <c r="H17" i="25"/>
  <c r="N17" i="25"/>
  <c r="H20" i="25"/>
  <c r="H21" i="25"/>
  <c r="N21" i="25"/>
  <c r="H24" i="25"/>
  <c r="H25" i="25"/>
  <c r="N25" i="25"/>
  <c r="H28" i="25"/>
  <c r="H29" i="25"/>
  <c r="N29" i="25"/>
  <c r="H32" i="25"/>
  <c r="H33" i="25"/>
  <c r="N33" i="25"/>
  <c r="H36" i="25"/>
  <c r="H37" i="25"/>
  <c r="N37" i="25"/>
  <c r="H40" i="25"/>
  <c r="H41" i="25"/>
  <c r="N41" i="25"/>
  <c r="H45" i="25"/>
  <c r="H46" i="25"/>
  <c r="N46" i="25"/>
  <c r="H53" i="25"/>
  <c r="H54" i="25"/>
  <c r="N54" i="25"/>
  <c r="H61" i="25"/>
  <c r="H62" i="25"/>
  <c r="N62" i="25"/>
  <c r="H74" i="25"/>
  <c r="H83" i="25"/>
  <c r="N83" i="25"/>
  <c r="H90" i="25"/>
  <c r="H136" i="24"/>
  <c r="N136" i="24"/>
  <c r="H140" i="24"/>
  <c r="N140" i="24"/>
  <c r="H144" i="24"/>
  <c r="N144" i="24"/>
  <c r="H148" i="24"/>
  <c r="N148" i="24"/>
  <c r="H152" i="24"/>
  <c r="N152" i="24"/>
  <c r="H156" i="24"/>
  <c r="N156" i="24"/>
  <c r="N160" i="24"/>
  <c r="G160" i="24" s="1"/>
  <c r="N7" i="25"/>
  <c r="H10" i="25"/>
  <c r="H11" i="25"/>
  <c r="N11" i="25"/>
  <c r="H14" i="25"/>
  <c r="H15" i="25"/>
  <c r="N15" i="25"/>
  <c r="H18" i="25"/>
  <c r="H19" i="25"/>
  <c r="N19" i="25"/>
  <c r="H22" i="25"/>
  <c r="H23" i="25"/>
  <c r="N23" i="25"/>
  <c r="H26" i="25"/>
  <c r="H27" i="25"/>
  <c r="N27" i="25"/>
  <c r="H30" i="25"/>
  <c r="H31" i="25"/>
  <c r="N31" i="25"/>
  <c r="H34" i="25"/>
  <c r="H35" i="25"/>
  <c r="N35" i="25"/>
  <c r="H38" i="25"/>
  <c r="H39" i="25"/>
  <c r="N39" i="25"/>
  <c r="H42" i="25"/>
  <c r="N42" i="25"/>
  <c r="H49" i="25"/>
  <c r="H50" i="25"/>
  <c r="N50" i="25"/>
  <c r="H57" i="25"/>
  <c r="H58" i="25"/>
  <c r="N58" i="25"/>
  <c r="H65" i="25"/>
  <c r="H66" i="25"/>
  <c r="N66" i="25"/>
  <c r="H75" i="25"/>
  <c r="N75" i="25"/>
  <c r="H82" i="25"/>
  <c r="H91" i="25"/>
  <c r="N91" i="25"/>
  <c r="H141" i="25"/>
  <c r="H137" i="25"/>
  <c r="H133" i="25"/>
  <c r="H129" i="25"/>
  <c r="H126" i="25"/>
  <c r="H124" i="25"/>
  <c r="H122" i="25"/>
  <c r="H120" i="25"/>
  <c r="H118" i="25"/>
  <c r="H139" i="25"/>
  <c r="H135" i="25"/>
  <c r="H131" i="25"/>
  <c r="H116" i="25"/>
  <c r="H114" i="25"/>
  <c r="H112" i="25"/>
  <c r="H110" i="25"/>
  <c r="H108" i="25"/>
  <c r="H106" i="25"/>
  <c r="H104" i="25"/>
  <c r="H102" i="25"/>
  <c r="H100" i="25"/>
  <c r="H98" i="25"/>
  <c r="H96" i="25"/>
  <c r="H94" i="25"/>
  <c r="H92" i="25"/>
  <c r="H88" i="25"/>
  <c r="H84" i="25"/>
  <c r="H80" i="25"/>
  <c r="H76" i="25"/>
  <c r="H72" i="25"/>
  <c r="N4" i="25"/>
  <c r="H43" i="25"/>
  <c r="H44" i="25"/>
  <c r="N44" i="25"/>
  <c r="H47" i="25"/>
  <c r="H48" i="25"/>
  <c r="N48" i="25"/>
  <c r="H51" i="25"/>
  <c r="H52" i="25"/>
  <c r="N52" i="25"/>
  <c r="H55" i="25"/>
  <c r="H56" i="25"/>
  <c r="N56" i="25"/>
  <c r="H59" i="25"/>
  <c r="H60" i="25"/>
  <c r="N60" i="25"/>
  <c r="H63" i="25"/>
  <c r="H64" i="25"/>
  <c r="N64" i="25"/>
  <c r="H67" i="25"/>
  <c r="H68" i="25"/>
  <c r="N68" i="25"/>
  <c r="H70" i="25"/>
  <c r="H71" i="25"/>
  <c r="N71" i="25"/>
  <c r="H78" i="25"/>
  <c r="H79" i="25"/>
  <c r="N79" i="25"/>
  <c r="H86" i="25"/>
  <c r="H87" i="25"/>
  <c r="N87" i="25"/>
  <c r="H69" i="25"/>
  <c r="N69" i="25"/>
  <c r="H73" i="25"/>
  <c r="N73" i="25"/>
  <c r="H77" i="25"/>
  <c r="N77" i="25"/>
  <c r="H81" i="25"/>
  <c r="N81" i="25"/>
  <c r="H85" i="25"/>
  <c r="N85" i="25"/>
  <c r="H89" i="25"/>
  <c r="N89" i="25"/>
  <c r="H93" i="25"/>
  <c r="H95" i="25"/>
  <c r="H97" i="25"/>
  <c r="H99" i="25"/>
  <c r="H101" i="25"/>
  <c r="H103" i="25"/>
  <c r="H105" i="25"/>
  <c r="H107" i="25"/>
  <c r="H109" i="25"/>
  <c r="H111" i="25"/>
  <c r="H113" i="25"/>
  <c r="H115" i="25"/>
  <c r="N93" i="25"/>
  <c r="N95" i="25"/>
  <c r="N97" i="25"/>
  <c r="N99" i="25"/>
  <c r="N101" i="25"/>
  <c r="N103" i="25"/>
  <c r="N105" i="25"/>
  <c r="N107" i="25"/>
  <c r="N109" i="25"/>
  <c r="N111" i="25"/>
  <c r="N113" i="25"/>
  <c r="N115" i="25"/>
  <c r="H117" i="25"/>
  <c r="H119" i="25"/>
  <c r="H121" i="25"/>
  <c r="H123" i="25"/>
  <c r="H125" i="25"/>
  <c r="H127" i="25"/>
  <c r="H128" i="25"/>
  <c r="N128" i="25"/>
  <c r="H132" i="25"/>
  <c r="N132" i="25"/>
  <c r="H136" i="25"/>
  <c r="N136" i="25"/>
  <c r="H140" i="25"/>
  <c r="N140" i="25"/>
  <c r="H130" i="25"/>
  <c r="N130" i="25"/>
  <c r="H134" i="25"/>
  <c r="N134" i="25"/>
  <c r="H138" i="25"/>
  <c r="N138" i="25"/>
  <c r="H142" i="25"/>
  <c r="N142" i="25"/>
  <c r="U103" i="16"/>
  <c r="S103" i="16"/>
  <c r="Q103" i="16"/>
  <c r="O103" i="16"/>
  <c r="M103" i="16"/>
  <c r="K103" i="16"/>
  <c r="I103" i="16"/>
  <c r="AC67" i="14"/>
  <c r="AA67" i="14"/>
  <c r="Y67" i="14"/>
  <c r="W67" i="14"/>
  <c r="U67" i="14"/>
  <c r="S67" i="14"/>
  <c r="Q67" i="14"/>
  <c r="O67" i="14"/>
  <c r="M67" i="14"/>
  <c r="K67" i="14"/>
  <c r="I67" i="14"/>
  <c r="AC101" i="14"/>
  <c r="AA101" i="14"/>
  <c r="Y101" i="14"/>
  <c r="W101" i="14"/>
  <c r="U101" i="14"/>
  <c r="S101" i="14"/>
  <c r="Q101" i="14"/>
  <c r="O101" i="14"/>
  <c r="M101" i="14"/>
  <c r="K101" i="14"/>
  <c r="I101" i="14"/>
  <c r="AC96" i="14"/>
  <c r="AA96" i="14"/>
  <c r="Y96" i="14"/>
  <c r="W96" i="14"/>
  <c r="U96" i="14"/>
  <c r="S96" i="14"/>
  <c r="Q96" i="14"/>
  <c r="O96" i="14"/>
  <c r="M96" i="14"/>
  <c r="K96" i="14"/>
  <c r="I96" i="14"/>
  <c r="AC46" i="14"/>
  <c r="AA46" i="14"/>
  <c r="Y46" i="14"/>
  <c r="W46" i="14"/>
  <c r="U46" i="14"/>
  <c r="S46" i="14"/>
  <c r="Q46" i="14"/>
  <c r="O46" i="14"/>
  <c r="M46" i="14"/>
  <c r="K46" i="14"/>
  <c r="I46" i="14"/>
  <c r="G157" i="24" l="1"/>
  <c r="G138" i="25"/>
  <c r="G5" i="23"/>
  <c r="G6" i="25"/>
  <c r="G15" i="24"/>
  <c r="G156" i="24"/>
  <c r="G135" i="25"/>
  <c r="G130" i="25"/>
  <c r="G141" i="25"/>
  <c r="G136" i="25"/>
  <c r="G133" i="25"/>
  <c r="G128" i="25"/>
  <c r="G126" i="25"/>
  <c r="G124" i="25"/>
  <c r="G122" i="25"/>
  <c r="G120" i="25"/>
  <c r="G118" i="25"/>
  <c r="G113" i="25"/>
  <c r="G109" i="25"/>
  <c r="G105" i="25"/>
  <c r="G101" i="25"/>
  <c r="G97" i="25"/>
  <c r="G93" i="25"/>
  <c r="G90" i="25"/>
  <c r="G85" i="25"/>
  <c r="G82" i="25"/>
  <c r="G77" i="25"/>
  <c r="G74" i="25"/>
  <c r="G69" i="25"/>
  <c r="G88" i="25"/>
  <c r="G80" i="25"/>
  <c r="G72" i="25"/>
  <c r="G68" i="25"/>
  <c r="G64" i="25"/>
  <c r="G60" i="25"/>
  <c r="G56" i="25"/>
  <c r="G52" i="25"/>
  <c r="G48" i="25"/>
  <c r="G44" i="25"/>
  <c r="G91" i="25"/>
  <c r="G84" i="25"/>
  <c r="G75" i="25"/>
  <c r="G67" i="25"/>
  <c r="G59" i="25"/>
  <c r="G51" i="25"/>
  <c r="G43" i="25"/>
  <c r="G39" i="25"/>
  <c r="G35" i="25"/>
  <c r="G31" i="25"/>
  <c r="G27" i="25"/>
  <c r="G23" i="25"/>
  <c r="G19" i="25"/>
  <c r="G15" i="25"/>
  <c r="G11" i="25"/>
  <c r="G7" i="25"/>
  <c r="G152" i="24"/>
  <c r="G149" i="24"/>
  <c r="G144" i="24"/>
  <c r="G141" i="24"/>
  <c r="G136" i="24"/>
  <c r="G62" i="25"/>
  <c r="G54" i="25"/>
  <c r="G46" i="25"/>
  <c r="G38" i="25"/>
  <c r="G34" i="25"/>
  <c r="G30" i="25"/>
  <c r="G26" i="25"/>
  <c r="G22" i="25"/>
  <c r="G18" i="25"/>
  <c r="G14" i="25"/>
  <c r="G10" i="25"/>
  <c r="G159" i="24"/>
  <c r="G154" i="24"/>
  <c r="G151" i="24"/>
  <c r="G146" i="24"/>
  <c r="G143" i="24"/>
  <c r="G138" i="24"/>
  <c r="G135" i="24"/>
  <c r="G133" i="24"/>
  <c r="G131" i="24"/>
  <c r="G129" i="24"/>
  <c r="G127" i="24"/>
  <c r="G125" i="24"/>
  <c r="G123" i="24"/>
  <c r="G121" i="24"/>
  <c r="G119" i="24"/>
  <c r="G117" i="24"/>
  <c r="G115" i="24"/>
  <c r="G113" i="24"/>
  <c r="G111" i="24"/>
  <c r="G109" i="24"/>
  <c r="G107" i="24"/>
  <c r="G105" i="24"/>
  <c r="G103" i="24"/>
  <c r="G101" i="24"/>
  <c r="G99" i="24"/>
  <c r="G97" i="24"/>
  <c r="G95" i="24"/>
  <c r="G92" i="24"/>
  <c r="G88" i="24"/>
  <c r="G84" i="24"/>
  <c r="G80" i="24"/>
  <c r="G76" i="24"/>
  <c r="G72" i="24"/>
  <c r="G68" i="24"/>
  <c r="G64" i="24"/>
  <c r="G60" i="24"/>
  <c r="G56" i="24"/>
  <c r="G52" i="24"/>
  <c r="G48" i="24"/>
  <c r="G44" i="24"/>
  <c r="G40" i="24"/>
  <c r="G36" i="24"/>
  <c r="G32" i="24"/>
  <c r="G28" i="24"/>
  <c r="G24" i="24"/>
  <c r="G20" i="24"/>
  <c r="G16" i="24"/>
  <c r="G91" i="24"/>
  <c r="G87" i="24"/>
  <c r="G83" i="24"/>
  <c r="G79" i="24"/>
  <c r="G75" i="24"/>
  <c r="G71" i="24"/>
  <c r="G67" i="24"/>
  <c r="G63" i="24"/>
  <c r="G59" i="24"/>
  <c r="G55" i="24"/>
  <c r="G51" i="24"/>
  <c r="G47" i="24"/>
  <c r="G43" i="24"/>
  <c r="G39" i="24"/>
  <c r="G35" i="24"/>
  <c r="G31" i="24"/>
  <c r="G27" i="24"/>
  <c r="G23" i="24"/>
  <c r="G19" i="24"/>
  <c r="G4" i="24"/>
  <c r="G12" i="24"/>
  <c r="G10" i="24"/>
  <c r="G8" i="24"/>
  <c r="G6" i="24"/>
  <c r="G95" i="23"/>
  <c r="G93" i="23"/>
  <c r="G91" i="23"/>
  <c r="G89" i="23"/>
  <c r="G87" i="23"/>
  <c r="G85" i="23"/>
  <c r="G83" i="23"/>
  <c r="G81" i="23"/>
  <c r="G79" i="23"/>
  <c r="G77" i="23"/>
  <c r="G75" i="23"/>
  <c r="G73" i="23"/>
  <c r="G71" i="23"/>
  <c r="G69" i="23"/>
  <c r="G67" i="23"/>
  <c r="G65" i="23"/>
  <c r="G63" i="23"/>
  <c r="G61" i="23"/>
  <c r="G59" i="23"/>
  <c r="G57" i="23"/>
  <c r="G55" i="23"/>
  <c r="G53" i="23"/>
  <c r="G51" i="23"/>
  <c r="G49" i="23"/>
  <c r="G47" i="23"/>
  <c r="G45" i="23"/>
  <c r="G43" i="23"/>
  <c r="G41" i="23"/>
  <c r="G39" i="23"/>
  <c r="G37" i="23"/>
  <c r="G35" i="23"/>
  <c r="G33" i="23"/>
  <c r="G31" i="23"/>
  <c r="G29" i="23"/>
  <c r="G27" i="23"/>
  <c r="G25" i="23"/>
  <c r="G23" i="23"/>
  <c r="G21" i="23"/>
  <c r="G19" i="23"/>
  <c r="G17" i="23"/>
  <c r="G15" i="23"/>
  <c r="G13" i="23"/>
  <c r="G11" i="23"/>
  <c r="G9" i="23"/>
  <c r="G4" i="22"/>
  <c r="G21" i="22"/>
  <c r="G19" i="22"/>
  <c r="G13" i="22"/>
  <c r="G11" i="22"/>
  <c r="G7" i="22"/>
  <c r="G102" i="22"/>
  <c r="G98" i="22"/>
  <c r="G94" i="22"/>
  <c r="G90" i="22"/>
  <c r="G86" i="22"/>
  <c r="G82" i="22"/>
  <c r="G78" i="22"/>
  <c r="G75" i="22"/>
  <c r="G71" i="22"/>
  <c r="G67" i="22"/>
  <c r="G63" i="22"/>
  <c r="G59" i="22"/>
  <c r="G55" i="22"/>
  <c r="G52" i="22"/>
  <c r="G48" i="22"/>
  <c r="G45" i="22"/>
  <c r="G41" i="22"/>
  <c r="G37" i="22"/>
  <c r="G33" i="22"/>
  <c r="G29" i="22"/>
  <c r="G26" i="22"/>
  <c r="G24" i="22"/>
  <c r="G22" i="22"/>
  <c r="G16" i="22"/>
  <c r="G10" i="22"/>
  <c r="G6" i="22"/>
  <c r="G124" i="22"/>
  <c r="G122" i="22"/>
  <c r="G120" i="22"/>
  <c r="G118" i="22"/>
  <c r="G116" i="22"/>
  <c r="G114" i="22"/>
  <c r="G112" i="22"/>
  <c r="G110" i="22"/>
  <c r="G108" i="22"/>
  <c r="G106" i="22"/>
  <c r="G104" i="22"/>
  <c r="G101" i="22"/>
  <c r="G97" i="22"/>
  <c r="G93" i="22"/>
  <c r="G89" i="22"/>
  <c r="G85" i="22"/>
  <c r="G81" i="22"/>
  <c r="G77" i="22"/>
  <c r="G72" i="22"/>
  <c r="G68" i="22"/>
  <c r="G64" i="22"/>
  <c r="G60" i="22"/>
  <c r="G56" i="22"/>
  <c r="G51" i="22"/>
  <c r="G47" i="22"/>
  <c r="G42" i="22"/>
  <c r="G39" i="22"/>
  <c r="G34" i="22"/>
  <c r="G30" i="22"/>
  <c r="G142" i="25"/>
  <c r="G139" i="25"/>
  <c r="G134" i="25"/>
  <c r="G131" i="25"/>
  <c r="G140" i="25"/>
  <c r="G137" i="25"/>
  <c r="G132" i="25"/>
  <c r="G129" i="25"/>
  <c r="G125" i="25"/>
  <c r="G123" i="25"/>
  <c r="G121" i="25"/>
  <c r="G119" i="25"/>
  <c r="G115" i="25"/>
  <c r="G111" i="25"/>
  <c r="G107" i="25"/>
  <c r="G103" i="25"/>
  <c r="G99" i="25"/>
  <c r="G95" i="25"/>
  <c r="G116" i="25"/>
  <c r="G114" i="25"/>
  <c r="G112" i="25"/>
  <c r="G110" i="25"/>
  <c r="G108" i="25"/>
  <c r="G106" i="25"/>
  <c r="G104" i="25"/>
  <c r="G102" i="25"/>
  <c r="G100" i="25"/>
  <c r="G98" i="25"/>
  <c r="G96" i="25"/>
  <c r="G94" i="25"/>
  <c r="G92" i="25"/>
  <c r="G89" i="25"/>
  <c r="G86" i="25"/>
  <c r="G81" i="25"/>
  <c r="G78" i="25"/>
  <c r="G73" i="25"/>
  <c r="G70" i="25"/>
  <c r="G87" i="25"/>
  <c r="G79" i="25"/>
  <c r="G71" i="25"/>
  <c r="G65" i="25"/>
  <c r="G61" i="25"/>
  <c r="G57" i="25"/>
  <c r="G53" i="25"/>
  <c r="G49" i="25"/>
  <c r="G45" i="25"/>
  <c r="G127" i="25"/>
  <c r="G117" i="25"/>
  <c r="G4" i="25"/>
  <c r="G66" i="25"/>
  <c r="G58" i="25"/>
  <c r="G50" i="25"/>
  <c r="G42" i="25"/>
  <c r="G40" i="25"/>
  <c r="G36" i="25"/>
  <c r="G32" i="25"/>
  <c r="G28" i="25"/>
  <c r="G24" i="25"/>
  <c r="G20" i="25"/>
  <c r="G16" i="25"/>
  <c r="G12" i="25"/>
  <c r="G8" i="25"/>
  <c r="G153" i="24"/>
  <c r="G148" i="24"/>
  <c r="G145" i="24"/>
  <c r="G140" i="24"/>
  <c r="G137" i="24"/>
  <c r="G83" i="25"/>
  <c r="G76" i="25"/>
  <c r="G63" i="25"/>
  <c r="G55" i="25"/>
  <c r="G47" i="25"/>
  <c r="G41" i="25"/>
  <c r="G37" i="25"/>
  <c r="G33" i="25"/>
  <c r="G29" i="25"/>
  <c r="G25" i="25"/>
  <c r="G21" i="25"/>
  <c r="G17" i="25"/>
  <c r="G13" i="25"/>
  <c r="G9" i="25"/>
  <c r="G5" i="25"/>
  <c r="G158" i="24"/>
  <c r="G155" i="24"/>
  <c r="G150" i="24"/>
  <c r="G147" i="24"/>
  <c r="G142" i="24"/>
  <c r="G139" i="24"/>
  <c r="G134" i="24"/>
  <c r="G132" i="24"/>
  <c r="G130" i="24"/>
  <c r="G128" i="24"/>
  <c r="G126" i="24"/>
  <c r="G124" i="24"/>
  <c r="G122" i="24"/>
  <c r="G120" i="24"/>
  <c r="G118" i="24"/>
  <c r="G116" i="24"/>
  <c r="G114" i="24"/>
  <c r="G112" i="24"/>
  <c r="G110" i="24"/>
  <c r="G108" i="24"/>
  <c r="G106" i="24"/>
  <c r="G104" i="24"/>
  <c r="G102" i="24"/>
  <c r="G100" i="24"/>
  <c r="G98" i="24"/>
  <c r="G96" i="24"/>
  <c r="G93" i="24"/>
  <c r="G89" i="24"/>
  <c r="G85" i="24"/>
  <c r="G81" i="24"/>
  <c r="G77" i="24"/>
  <c r="G73" i="24"/>
  <c r="G69" i="24"/>
  <c r="G65" i="24"/>
  <c r="G61" i="24"/>
  <c r="G57" i="24"/>
  <c r="G53" i="24"/>
  <c r="G49" i="24"/>
  <c r="G45" i="24"/>
  <c r="G41" i="24"/>
  <c r="G37" i="24"/>
  <c r="G33" i="24"/>
  <c r="G29" i="24"/>
  <c r="G25" i="24"/>
  <c r="G21" i="24"/>
  <c r="G17" i="24"/>
  <c r="G13" i="24"/>
  <c r="G5" i="24"/>
  <c r="G94" i="24"/>
  <c r="G90" i="24"/>
  <c r="G86" i="24"/>
  <c r="G82" i="24"/>
  <c r="G78" i="24"/>
  <c r="G74" i="24"/>
  <c r="G70" i="24"/>
  <c r="G66" i="24"/>
  <c r="G62" i="24"/>
  <c r="G58" i="24"/>
  <c r="G54" i="24"/>
  <c r="G50" i="24"/>
  <c r="G46" i="24"/>
  <c r="G42" i="24"/>
  <c r="G38" i="24"/>
  <c r="G34" i="24"/>
  <c r="G30" i="24"/>
  <c r="G26" i="24"/>
  <c r="G22" i="24"/>
  <c r="G18" i="24"/>
  <c r="G14" i="24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4" i="23"/>
  <c r="G11" i="24"/>
  <c r="G9" i="24"/>
  <c r="G7" i="24"/>
  <c r="G96" i="23"/>
  <c r="G94" i="23"/>
  <c r="G92" i="23"/>
  <c r="G90" i="23"/>
  <c r="G88" i="23"/>
  <c r="G86" i="23"/>
  <c r="G84" i="23"/>
  <c r="G82" i="23"/>
  <c r="G80" i="23"/>
  <c r="G78" i="23"/>
  <c r="G76" i="23"/>
  <c r="G74" i="23"/>
  <c r="G72" i="23"/>
  <c r="G70" i="23"/>
  <c r="G68" i="23"/>
  <c r="G66" i="23"/>
  <c r="G64" i="23"/>
  <c r="G62" i="23"/>
  <c r="G60" i="23"/>
  <c r="G58" i="23"/>
  <c r="G56" i="23"/>
  <c r="G54" i="23"/>
  <c r="G52" i="23"/>
  <c r="G50" i="23"/>
  <c r="G48" i="23"/>
  <c r="G46" i="23"/>
  <c r="G44" i="23"/>
  <c r="G42" i="23"/>
  <c r="G40" i="23"/>
  <c r="G38" i="23"/>
  <c r="G36" i="23"/>
  <c r="G34" i="23"/>
  <c r="G32" i="23"/>
  <c r="G30" i="23"/>
  <c r="G28" i="23"/>
  <c r="G26" i="23"/>
  <c r="G24" i="23"/>
  <c r="G22" i="23"/>
  <c r="G20" i="23"/>
  <c r="G18" i="23"/>
  <c r="G16" i="23"/>
  <c r="G14" i="23"/>
  <c r="G12" i="23"/>
  <c r="G10" i="23"/>
  <c r="G8" i="23"/>
  <c r="G6" i="23"/>
  <c r="G20" i="22"/>
  <c r="G17" i="22"/>
  <c r="G12" i="22"/>
  <c r="G9" i="22"/>
  <c r="G5" i="22"/>
  <c r="G100" i="22"/>
  <c r="G96" i="22"/>
  <c r="G92" i="22"/>
  <c r="G88" i="22"/>
  <c r="G84" i="22"/>
  <c r="G80" i="22"/>
  <c r="G76" i="22"/>
  <c r="G73" i="22"/>
  <c r="G69" i="22"/>
  <c r="G65" i="22"/>
  <c r="G62" i="22"/>
  <c r="G57" i="22"/>
  <c r="G54" i="22"/>
  <c r="G50" i="22"/>
  <c r="G46" i="22"/>
  <c r="G43" i="22"/>
  <c r="G38" i="22"/>
  <c r="G35" i="22"/>
  <c r="G31" i="22"/>
  <c r="G27" i="22"/>
  <c r="G25" i="22"/>
  <c r="G23" i="22"/>
  <c r="G18" i="22"/>
  <c r="G14" i="22"/>
  <c r="G8" i="22"/>
  <c r="G125" i="22"/>
  <c r="G123" i="22"/>
  <c r="G121" i="22"/>
  <c r="G119" i="22"/>
  <c r="G117" i="22"/>
  <c r="G115" i="22"/>
  <c r="G113" i="22"/>
  <c r="G111" i="22"/>
  <c r="G109" i="22"/>
  <c r="G107" i="22"/>
  <c r="G105" i="22"/>
  <c r="G103" i="22"/>
  <c r="G99" i="22"/>
  <c r="G95" i="22"/>
  <c r="G91" i="22"/>
  <c r="G87" i="22"/>
  <c r="G83" i="22"/>
  <c r="G79" i="22"/>
  <c r="G74" i="22"/>
  <c r="G70" i="22"/>
  <c r="G66" i="22"/>
  <c r="G61" i="22"/>
  <c r="G58" i="22"/>
  <c r="G53" i="22"/>
  <c r="G49" i="22"/>
  <c r="G44" i="22"/>
  <c r="G40" i="22"/>
  <c r="G36" i="22"/>
  <c r="G32" i="22"/>
  <c r="G15" i="22"/>
  <c r="E46" i="14"/>
  <c r="E96" i="14"/>
  <c r="E103" i="16"/>
  <c r="E67" i="14"/>
  <c r="E101" i="14"/>
  <c r="U179" i="22" l="1"/>
  <c r="S179" i="22"/>
  <c r="U178" i="22"/>
  <c r="S178" i="22"/>
  <c r="U177" i="22"/>
  <c r="S177" i="22"/>
  <c r="U176" i="22"/>
  <c r="S176" i="22"/>
  <c r="U175" i="22"/>
  <c r="S175" i="22"/>
  <c r="U174" i="22"/>
  <c r="S174" i="22"/>
  <c r="U173" i="22"/>
  <c r="S173" i="22"/>
  <c r="U172" i="22"/>
  <c r="S172" i="22"/>
  <c r="U171" i="22"/>
  <c r="S171" i="22"/>
  <c r="U170" i="22"/>
  <c r="S170" i="22"/>
  <c r="U169" i="22"/>
  <c r="S169" i="22"/>
  <c r="U168" i="22"/>
  <c r="S168" i="22"/>
  <c r="U167" i="22"/>
  <c r="S167" i="22"/>
  <c r="U166" i="22"/>
  <c r="S166" i="22"/>
  <c r="U165" i="22"/>
  <c r="S165" i="22"/>
  <c r="U164" i="22"/>
  <c r="S164" i="22"/>
  <c r="U163" i="22"/>
  <c r="S163" i="22"/>
  <c r="U162" i="22"/>
  <c r="S162" i="22"/>
  <c r="U161" i="22"/>
  <c r="S161" i="22"/>
  <c r="U160" i="22"/>
  <c r="S160" i="22"/>
  <c r="U159" i="22"/>
  <c r="S159" i="22"/>
  <c r="U158" i="22"/>
  <c r="S158" i="22"/>
  <c r="U157" i="22"/>
  <c r="S157" i="22"/>
  <c r="U156" i="22"/>
  <c r="S156" i="22"/>
  <c r="U155" i="22"/>
  <c r="T179" i="22"/>
  <c r="R179" i="22"/>
  <c r="T178" i="22"/>
  <c r="R178" i="22"/>
  <c r="T177" i="22"/>
  <c r="R177" i="22"/>
  <c r="T176" i="22"/>
  <c r="R176" i="22"/>
  <c r="T175" i="22"/>
  <c r="R175" i="22"/>
  <c r="T174" i="22"/>
  <c r="R174" i="22"/>
  <c r="T173" i="22"/>
  <c r="R173" i="22"/>
  <c r="T172" i="22"/>
  <c r="R172" i="22"/>
  <c r="T171" i="22"/>
  <c r="R171" i="22"/>
  <c r="T170" i="22"/>
  <c r="R170" i="22"/>
  <c r="T169" i="22"/>
  <c r="R169" i="22"/>
  <c r="T168" i="22"/>
  <c r="R168" i="22"/>
  <c r="T167" i="22"/>
  <c r="R167" i="22"/>
  <c r="T166" i="22"/>
  <c r="R166" i="22"/>
  <c r="T165" i="22"/>
  <c r="R165" i="22"/>
  <c r="T164" i="22"/>
  <c r="R164" i="22"/>
  <c r="T163" i="22"/>
  <c r="R163" i="22"/>
  <c r="T162" i="22"/>
  <c r="R162" i="22"/>
  <c r="T161" i="22"/>
  <c r="R161" i="22"/>
  <c r="T160" i="22"/>
  <c r="R160" i="22"/>
  <c r="T159" i="22"/>
  <c r="R159" i="22"/>
  <c r="T158" i="22"/>
  <c r="R158" i="22"/>
  <c r="T157" i="22"/>
  <c r="R157" i="22"/>
  <c r="T156" i="22"/>
  <c r="R156" i="22"/>
  <c r="T155" i="22"/>
  <c r="R155" i="22"/>
  <c r="T154" i="22"/>
  <c r="R154" i="22"/>
  <c r="T153" i="22"/>
  <c r="R153" i="22"/>
  <c r="T152" i="22"/>
  <c r="R152" i="22"/>
  <c r="T151" i="22"/>
  <c r="R151" i="22"/>
  <c r="T150" i="22"/>
  <c r="R150" i="22"/>
  <c r="T149" i="22"/>
  <c r="R149" i="22"/>
  <c r="T148" i="22"/>
  <c r="R148" i="22"/>
  <c r="T147" i="22"/>
  <c r="R147" i="22"/>
  <c r="T146" i="22"/>
  <c r="R146" i="22"/>
  <c r="T145" i="22"/>
  <c r="R145" i="22"/>
  <c r="T144" i="22"/>
  <c r="R144" i="22"/>
  <c r="T143" i="22"/>
  <c r="R143" i="22"/>
  <c r="T142" i="22"/>
  <c r="R142" i="22"/>
  <c r="T141" i="22"/>
  <c r="R141" i="22"/>
  <c r="T140" i="22"/>
  <c r="R140" i="22"/>
  <c r="T139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U138" i="22"/>
  <c r="S138" i="22"/>
  <c r="U137" i="22"/>
  <c r="S137" i="22"/>
  <c r="U136" i="22"/>
  <c r="S136" i="22"/>
  <c r="U135" i="22"/>
  <c r="S135" i="22"/>
  <c r="U134" i="22"/>
  <c r="S134" i="22"/>
  <c r="U133" i="22"/>
  <c r="S133" i="22"/>
  <c r="U132" i="22"/>
  <c r="S132" i="22"/>
  <c r="U131" i="22"/>
  <c r="S131" i="22"/>
  <c r="T126" i="22"/>
  <c r="R126" i="22"/>
  <c r="U125" i="22"/>
  <c r="S125" i="22"/>
  <c r="T124" i="22"/>
  <c r="R124" i="22"/>
  <c r="U123" i="22"/>
  <c r="S123" i="22"/>
  <c r="T122" i="22"/>
  <c r="R122" i="22"/>
  <c r="U121" i="22"/>
  <c r="S121" i="22"/>
  <c r="T120" i="22"/>
  <c r="R120" i="22"/>
  <c r="U119" i="22"/>
  <c r="S119" i="22"/>
  <c r="T118" i="22"/>
  <c r="R118" i="22"/>
  <c r="U117" i="22"/>
  <c r="S117" i="22"/>
  <c r="T116" i="22"/>
  <c r="R116" i="22"/>
  <c r="U115" i="22"/>
  <c r="S115" i="22"/>
  <c r="T114" i="22"/>
  <c r="R114" i="22"/>
  <c r="U113" i="22"/>
  <c r="S113" i="22"/>
  <c r="T112" i="22"/>
  <c r="R112" i="22"/>
  <c r="U111" i="22"/>
  <c r="S111" i="22"/>
  <c r="T110" i="22"/>
  <c r="R110" i="22"/>
  <c r="U109" i="22"/>
  <c r="S109" i="22"/>
  <c r="T108" i="22"/>
  <c r="R108" i="22"/>
  <c r="U107" i="22"/>
  <c r="S107" i="22"/>
  <c r="T106" i="22"/>
  <c r="R106" i="22"/>
  <c r="U105" i="22"/>
  <c r="S105" i="22"/>
  <c r="T104" i="22"/>
  <c r="R104" i="22"/>
  <c r="U103" i="22"/>
  <c r="S103" i="22"/>
  <c r="T102" i="22"/>
  <c r="R102" i="22"/>
  <c r="U101" i="22"/>
  <c r="S101" i="22"/>
  <c r="T100" i="22"/>
  <c r="R100" i="22"/>
  <c r="U99" i="22"/>
  <c r="S99" i="22"/>
  <c r="T98" i="22"/>
  <c r="R98" i="22"/>
  <c r="U97" i="22"/>
  <c r="S97" i="22"/>
  <c r="T96" i="22"/>
  <c r="R96" i="22"/>
  <c r="U95" i="22"/>
  <c r="S95" i="22"/>
  <c r="T94" i="22"/>
  <c r="R94" i="22"/>
  <c r="U93" i="22"/>
  <c r="S93" i="22"/>
  <c r="T92" i="22"/>
  <c r="R92" i="22"/>
  <c r="U91" i="22"/>
  <c r="S91" i="22"/>
  <c r="T90" i="22"/>
  <c r="R90" i="22"/>
  <c r="U89" i="22"/>
  <c r="S89" i="22"/>
  <c r="T88" i="22"/>
  <c r="R88" i="22"/>
  <c r="U87" i="22"/>
  <c r="S87" i="22"/>
  <c r="T86" i="22"/>
  <c r="R86" i="22"/>
  <c r="U85" i="22"/>
  <c r="S85" i="22"/>
  <c r="T84" i="22"/>
  <c r="R84" i="22"/>
  <c r="U83" i="22"/>
  <c r="S83" i="22"/>
  <c r="T82" i="22"/>
  <c r="R82" i="22"/>
  <c r="U81" i="22"/>
  <c r="S81" i="22"/>
  <c r="T80" i="22"/>
  <c r="R80" i="22"/>
  <c r="U79" i="22"/>
  <c r="S79" i="22"/>
  <c r="T78" i="22"/>
  <c r="R78" i="22"/>
  <c r="U77" i="22"/>
  <c r="S77" i="22"/>
  <c r="T76" i="22"/>
  <c r="R76" i="22"/>
  <c r="U75" i="22"/>
  <c r="S75" i="22"/>
  <c r="T74" i="22"/>
  <c r="R74" i="22"/>
  <c r="U73" i="22"/>
  <c r="S73" i="22"/>
  <c r="T72" i="22"/>
  <c r="R72" i="22"/>
  <c r="U71" i="22"/>
  <c r="S71" i="22"/>
  <c r="T70" i="22"/>
  <c r="R70" i="22"/>
  <c r="U69" i="22"/>
  <c r="S69" i="22"/>
  <c r="T68" i="22"/>
  <c r="R68" i="22"/>
  <c r="U67" i="22"/>
  <c r="S67" i="22"/>
  <c r="S66" i="22"/>
  <c r="S65" i="22"/>
  <c r="S64" i="22"/>
  <c r="T63" i="22"/>
  <c r="R63" i="22"/>
  <c r="U62" i="22"/>
  <c r="S62" i="22"/>
  <c r="T61" i="22"/>
  <c r="R61" i="22"/>
  <c r="U60" i="22"/>
  <c r="S60" i="22"/>
  <c r="T59" i="22"/>
  <c r="R59" i="22"/>
  <c r="U58" i="22"/>
  <c r="S58" i="22"/>
  <c r="T57" i="22"/>
  <c r="R57" i="22"/>
  <c r="U56" i="22"/>
  <c r="S56" i="22"/>
  <c r="T55" i="22"/>
  <c r="R55" i="22"/>
  <c r="U54" i="22"/>
  <c r="S54" i="22"/>
  <c r="T53" i="22"/>
  <c r="R53" i="22"/>
  <c r="U52" i="22"/>
  <c r="S52" i="22"/>
  <c r="T51" i="22"/>
  <c r="R51" i="22"/>
  <c r="U50" i="22"/>
  <c r="S50" i="22"/>
  <c r="T49" i="22"/>
  <c r="R49" i="22"/>
  <c r="U48" i="22"/>
  <c r="S48" i="22"/>
  <c r="T47" i="22"/>
  <c r="R47" i="22"/>
  <c r="U46" i="22"/>
  <c r="S46" i="22"/>
  <c r="T45" i="22"/>
  <c r="R45" i="22"/>
  <c r="U44" i="22"/>
  <c r="S44" i="22"/>
  <c r="T43" i="22"/>
  <c r="R43" i="22"/>
  <c r="U42" i="22"/>
  <c r="S42" i="22"/>
  <c r="T41" i="22"/>
  <c r="R41" i="22"/>
  <c r="U40" i="22"/>
  <c r="S40" i="22"/>
  <c r="T39" i="22"/>
  <c r="R39" i="22"/>
  <c r="U38" i="22"/>
  <c r="S38" i="22"/>
  <c r="U37" i="22"/>
  <c r="V37" i="22" s="1"/>
  <c r="S37" i="22"/>
  <c r="U36" i="22"/>
  <c r="V36" i="22" s="1"/>
  <c r="S36" i="22"/>
  <c r="U35" i="22"/>
  <c r="V35" i="22" s="1"/>
  <c r="S35" i="22"/>
  <c r="U34" i="22"/>
  <c r="V34" i="22" s="1"/>
  <c r="S34" i="22"/>
  <c r="U33" i="22"/>
  <c r="V33" i="22" s="1"/>
  <c r="S33" i="22"/>
  <c r="U32" i="22"/>
  <c r="V32" i="22" s="1"/>
  <c r="S32" i="22"/>
  <c r="U31" i="22"/>
  <c r="V31" i="22" s="1"/>
  <c r="S31" i="22"/>
  <c r="U30" i="22"/>
  <c r="V30" i="22" s="1"/>
  <c r="S30" i="22"/>
  <c r="U29" i="22"/>
  <c r="V29" i="22" s="1"/>
  <c r="S29" i="22"/>
  <c r="S28" i="22"/>
  <c r="R27" i="22"/>
  <c r="T26" i="22"/>
  <c r="R25" i="22"/>
  <c r="R24" i="22"/>
  <c r="R23" i="22"/>
  <c r="T22" i="22"/>
  <c r="S21" i="22"/>
  <c r="S20" i="22"/>
  <c r="S19" i="22"/>
  <c r="S17" i="22"/>
  <c r="U16" i="22"/>
  <c r="V16" i="22" s="1"/>
  <c r="U15" i="22"/>
  <c r="V15" i="22" s="1"/>
  <c r="U14" i="22"/>
  <c r="V14" i="22" s="1"/>
  <c r="S13" i="22"/>
  <c r="S12" i="22"/>
  <c r="S11" i="22"/>
  <c r="R10" i="22"/>
  <c r="T8" i="22"/>
  <c r="R8" i="22"/>
  <c r="T5" i="22"/>
  <c r="R5" i="22"/>
  <c r="T4" i="22"/>
  <c r="R4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R139" i="22"/>
  <c r="T138" i="22"/>
  <c r="R138" i="22"/>
  <c r="T137" i="22"/>
  <c r="R137" i="22"/>
  <c r="T136" i="22"/>
  <c r="R136" i="22"/>
  <c r="T135" i="22"/>
  <c r="R135" i="22"/>
  <c r="T134" i="22"/>
  <c r="R134" i="22"/>
  <c r="T133" i="22"/>
  <c r="R133" i="22"/>
  <c r="T132" i="22"/>
  <c r="R132" i="22"/>
  <c r="T131" i="22"/>
  <c r="R131" i="22"/>
  <c r="U126" i="22"/>
  <c r="S126" i="22"/>
  <c r="T125" i="22"/>
  <c r="R125" i="22"/>
  <c r="U124" i="22"/>
  <c r="S124" i="22"/>
  <c r="T123" i="22"/>
  <c r="R123" i="22"/>
  <c r="U122" i="22"/>
  <c r="S122" i="22"/>
  <c r="T121" i="22"/>
  <c r="R121" i="22"/>
  <c r="U120" i="22"/>
  <c r="S120" i="22"/>
  <c r="T119" i="22"/>
  <c r="R119" i="22"/>
  <c r="U118" i="22"/>
  <c r="S118" i="22"/>
  <c r="T117" i="22"/>
  <c r="R117" i="22"/>
  <c r="U116" i="22"/>
  <c r="S116" i="22"/>
  <c r="T115" i="22"/>
  <c r="R115" i="22"/>
  <c r="U114" i="22"/>
  <c r="S114" i="22"/>
  <c r="T113" i="22"/>
  <c r="R113" i="22"/>
  <c r="U112" i="22"/>
  <c r="S112" i="22"/>
  <c r="T111" i="22"/>
  <c r="R111" i="22"/>
  <c r="U110" i="22"/>
  <c r="S110" i="22"/>
  <c r="T109" i="22"/>
  <c r="R109" i="22"/>
  <c r="U108" i="22"/>
  <c r="S108" i="22"/>
  <c r="T107" i="22"/>
  <c r="R107" i="22"/>
  <c r="U106" i="22"/>
  <c r="S106" i="22"/>
  <c r="T105" i="22"/>
  <c r="R105" i="22"/>
  <c r="U104" i="22"/>
  <c r="S104" i="22"/>
  <c r="T103" i="22"/>
  <c r="R103" i="22"/>
  <c r="U102" i="22"/>
  <c r="S102" i="22"/>
  <c r="T101" i="22"/>
  <c r="R101" i="22"/>
  <c r="U100" i="22"/>
  <c r="S100" i="22"/>
  <c r="T99" i="22"/>
  <c r="R99" i="22"/>
  <c r="U98" i="22"/>
  <c r="S98" i="22"/>
  <c r="T97" i="22"/>
  <c r="R97" i="22"/>
  <c r="U96" i="22"/>
  <c r="S96" i="22"/>
  <c r="T95" i="22"/>
  <c r="R95" i="22"/>
  <c r="U94" i="22"/>
  <c r="S94" i="22"/>
  <c r="T93" i="22"/>
  <c r="R93" i="22"/>
  <c r="U92" i="22"/>
  <c r="S92" i="22"/>
  <c r="T91" i="22"/>
  <c r="R91" i="22"/>
  <c r="U90" i="22"/>
  <c r="S90" i="22"/>
  <c r="T89" i="22"/>
  <c r="R89" i="22"/>
  <c r="U88" i="22"/>
  <c r="S88" i="22"/>
  <c r="T87" i="22"/>
  <c r="R87" i="22"/>
  <c r="U86" i="22"/>
  <c r="S86" i="22"/>
  <c r="T85" i="22"/>
  <c r="R85" i="22"/>
  <c r="U84" i="22"/>
  <c r="S84" i="22"/>
  <c r="T83" i="22"/>
  <c r="R83" i="22"/>
  <c r="U82" i="22"/>
  <c r="S82" i="22"/>
  <c r="T81" i="22"/>
  <c r="R81" i="22"/>
  <c r="U80" i="22"/>
  <c r="S80" i="22"/>
  <c r="T79" i="22"/>
  <c r="R79" i="22"/>
  <c r="U78" i="22"/>
  <c r="S78" i="22"/>
  <c r="T77" i="22"/>
  <c r="R77" i="22"/>
  <c r="U76" i="22"/>
  <c r="S76" i="22"/>
  <c r="T75" i="22"/>
  <c r="R75" i="22"/>
  <c r="U74" i="22"/>
  <c r="S74" i="22"/>
  <c r="T73" i="22"/>
  <c r="R73" i="22"/>
  <c r="U72" i="22"/>
  <c r="S72" i="22"/>
  <c r="T71" i="22"/>
  <c r="R71" i="22"/>
  <c r="U70" i="22"/>
  <c r="S70" i="22"/>
  <c r="T69" i="22"/>
  <c r="R69" i="22"/>
  <c r="U68" i="22"/>
  <c r="S68" i="22"/>
  <c r="T67" i="22"/>
  <c r="R67" i="22"/>
  <c r="U66" i="22"/>
  <c r="R66" i="22"/>
  <c r="U65" i="22"/>
  <c r="R65" i="22"/>
  <c r="U64" i="22"/>
  <c r="R64" i="22"/>
  <c r="U63" i="22"/>
  <c r="S63" i="22"/>
  <c r="T62" i="22"/>
  <c r="R62" i="22"/>
  <c r="U61" i="22"/>
  <c r="S61" i="22"/>
  <c r="T60" i="22"/>
  <c r="R60" i="22"/>
  <c r="U59" i="22"/>
  <c r="S59" i="22"/>
  <c r="T58" i="22"/>
  <c r="R58" i="22"/>
  <c r="U57" i="22"/>
  <c r="S57" i="22"/>
  <c r="T56" i="22"/>
  <c r="R56" i="22"/>
  <c r="U55" i="22"/>
  <c r="S55" i="22"/>
  <c r="T54" i="22"/>
  <c r="R54" i="22"/>
  <c r="U53" i="22"/>
  <c r="S53" i="22"/>
  <c r="T52" i="22"/>
  <c r="R52" i="22"/>
  <c r="U51" i="22"/>
  <c r="S51" i="22"/>
  <c r="T50" i="22"/>
  <c r="R50" i="22"/>
  <c r="U49" i="22"/>
  <c r="S49" i="22"/>
  <c r="T48" i="22"/>
  <c r="R48" i="22"/>
  <c r="U47" i="22"/>
  <c r="S47" i="22"/>
  <c r="T46" i="22"/>
  <c r="R46" i="22"/>
  <c r="U45" i="22"/>
  <c r="T44" i="22"/>
  <c r="R44" i="22"/>
  <c r="U43" i="22"/>
  <c r="S43" i="22"/>
  <c r="T42" i="22"/>
  <c r="R42" i="22"/>
  <c r="U41" i="22"/>
  <c r="S41" i="22"/>
  <c r="T40" i="22"/>
  <c r="R40" i="22"/>
  <c r="U39" i="22"/>
  <c r="S39" i="22"/>
  <c r="T38" i="22"/>
  <c r="R38" i="22"/>
  <c r="T37" i="22"/>
  <c r="R37" i="22"/>
  <c r="T36" i="22"/>
  <c r="R36" i="22"/>
  <c r="T35" i="22"/>
  <c r="R35" i="22"/>
  <c r="T34" i="22"/>
  <c r="R34" i="22"/>
  <c r="T33" i="22"/>
  <c r="R33" i="22"/>
  <c r="T32" i="22"/>
  <c r="R32" i="22"/>
  <c r="T31" i="22"/>
  <c r="R31" i="22"/>
  <c r="T30" i="22"/>
  <c r="R30" i="22"/>
  <c r="T29" i="22"/>
  <c r="R29" i="22"/>
  <c r="T28" i="22"/>
  <c r="R28" i="22"/>
  <c r="U27" i="22"/>
  <c r="S27" i="22"/>
  <c r="U26" i="22"/>
  <c r="V26" i="22" s="1"/>
  <c r="S26" i="22"/>
  <c r="U25" i="22"/>
  <c r="V25" i="22" s="1"/>
  <c r="S25" i="22"/>
  <c r="U24" i="22"/>
  <c r="V24" i="22" s="1"/>
  <c r="S24" i="22"/>
  <c r="U23" i="22"/>
  <c r="V23" i="22" s="1"/>
  <c r="S23" i="22"/>
  <c r="U22" i="22"/>
  <c r="V22" i="22" s="1"/>
  <c r="S22" i="22"/>
  <c r="T21" i="22"/>
  <c r="R21" i="22"/>
  <c r="T20" i="22"/>
  <c r="R20" i="22"/>
  <c r="T19" i="22"/>
  <c r="R19" i="22"/>
  <c r="T18" i="22"/>
  <c r="R18" i="22"/>
  <c r="T17" i="22"/>
  <c r="R17" i="22"/>
  <c r="T16" i="22"/>
  <c r="R16" i="22"/>
  <c r="T15" i="22"/>
  <c r="R15" i="22"/>
  <c r="T14" i="22"/>
  <c r="R14" i="22"/>
  <c r="T13" i="22"/>
  <c r="R13" i="22"/>
  <c r="T12" i="22"/>
  <c r="R12" i="22"/>
  <c r="T11" i="22"/>
  <c r="R11" i="22"/>
  <c r="U10" i="22"/>
  <c r="S10" i="22"/>
  <c r="U9" i="22"/>
  <c r="V9" i="22" s="1"/>
  <c r="S9" i="22"/>
  <c r="U8" i="22"/>
  <c r="V8" i="22" s="1"/>
  <c r="S8" i="22"/>
  <c r="U7" i="22"/>
  <c r="V7" i="22" s="1"/>
  <c r="S7" i="22"/>
  <c r="U6" i="22"/>
  <c r="V6" i="22" s="1"/>
  <c r="S6" i="22"/>
  <c r="U5" i="22"/>
  <c r="V5" i="22" s="1"/>
  <c r="S5" i="22"/>
  <c r="U4" i="22"/>
  <c r="V4" i="22" s="1"/>
  <c r="S4" i="22"/>
  <c r="U28" i="22"/>
  <c r="V28" i="22" s="1"/>
  <c r="T27" i="22"/>
  <c r="R26" i="22"/>
  <c r="T25" i="22"/>
  <c r="T24" i="22"/>
  <c r="T23" i="22"/>
  <c r="R22" i="22"/>
  <c r="U21" i="22"/>
  <c r="U20" i="22"/>
  <c r="V20" i="22" s="1"/>
  <c r="U19" i="22"/>
  <c r="V19" i="22" s="1"/>
  <c r="U18" i="22"/>
  <c r="V18" i="22" s="1"/>
  <c r="S18" i="22"/>
  <c r="U17" i="22"/>
  <c r="V17" i="22" s="1"/>
  <c r="S16" i="22"/>
  <c r="S15" i="22"/>
  <c r="S14" i="22"/>
  <c r="U13" i="22"/>
  <c r="V13" i="22" s="1"/>
  <c r="U12" i="22"/>
  <c r="V12" i="22" s="1"/>
  <c r="U11" i="22"/>
  <c r="V11" i="22" s="1"/>
  <c r="T10" i="22"/>
  <c r="T9" i="22"/>
  <c r="R9" i="22"/>
  <c r="T7" i="22"/>
  <c r="R7" i="22"/>
  <c r="T6" i="22"/>
  <c r="R6" i="22"/>
  <c r="T116" i="23"/>
  <c r="R116" i="23"/>
  <c r="T115" i="23"/>
  <c r="R115" i="23"/>
  <c r="T114" i="23"/>
  <c r="R114" i="23"/>
  <c r="T113" i="23"/>
  <c r="R113" i="23"/>
  <c r="T112" i="23"/>
  <c r="R112" i="23"/>
  <c r="T111" i="23"/>
  <c r="R111" i="23"/>
  <c r="T110" i="23"/>
  <c r="R110" i="23"/>
  <c r="T109" i="23"/>
  <c r="R109" i="23"/>
  <c r="T108" i="23"/>
  <c r="R108" i="23"/>
  <c r="T107" i="23"/>
  <c r="R107" i="23"/>
  <c r="T106" i="23"/>
  <c r="R106" i="23"/>
  <c r="T105" i="23"/>
  <c r="R105" i="23"/>
  <c r="T104" i="23"/>
  <c r="R104" i="23"/>
  <c r="T103" i="23"/>
  <c r="R103" i="23"/>
  <c r="T102" i="23"/>
  <c r="R102" i="23"/>
  <c r="T101" i="23"/>
  <c r="R101" i="23"/>
  <c r="T100" i="23"/>
  <c r="R100" i="23"/>
  <c r="T99" i="23"/>
  <c r="R99" i="23"/>
  <c r="T98" i="23"/>
  <c r="R98" i="23"/>
  <c r="T97" i="23"/>
  <c r="R97" i="23"/>
  <c r="T96" i="23"/>
  <c r="R96" i="23"/>
  <c r="U95" i="23"/>
  <c r="S95" i="23"/>
  <c r="T94" i="23"/>
  <c r="R94" i="23"/>
  <c r="U93" i="23"/>
  <c r="S93" i="23"/>
  <c r="T92" i="23"/>
  <c r="R92" i="23"/>
  <c r="U91" i="23"/>
  <c r="S91" i="23"/>
  <c r="T90" i="23"/>
  <c r="R90" i="23"/>
  <c r="U89" i="23"/>
  <c r="S89" i="23"/>
  <c r="T88" i="23"/>
  <c r="R88" i="23"/>
  <c r="U87" i="23"/>
  <c r="S87" i="23"/>
  <c r="T86" i="23"/>
  <c r="R86" i="23"/>
  <c r="U85" i="23"/>
  <c r="S85" i="23"/>
  <c r="T84" i="23"/>
  <c r="R84" i="23"/>
  <c r="U83" i="23"/>
  <c r="S83" i="23"/>
  <c r="T82" i="23"/>
  <c r="R82" i="23"/>
  <c r="U81" i="23"/>
  <c r="S81" i="23"/>
  <c r="T80" i="23"/>
  <c r="R80" i="23"/>
  <c r="U79" i="23"/>
  <c r="S79" i="23"/>
  <c r="T78" i="23"/>
  <c r="R78" i="23"/>
  <c r="U77" i="23"/>
  <c r="S77" i="23"/>
  <c r="T76" i="23"/>
  <c r="R76" i="23"/>
  <c r="U75" i="23"/>
  <c r="S75" i="23"/>
  <c r="T74" i="23"/>
  <c r="R74" i="23"/>
  <c r="U73" i="23"/>
  <c r="S73" i="23"/>
  <c r="T72" i="23"/>
  <c r="R72" i="23"/>
  <c r="U71" i="23"/>
  <c r="S71" i="23"/>
  <c r="T70" i="23"/>
  <c r="R70" i="23"/>
  <c r="U69" i="23"/>
  <c r="S69" i="23"/>
  <c r="T68" i="23"/>
  <c r="R68" i="23"/>
  <c r="U67" i="23"/>
  <c r="S67" i="23"/>
  <c r="T66" i="23"/>
  <c r="R66" i="23"/>
  <c r="U65" i="23"/>
  <c r="S65" i="23"/>
  <c r="T64" i="23"/>
  <c r="R64" i="23"/>
  <c r="U63" i="23"/>
  <c r="S63" i="23"/>
  <c r="T62" i="23"/>
  <c r="R62" i="23"/>
  <c r="U61" i="23"/>
  <c r="S61" i="23"/>
  <c r="T60" i="23"/>
  <c r="R60" i="23"/>
  <c r="U59" i="23"/>
  <c r="S59" i="23"/>
  <c r="T58" i="23"/>
  <c r="R58" i="23"/>
  <c r="U57" i="23"/>
  <c r="S57" i="23"/>
  <c r="T56" i="23"/>
  <c r="R56" i="23"/>
  <c r="U55" i="23"/>
  <c r="S55" i="23"/>
  <c r="T54" i="23"/>
  <c r="R54" i="23"/>
  <c r="U53" i="23"/>
  <c r="S53" i="23"/>
  <c r="T52" i="23"/>
  <c r="R52" i="23"/>
  <c r="U51" i="23"/>
  <c r="S51" i="23"/>
  <c r="T50" i="23"/>
  <c r="R50" i="23"/>
  <c r="U49" i="23"/>
  <c r="S49" i="23"/>
  <c r="T48" i="23"/>
  <c r="R48" i="23"/>
  <c r="U47" i="23"/>
  <c r="S47" i="23"/>
  <c r="T46" i="23"/>
  <c r="R46" i="23"/>
  <c r="U45" i="23"/>
  <c r="S45" i="23"/>
  <c r="T44" i="23"/>
  <c r="R44" i="23"/>
  <c r="U43" i="23"/>
  <c r="S43" i="23"/>
  <c r="T42" i="23"/>
  <c r="R42" i="23"/>
  <c r="U41" i="23"/>
  <c r="S41" i="23"/>
  <c r="T40" i="23"/>
  <c r="R40" i="23"/>
  <c r="U39" i="23"/>
  <c r="S39" i="23"/>
  <c r="T38" i="23"/>
  <c r="R38" i="23"/>
  <c r="U37" i="23"/>
  <c r="S37" i="23"/>
  <c r="T36" i="23"/>
  <c r="R36" i="23"/>
  <c r="U35" i="23"/>
  <c r="S35" i="23"/>
  <c r="T34" i="23"/>
  <c r="R34" i="23"/>
  <c r="U33" i="23"/>
  <c r="S33" i="23"/>
  <c r="T32" i="23"/>
  <c r="R32" i="23"/>
  <c r="U31" i="23"/>
  <c r="S31" i="23"/>
  <c r="T30" i="23"/>
  <c r="R30" i="23"/>
  <c r="U29" i="23"/>
  <c r="S29" i="23"/>
  <c r="T28" i="23"/>
  <c r="R28" i="23"/>
  <c r="U27" i="23"/>
  <c r="S27" i="23"/>
  <c r="T26" i="23"/>
  <c r="R26" i="23"/>
  <c r="U25" i="23"/>
  <c r="S25" i="23"/>
  <c r="T24" i="23"/>
  <c r="R24" i="23"/>
  <c r="U23" i="23"/>
  <c r="S23" i="23"/>
  <c r="T22" i="23"/>
  <c r="R22" i="23"/>
  <c r="U21" i="23"/>
  <c r="S21" i="23"/>
  <c r="T20" i="23"/>
  <c r="R20" i="23"/>
  <c r="U19" i="23"/>
  <c r="S19" i="23"/>
  <c r="T18" i="23"/>
  <c r="R18" i="23"/>
  <c r="U17" i="23"/>
  <c r="S17" i="23"/>
  <c r="T16" i="23"/>
  <c r="R16" i="23"/>
  <c r="U15" i="23"/>
  <c r="S15" i="23"/>
  <c r="T14" i="23"/>
  <c r="R14" i="23"/>
  <c r="U13" i="23"/>
  <c r="S13" i="23"/>
  <c r="T12" i="23"/>
  <c r="R12" i="23"/>
  <c r="U11" i="23"/>
  <c r="S11" i="23"/>
  <c r="T10" i="23"/>
  <c r="R10" i="23"/>
  <c r="U9" i="23"/>
  <c r="S9" i="23"/>
  <c r="T8" i="23"/>
  <c r="R8" i="23"/>
  <c r="U7" i="23"/>
  <c r="S7" i="23"/>
  <c r="T6" i="23"/>
  <c r="R6" i="23"/>
  <c r="U5" i="23"/>
  <c r="S5" i="23"/>
  <c r="T4" i="23"/>
  <c r="R4" i="23"/>
  <c r="U116" i="23"/>
  <c r="S116" i="23"/>
  <c r="U115" i="23"/>
  <c r="S115" i="23"/>
  <c r="U114" i="23"/>
  <c r="S114" i="23"/>
  <c r="U113" i="23"/>
  <c r="S113" i="23"/>
  <c r="U112" i="23"/>
  <c r="S112" i="23"/>
  <c r="U111" i="23"/>
  <c r="S111" i="23"/>
  <c r="U110" i="23"/>
  <c r="S110" i="23"/>
  <c r="U109" i="23"/>
  <c r="S109" i="23"/>
  <c r="U108" i="23"/>
  <c r="S108" i="23"/>
  <c r="U107" i="23"/>
  <c r="S107" i="23"/>
  <c r="U106" i="23"/>
  <c r="S106" i="23"/>
  <c r="U105" i="23"/>
  <c r="S105" i="23"/>
  <c r="U104" i="23"/>
  <c r="S104" i="23"/>
  <c r="U103" i="23"/>
  <c r="S103" i="23"/>
  <c r="U102" i="23"/>
  <c r="S102" i="23"/>
  <c r="U101" i="23"/>
  <c r="S101" i="23"/>
  <c r="U100" i="23"/>
  <c r="S100" i="23"/>
  <c r="U99" i="23"/>
  <c r="S99" i="23"/>
  <c r="U98" i="23"/>
  <c r="S98" i="23"/>
  <c r="U97" i="23"/>
  <c r="S97" i="23"/>
  <c r="U96" i="23"/>
  <c r="S96" i="23"/>
  <c r="T95" i="23"/>
  <c r="R95" i="23"/>
  <c r="U94" i="23"/>
  <c r="S94" i="23"/>
  <c r="T93" i="23"/>
  <c r="R93" i="23"/>
  <c r="U92" i="23"/>
  <c r="S92" i="23"/>
  <c r="T91" i="23"/>
  <c r="R91" i="23"/>
  <c r="U90" i="23"/>
  <c r="S90" i="23"/>
  <c r="T89" i="23"/>
  <c r="R89" i="23"/>
  <c r="U88" i="23"/>
  <c r="S88" i="23"/>
  <c r="T87" i="23"/>
  <c r="R87" i="23"/>
  <c r="U86" i="23"/>
  <c r="S86" i="23"/>
  <c r="T85" i="23"/>
  <c r="R85" i="23"/>
  <c r="U84" i="23"/>
  <c r="S84" i="23"/>
  <c r="T83" i="23"/>
  <c r="R83" i="23"/>
  <c r="U82" i="23"/>
  <c r="S82" i="23"/>
  <c r="T81" i="23"/>
  <c r="R81" i="23"/>
  <c r="U80" i="23"/>
  <c r="S80" i="23"/>
  <c r="T79" i="23"/>
  <c r="R79" i="23"/>
  <c r="U78" i="23"/>
  <c r="S78" i="23"/>
  <c r="T77" i="23"/>
  <c r="R77" i="23"/>
  <c r="U76" i="23"/>
  <c r="S76" i="23"/>
  <c r="T75" i="23"/>
  <c r="R75" i="23"/>
  <c r="U74" i="23"/>
  <c r="S74" i="23"/>
  <c r="T73" i="23"/>
  <c r="R73" i="23"/>
  <c r="U72" i="23"/>
  <c r="S72" i="23"/>
  <c r="T71" i="23"/>
  <c r="R71" i="23"/>
  <c r="U70" i="23"/>
  <c r="S70" i="23"/>
  <c r="T69" i="23"/>
  <c r="R69" i="23"/>
  <c r="U68" i="23"/>
  <c r="S68" i="23"/>
  <c r="T67" i="23"/>
  <c r="R67" i="23"/>
  <c r="U66" i="23"/>
  <c r="S66" i="23"/>
  <c r="T65" i="23"/>
  <c r="R65" i="23"/>
  <c r="U64" i="23"/>
  <c r="S64" i="23"/>
  <c r="T63" i="23"/>
  <c r="R63" i="23"/>
  <c r="U62" i="23"/>
  <c r="S62" i="23"/>
  <c r="T61" i="23"/>
  <c r="R61" i="23"/>
  <c r="U60" i="23"/>
  <c r="S60" i="23"/>
  <c r="T59" i="23"/>
  <c r="R59" i="23"/>
  <c r="U58" i="23"/>
  <c r="S58" i="23"/>
  <c r="T57" i="23"/>
  <c r="R57" i="23"/>
  <c r="U56" i="23"/>
  <c r="S56" i="23"/>
  <c r="T55" i="23"/>
  <c r="R55" i="23"/>
  <c r="U54" i="23"/>
  <c r="S54" i="23"/>
  <c r="T53" i="23"/>
  <c r="R53" i="23"/>
  <c r="U52" i="23"/>
  <c r="S52" i="23"/>
  <c r="T51" i="23"/>
  <c r="R51" i="23"/>
  <c r="U50" i="23"/>
  <c r="S50" i="23"/>
  <c r="T49" i="23"/>
  <c r="R49" i="23"/>
  <c r="U48" i="23"/>
  <c r="S48" i="23"/>
  <c r="T47" i="23"/>
  <c r="R47" i="23"/>
  <c r="U46" i="23"/>
  <c r="S46" i="23"/>
  <c r="T45" i="23"/>
  <c r="R45" i="23"/>
  <c r="U44" i="23"/>
  <c r="S44" i="23"/>
  <c r="T43" i="23"/>
  <c r="R43" i="23"/>
  <c r="U42" i="23"/>
  <c r="S42" i="23"/>
  <c r="T41" i="23"/>
  <c r="R41" i="23"/>
  <c r="U40" i="23"/>
  <c r="S40" i="23"/>
  <c r="T39" i="23"/>
  <c r="R39" i="23"/>
  <c r="U38" i="23"/>
  <c r="S38" i="23"/>
  <c r="T37" i="23"/>
  <c r="R37" i="23"/>
  <c r="U36" i="23"/>
  <c r="S36" i="23"/>
  <c r="T35" i="23"/>
  <c r="R35" i="23"/>
  <c r="U34" i="23"/>
  <c r="S34" i="23"/>
  <c r="T33" i="23"/>
  <c r="R33" i="23"/>
  <c r="U32" i="23"/>
  <c r="S32" i="23"/>
  <c r="T31" i="23"/>
  <c r="R31" i="23"/>
  <c r="U30" i="23"/>
  <c r="S30" i="23"/>
  <c r="T29" i="23"/>
  <c r="R29" i="23"/>
  <c r="U28" i="23"/>
  <c r="S28" i="23"/>
  <c r="T27" i="23"/>
  <c r="R27" i="23"/>
  <c r="U26" i="23"/>
  <c r="S26" i="23"/>
  <c r="T25" i="23"/>
  <c r="R25" i="23"/>
  <c r="U24" i="23"/>
  <c r="S24" i="23"/>
  <c r="T23" i="23"/>
  <c r="R23" i="23"/>
  <c r="U22" i="23"/>
  <c r="S22" i="23"/>
  <c r="T21" i="23"/>
  <c r="R21" i="23"/>
  <c r="U20" i="23"/>
  <c r="S20" i="23"/>
  <c r="T19" i="23"/>
  <c r="R19" i="23"/>
  <c r="U18" i="23"/>
  <c r="S18" i="23"/>
  <c r="T17" i="23"/>
  <c r="R17" i="23"/>
  <c r="U16" i="23"/>
  <c r="S16" i="23"/>
  <c r="T15" i="23"/>
  <c r="R15" i="23"/>
  <c r="U14" i="23"/>
  <c r="S14" i="23"/>
  <c r="T13" i="23"/>
  <c r="R13" i="23"/>
  <c r="U12" i="23"/>
  <c r="S12" i="23"/>
  <c r="T11" i="23"/>
  <c r="R11" i="23"/>
  <c r="U10" i="23"/>
  <c r="S10" i="23"/>
  <c r="T9" i="23"/>
  <c r="R9" i="23"/>
  <c r="U8" i="23"/>
  <c r="S8" i="23"/>
  <c r="T7" i="23"/>
  <c r="R7" i="23"/>
  <c r="U6" i="23"/>
  <c r="S6" i="23"/>
  <c r="T5" i="23"/>
  <c r="R5" i="23"/>
  <c r="U4" i="23"/>
  <c r="S4" i="23"/>
  <c r="T157" i="25"/>
  <c r="R157" i="25"/>
  <c r="T156" i="25"/>
  <c r="R156" i="25"/>
  <c r="T155" i="25"/>
  <c r="R155" i="25"/>
  <c r="T154" i="25"/>
  <c r="R154" i="25"/>
  <c r="T153" i="25"/>
  <c r="R153" i="25"/>
  <c r="T152" i="25"/>
  <c r="R152" i="25"/>
  <c r="T151" i="25"/>
  <c r="R151" i="25"/>
  <c r="T150" i="25"/>
  <c r="R150" i="25"/>
  <c r="T149" i="25"/>
  <c r="R149" i="25"/>
  <c r="T148" i="25"/>
  <c r="R148" i="25"/>
  <c r="T147" i="25"/>
  <c r="R147" i="25"/>
  <c r="T146" i="25"/>
  <c r="R146" i="25"/>
  <c r="T145" i="25"/>
  <c r="R145" i="25"/>
  <c r="T144" i="25"/>
  <c r="R144" i="25"/>
  <c r="T143" i="25"/>
  <c r="R143" i="25"/>
  <c r="T142" i="25"/>
  <c r="R142" i="25"/>
  <c r="U141" i="25"/>
  <c r="S141" i="25"/>
  <c r="T140" i="25"/>
  <c r="R140" i="25"/>
  <c r="U139" i="25"/>
  <c r="S139" i="25"/>
  <c r="T138" i="25"/>
  <c r="R138" i="25"/>
  <c r="U137" i="25"/>
  <c r="S137" i="25"/>
  <c r="T136" i="25"/>
  <c r="R136" i="25"/>
  <c r="U135" i="25"/>
  <c r="S135" i="25"/>
  <c r="T134" i="25"/>
  <c r="R134" i="25"/>
  <c r="U133" i="25"/>
  <c r="S133" i="25"/>
  <c r="T132" i="25"/>
  <c r="R132" i="25"/>
  <c r="U131" i="25"/>
  <c r="S131" i="25"/>
  <c r="T130" i="25"/>
  <c r="R130" i="25"/>
  <c r="U129" i="25"/>
  <c r="S129" i="25"/>
  <c r="T128" i="25"/>
  <c r="R128" i="25"/>
  <c r="U127" i="25"/>
  <c r="S127" i="25"/>
  <c r="U157" i="25"/>
  <c r="U156" i="25"/>
  <c r="U155" i="25"/>
  <c r="U154" i="25"/>
  <c r="U153" i="25"/>
  <c r="U152" i="25"/>
  <c r="U151" i="25"/>
  <c r="U150" i="25"/>
  <c r="U149" i="25"/>
  <c r="U148" i="25"/>
  <c r="U147" i="25"/>
  <c r="U146" i="25"/>
  <c r="U145" i="25"/>
  <c r="U144" i="25"/>
  <c r="U143" i="25"/>
  <c r="U142" i="25"/>
  <c r="T141" i="25"/>
  <c r="S140" i="25"/>
  <c r="R139" i="25"/>
  <c r="U138" i="25"/>
  <c r="T137" i="25"/>
  <c r="S136" i="25"/>
  <c r="R135" i="25"/>
  <c r="U134" i="25"/>
  <c r="T133" i="25"/>
  <c r="S132" i="25"/>
  <c r="R131" i="25"/>
  <c r="U130" i="25"/>
  <c r="T129" i="25"/>
  <c r="S128" i="25"/>
  <c r="R127" i="25"/>
  <c r="T126" i="25"/>
  <c r="R126" i="25"/>
  <c r="U125" i="25"/>
  <c r="S125" i="25"/>
  <c r="T124" i="25"/>
  <c r="R124" i="25"/>
  <c r="U123" i="25"/>
  <c r="S123" i="25"/>
  <c r="T122" i="25"/>
  <c r="R122" i="25"/>
  <c r="U121" i="25"/>
  <c r="S121" i="25"/>
  <c r="T120" i="25"/>
  <c r="R120" i="25"/>
  <c r="U119" i="25"/>
  <c r="S119" i="25"/>
  <c r="T118" i="25"/>
  <c r="R118" i="25"/>
  <c r="U117" i="25"/>
  <c r="S117" i="25"/>
  <c r="S157" i="25"/>
  <c r="S156" i="25"/>
  <c r="S155" i="25"/>
  <c r="S154" i="25"/>
  <c r="S153" i="25"/>
  <c r="S152" i="25"/>
  <c r="S151" i="25"/>
  <c r="S150" i="25"/>
  <c r="S149" i="25"/>
  <c r="S148" i="25"/>
  <c r="S147" i="25"/>
  <c r="S146" i="25"/>
  <c r="S145" i="25"/>
  <c r="S144" i="25"/>
  <c r="S143" i="25"/>
  <c r="S142" i="25"/>
  <c r="R141" i="25"/>
  <c r="U140" i="25"/>
  <c r="T139" i="25"/>
  <c r="S138" i="25"/>
  <c r="R137" i="25"/>
  <c r="U136" i="25"/>
  <c r="T135" i="25"/>
  <c r="S134" i="25"/>
  <c r="R133" i="25"/>
  <c r="U132" i="25"/>
  <c r="T131" i="25"/>
  <c r="S130" i="25"/>
  <c r="R129" i="25"/>
  <c r="U128" i="25"/>
  <c r="T127" i="25"/>
  <c r="U126" i="25"/>
  <c r="S126" i="25"/>
  <c r="T125" i="25"/>
  <c r="R125" i="25"/>
  <c r="U124" i="25"/>
  <c r="S124" i="25"/>
  <c r="T123" i="25"/>
  <c r="R123" i="25"/>
  <c r="U122" i="25"/>
  <c r="S122" i="25"/>
  <c r="T121" i="25"/>
  <c r="R121" i="25"/>
  <c r="U120" i="25"/>
  <c r="S120" i="25"/>
  <c r="T119" i="25"/>
  <c r="R119" i="25"/>
  <c r="U118" i="25"/>
  <c r="S118" i="25"/>
  <c r="T117" i="25"/>
  <c r="R117" i="25"/>
  <c r="U116" i="25"/>
  <c r="S116" i="25"/>
  <c r="T115" i="25"/>
  <c r="R115" i="25"/>
  <c r="U114" i="25"/>
  <c r="S114" i="25"/>
  <c r="T113" i="25"/>
  <c r="R113" i="25"/>
  <c r="U112" i="25"/>
  <c r="S112" i="25"/>
  <c r="T111" i="25"/>
  <c r="R111" i="25"/>
  <c r="U110" i="25"/>
  <c r="S110" i="25"/>
  <c r="T109" i="25"/>
  <c r="R109" i="25"/>
  <c r="U108" i="25"/>
  <c r="S108" i="25"/>
  <c r="T107" i="25"/>
  <c r="R107" i="25"/>
  <c r="U106" i="25"/>
  <c r="S106" i="25"/>
  <c r="T105" i="25"/>
  <c r="R105" i="25"/>
  <c r="U104" i="25"/>
  <c r="S104" i="25"/>
  <c r="T103" i="25"/>
  <c r="R103" i="25"/>
  <c r="U102" i="25"/>
  <c r="S102" i="25"/>
  <c r="T101" i="25"/>
  <c r="R101" i="25"/>
  <c r="U100" i="25"/>
  <c r="S100" i="25"/>
  <c r="T99" i="25"/>
  <c r="R99" i="25"/>
  <c r="U98" i="25"/>
  <c r="S98" i="25"/>
  <c r="T97" i="25"/>
  <c r="R97" i="25"/>
  <c r="U96" i="25"/>
  <c r="S96" i="25"/>
  <c r="T95" i="25"/>
  <c r="R95" i="25"/>
  <c r="U94" i="25"/>
  <c r="S94" i="25"/>
  <c r="T93" i="25"/>
  <c r="R93" i="25"/>
  <c r="U92" i="25"/>
  <c r="S92" i="25"/>
  <c r="T91" i="25"/>
  <c r="R91" i="25"/>
  <c r="U90" i="25"/>
  <c r="S90" i="25"/>
  <c r="T89" i="25"/>
  <c r="R89" i="25"/>
  <c r="U88" i="25"/>
  <c r="S88" i="25"/>
  <c r="T87" i="25"/>
  <c r="R87" i="25"/>
  <c r="U86" i="25"/>
  <c r="S86" i="25"/>
  <c r="T85" i="25"/>
  <c r="R85" i="25"/>
  <c r="U84" i="25"/>
  <c r="S84" i="25"/>
  <c r="T83" i="25"/>
  <c r="R83" i="25"/>
  <c r="U82" i="25"/>
  <c r="S82" i="25"/>
  <c r="T81" i="25"/>
  <c r="R81" i="25"/>
  <c r="U80" i="25"/>
  <c r="S80" i="25"/>
  <c r="T79" i="25"/>
  <c r="R79" i="25"/>
  <c r="U78" i="25"/>
  <c r="S78" i="25"/>
  <c r="T77" i="25"/>
  <c r="R77" i="25"/>
  <c r="U76" i="25"/>
  <c r="S76" i="25"/>
  <c r="T75" i="25"/>
  <c r="R75" i="25"/>
  <c r="U74" i="25"/>
  <c r="S74" i="25"/>
  <c r="T73" i="25"/>
  <c r="R73" i="25"/>
  <c r="U72" i="25"/>
  <c r="S72" i="25"/>
  <c r="T71" i="25"/>
  <c r="R71" i="25"/>
  <c r="U70" i="25"/>
  <c r="S70" i="25"/>
  <c r="T69" i="25"/>
  <c r="R69" i="25"/>
  <c r="U68" i="25"/>
  <c r="T116" i="25"/>
  <c r="R116" i="25"/>
  <c r="U115" i="25"/>
  <c r="S115" i="25"/>
  <c r="T114" i="25"/>
  <c r="R114" i="25"/>
  <c r="U113" i="25"/>
  <c r="S113" i="25"/>
  <c r="T112" i="25"/>
  <c r="R112" i="25"/>
  <c r="U111" i="25"/>
  <c r="S111" i="25"/>
  <c r="T110" i="25"/>
  <c r="R110" i="25"/>
  <c r="U109" i="25"/>
  <c r="S109" i="25"/>
  <c r="T108" i="25"/>
  <c r="R108" i="25"/>
  <c r="U107" i="25"/>
  <c r="S107" i="25"/>
  <c r="T106" i="25"/>
  <c r="R106" i="25"/>
  <c r="U105" i="25"/>
  <c r="S105" i="25"/>
  <c r="T104" i="25"/>
  <c r="R104" i="25"/>
  <c r="U103" i="25"/>
  <c r="S103" i="25"/>
  <c r="T102" i="25"/>
  <c r="R102" i="25"/>
  <c r="U101" i="25"/>
  <c r="S101" i="25"/>
  <c r="T100" i="25"/>
  <c r="R100" i="25"/>
  <c r="U99" i="25"/>
  <c r="S99" i="25"/>
  <c r="T98" i="25"/>
  <c r="R98" i="25"/>
  <c r="U97" i="25"/>
  <c r="S97" i="25"/>
  <c r="T96" i="25"/>
  <c r="R96" i="25"/>
  <c r="U95" i="25"/>
  <c r="S95" i="25"/>
  <c r="T94" i="25"/>
  <c r="R94" i="25"/>
  <c r="U93" i="25"/>
  <c r="S93" i="25"/>
  <c r="T92" i="25"/>
  <c r="R92" i="25"/>
  <c r="U91" i="25"/>
  <c r="S91" i="25"/>
  <c r="R90" i="25"/>
  <c r="U89" i="25"/>
  <c r="T88" i="25"/>
  <c r="S87" i="25"/>
  <c r="R86" i="25"/>
  <c r="U85" i="25"/>
  <c r="T84" i="25"/>
  <c r="S83" i="25"/>
  <c r="R82" i="25"/>
  <c r="U81" i="25"/>
  <c r="T80" i="25"/>
  <c r="S79" i="25"/>
  <c r="R78" i="25"/>
  <c r="U77" i="25"/>
  <c r="T76" i="25"/>
  <c r="S75" i="25"/>
  <c r="R74" i="25"/>
  <c r="U73" i="25"/>
  <c r="T72" i="25"/>
  <c r="S71" i="25"/>
  <c r="R70" i="25"/>
  <c r="U69" i="25"/>
  <c r="T68" i="25"/>
  <c r="R68" i="25"/>
  <c r="U67" i="25"/>
  <c r="S67" i="25"/>
  <c r="T66" i="25"/>
  <c r="R66" i="25"/>
  <c r="U65" i="25"/>
  <c r="S65" i="25"/>
  <c r="T64" i="25"/>
  <c r="R64" i="25"/>
  <c r="U63" i="25"/>
  <c r="S63" i="25"/>
  <c r="T62" i="25"/>
  <c r="R62" i="25"/>
  <c r="U61" i="25"/>
  <c r="S61" i="25"/>
  <c r="T60" i="25"/>
  <c r="R60" i="25"/>
  <c r="U59" i="25"/>
  <c r="S59" i="25"/>
  <c r="T58" i="25"/>
  <c r="R58" i="25"/>
  <c r="U57" i="25"/>
  <c r="S57" i="25"/>
  <c r="T56" i="25"/>
  <c r="R56" i="25"/>
  <c r="U55" i="25"/>
  <c r="S55" i="25"/>
  <c r="T54" i="25"/>
  <c r="R54" i="25"/>
  <c r="U53" i="25"/>
  <c r="S53" i="25"/>
  <c r="T52" i="25"/>
  <c r="R52" i="25"/>
  <c r="U51" i="25"/>
  <c r="S51" i="25"/>
  <c r="T50" i="25"/>
  <c r="R50" i="25"/>
  <c r="U49" i="25"/>
  <c r="S49" i="25"/>
  <c r="T48" i="25"/>
  <c r="R48" i="25"/>
  <c r="U47" i="25"/>
  <c r="S47" i="25"/>
  <c r="T46" i="25"/>
  <c r="R46" i="25"/>
  <c r="U45" i="25"/>
  <c r="S45" i="25"/>
  <c r="T44" i="25"/>
  <c r="R44" i="25"/>
  <c r="U43" i="25"/>
  <c r="S43" i="25"/>
  <c r="T42" i="25"/>
  <c r="R42" i="25"/>
  <c r="T90" i="25"/>
  <c r="S89" i="25"/>
  <c r="R88" i="25"/>
  <c r="U83" i="25"/>
  <c r="T82" i="25"/>
  <c r="S81" i="25"/>
  <c r="R80" i="25"/>
  <c r="U75" i="25"/>
  <c r="T74" i="25"/>
  <c r="S73" i="25"/>
  <c r="R72" i="25"/>
  <c r="T67" i="25"/>
  <c r="S66" i="25"/>
  <c r="R65" i="25"/>
  <c r="U64" i="25"/>
  <c r="T63" i="25"/>
  <c r="S62" i="25"/>
  <c r="R61" i="25"/>
  <c r="U60" i="25"/>
  <c r="T59" i="25"/>
  <c r="S58" i="25"/>
  <c r="R57" i="25"/>
  <c r="U56" i="25"/>
  <c r="T55" i="25"/>
  <c r="S54" i="25"/>
  <c r="R53" i="25"/>
  <c r="U52" i="25"/>
  <c r="T51" i="25"/>
  <c r="S50" i="25"/>
  <c r="R49" i="25"/>
  <c r="U48" i="25"/>
  <c r="T47" i="25"/>
  <c r="S46" i="25"/>
  <c r="R45" i="25"/>
  <c r="U44" i="25"/>
  <c r="T43" i="25"/>
  <c r="S42" i="25"/>
  <c r="T41" i="25"/>
  <c r="R41" i="25"/>
  <c r="U40" i="25"/>
  <c r="S40" i="25"/>
  <c r="T39" i="25"/>
  <c r="R39" i="25"/>
  <c r="U38" i="25"/>
  <c r="S38" i="25"/>
  <c r="T37" i="25"/>
  <c r="R37" i="25"/>
  <c r="U36" i="25"/>
  <c r="S36" i="25"/>
  <c r="T35" i="25"/>
  <c r="R35" i="25"/>
  <c r="U34" i="25"/>
  <c r="S34" i="25"/>
  <c r="T33" i="25"/>
  <c r="R33" i="25"/>
  <c r="U32" i="25"/>
  <c r="S32" i="25"/>
  <c r="T31" i="25"/>
  <c r="R31" i="25"/>
  <c r="U30" i="25"/>
  <c r="S30" i="25"/>
  <c r="T29" i="25"/>
  <c r="R29" i="25"/>
  <c r="U28" i="25"/>
  <c r="S28" i="25"/>
  <c r="T27" i="25"/>
  <c r="R27" i="25"/>
  <c r="U26" i="25"/>
  <c r="S26" i="25"/>
  <c r="T25" i="25"/>
  <c r="R25" i="25"/>
  <c r="U24" i="25"/>
  <c r="S24" i="25"/>
  <c r="T23" i="25"/>
  <c r="R23" i="25"/>
  <c r="U22" i="25"/>
  <c r="S22" i="25"/>
  <c r="T21" i="25"/>
  <c r="R21" i="25"/>
  <c r="U20" i="25"/>
  <c r="S20" i="25"/>
  <c r="T19" i="25"/>
  <c r="R19" i="25"/>
  <c r="U18" i="25"/>
  <c r="S18" i="25"/>
  <c r="T17" i="25"/>
  <c r="R17" i="25"/>
  <c r="U16" i="25"/>
  <c r="S16" i="25"/>
  <c r="T15" i="25"/>
  <c r="R15" i="25"/>
  <c r="U14" i="25"/>
  <c r="S14" i="25"/>
  <c r="T13" i="25"/>
  <c r="R13" i="25"/>
  <c r="U12" i="25"/>
  <c r="S12" i="25"/>
  <c r="T11" i="25"/>
  <c r="R11" i="25"/>
  <c r="U10" i="25"/>
  <c r="S10" i="25"/>
  <c r="T9" i="25"/>
  <c r="R9" i="25"/>
  <c r="U8" i="25"/>
  <c r="S8" i="25"/>
  <c r="T7" i="25"/>
  <c r="R7" i="25"/>
  <c r="U6" i="25"/>
  <c r="S6" i="25"/>
  <c r="T5" i="25"/>
  <c r="R5" i="25"/>
  <c r="U4" i="25"/>
  <c r="S4" i="25"/>
  <c r="T86" i="25"/>
  <c r="R84" i="25"/>
  <c r="U79" i="25"/>
  <c r="S77" i="25"/>
  <c r="T70" i="25"/>
  <c r="S68" i="25"/>
  <c r="R67" i="25"/>
  <c r="U62" i="25"/>
  <c r="T61" i="25"/>
  <c r="S60" i="25"/>
  <c r="R59" i="25"/>
  <c r="U54" i="25"/>
  <c r="T53" i="25"/>
  <c r="S52" i="25"/>
  <c r="R51" i="25"/>
  <c r="U46" i="25"/>
  <c r="T45" i="25"/>
  <c r="S44" i="25"/>
  <c r="R43" i="25"/>
  <c r="S41" i="25"/>
  <c r="R40" i="25"/>
  <c r="U39" i="25"/>
  <c r="T38" i="25"/>
  <c r="S37" i="25"/>
  <c r="R36" i="25"/>
  <c r="U35" i="25"/>
  <c r="T34" i="25"/>
  <c r="S33" i="25"/>
  <c r="R32" i="25"/>
  <c r="U31" i="25"/>
  <c r="T30" i="25"/>
  <c r="S29" i="25"/>
  <c r="R28" i="25"/>
  <c r="U27" i="25"/>
  <c r="T26" i="25"/>
  <c r="S25" i="25"/>
  <c r="R24" i="25"/>
  <c r="U23" i="25"/>
  <c r="T22" i="25"/>
  <c r="S21" i="25"/>
  <c r="R20" i="25"/>
  <c r="U19" i="25"/>
  <c r="T18" i="25"/>
  <c r="S17" i="25"/>
  <c r="R16" i="25"/>
  <c r="U15" i="25"/>
  <c r="T14" i="25"/>
  <c r="S13" i="25"/>
  <c r="R12" i="25"/>
  <c r="U11" i="25"/>
  <c r="T10" i="25"/>
  <c r="S9" i="25"/>
  <c r="R8" i="25"/>
  <c r="U7" i="25"/>
  <c r="T6" i="25"/>
  <c r="S5" i="25"/>
  <c r="R4" i="25"/>
  <c r="U87" i="25"/>
  <c r="S85" i="25"/>
  <c r="T78" i="25"/>
  <c r="R76" i="25"/>
  <c r="U71" i="25"/>
  <c r="S69" i="25"/>
  <c r="U66" i="25"/>
  <c r="T65" i="25"/>
  <c r="S64" i="25"/>
  <c r="R63" i="25"/>
  <c r="U58" i="25"/>
  <c r="T57" i="25"/>
  <c r="S56" i="25"/>
  <c r="R55" i="25"/>
  <c r="U50" i="25"/>
  <c r="T49" i="25"/>
  <c r="S48" i="25"/>
  <c r="R47" i="25"/>
  <c r="U42" i="25"/>
  <c r="U41" i="25"/>
  <c r="T40" i="25"/>
  <c r="S39" i="25"/>
  <c r="R38" i="25"/>
  <c r="U37" i="25"/>
  <c r="T36" i="25"/>
  <c r="S35" i="25"/>
  <c r="R34" i="25"/>
  <c r="U33" i="25"/>
  <c r="T32" i="25"/>
  <c r="S31" i="25"/>
  <c r="R30" i="25"/>
  <c r="U29" i="25"/>
  <c r="T28" i="25"/>
  <c r="S27" i="25"/>
  <c r="R26" i="25"/>
  <c r="U25" i="25"/>
  <c r="T24" i="25"/>
  <c r="S23" i="25"/>
  <c r="R22" i="25"/>
  <c r="U21" i="25"/>
  <c r="T20" i="25"/>
  <c r="S19" i="25"/>
  <c r="R18" i="25"/>
  <c r="U17" i="25"/>
  <c r="T16" i="25"/>
  <c r="S15" i="25"/>
  <c r="R14" i="25"/>
  <c r="U13" i="25"/>
  <c r="T12" i="25"/>
  <c r="S11" i="25"/>
  <c r="R10" i="25"/>
  <c r="U9" i="25"/>
  <c r="T8" i="25"/>
  <c r="S7" i="25"/>
  <c r="R6" i="25"/>
  <c r="U5" i="25"/>
  <c r="T4" i="25"/>
  <c r="T175" i="24"/>
  <c r="R175" i="24"/>
  <c r="T174" i="24"/>
  <c r="R174" i="24"/>
  <c r="T173" i="24"/>
  <c r="R173" i="24"/>
  <c r="T172" i="24"/>
  <c r="R172" i="24"/>
  <c r="T171" i="24"/>
  <c r="R171" i="24"/>
  <c r="T170" i="24"/>
  <c r="R170" i="24"/>
  <c r="T169" i="24"/>
  <c r="R169" i="24"/>
  <c r="T168" i="24"/>
  <c r="R168" i="24"/>
  <c r="T167" i="24"/>
  <c r="R167" i="24"/>
  <c r="T166" i="24"/>
  <c r="R166" i="24"/>
  <c r="T165" i="24"/>
  <c r="R165" i="24"/>
  <c r="T164" i="24"/>
  <c r="R164" i="24"/>
  <c r="T163" i="24"/>
  <c r="R163" i="24"/>
  <c r="T162" i="24"/>
  <c r="R162" i="24"/>
  <c r="T161" i="24"/>
  <c r="R161" i="24"/>
  <c r="T160" i="24"/>
  <c r="R160" i="24"/>
  <c r="U159" i="24"/>
  <c r="S159" i="24"/>
  <c r="T158" i="24"/>
  <c r="R158" i="24"/>
  <c r="U157" i="24"/>
  <c r="S157" i="24"/>
  <c r="T156" i="24"/>
  <c r="R156" i="24"/>
  <c r="U155" i="24"/>
  <c r="S155" i="24"/>
  <c r="T154" i="24"/>
  <c r="R154" i="24"/>
  <c r="U153" i="24"/>
  <c r="S153" i="24"/>
  <c r="T152" i="24"/>
  <c r="R152" i="24"/>
  <c r="U151" i="24"/>
  <c r="S151" i="24"/>
  <c r="T150" i="24"/>
  <c r="R150" i="24"/>
  <c r="U149" i="24"/>
  <c r="S149" i="24"/>
  <c r="T148" i="24"/>
  <c r="R148" i="24"/>
  <c r="U147" i="24"/>
  <c r="S147" i="24"/>
  <c r="T146" i="24"/>
  <c r="R146" i="24"/>
  <c r="U145" i="24"/>
  <c r="S145" i="24"/>
  <c r="T144" i="24"/>
  <c r="R144" i="24"/>
  <c r="U143" i="24"/>
  <c r="S143" i="24"/>
  <c r="T142" i="24"/>
  <c r="R142" i="24"/>
  <c r="U141" i="24"/>
  <c r="S141" i="24"/>
  <c r="T140" i="24"/>
  <c r="R140" i="24"/>
  <c r="U139" i="24"/>
  <c r="S139" i="24"/>
  <c r="T138" i="24"/>
  <c r="R138" i="24"/>
  <c r="U137" i="24"/>
  <c r="S137" i="24"/>
  <c r="T136" i="24"/>
  <c r="R136" i="24"/>
  <c r="U135" i="24"/>
  <c r="S135" i="24"/>
  <c r="T134" i="24"/>
  <c r="U175" i="24"/>
  <c r="U174" i="24"/>
  <c r="U173" i="24"/>
  <c r="U172" i="24"/>
  <c r="U171" i="24"/>
  <c r="U170" i="24"/>
  <c r="U169" i="24"/>
  <c r="U168" i="24"/>
  <c r="U167" i="24"/>
  <c r="U166" i="24"/>
  <c r="U165" i="24"/>
  <c r="U164" i="24"/>
  <c r="U163" i="24"/>
  <c r="U162" i="24"/>
  <c r="U161" i="24"/>
  <c r="U160" i="24"/>
  <c r="T159" i="24"/>
  <c r="S158" i="24"/>
  <c r="R157" i="24"/>
  <c r="U156" i="24"/>
  <c r="T155" i="24"/>
  <c r="S154" i="24"/>
  <c r="R153" i="24"/>
  <c r="U152" i="24"/>
  <c r="T151" i="24"/>
  <c r="S150" i="24"/>
  <c r="R149" i="24"/>
  <c r="U148" i="24"/>
  <c r="T147" i="24"/>
  <c r="S146" i="24"/>
  <c r="R145" i="24"/>
  <c r="U144" i="24"/>
  <c r="T143" i="24"/>
  <c r="S142" i="24"/>
  <c r="R141" i="24"/>
  <c r="U140" i="24"/>
  <c r="T139" i="24"/>
  <c r="S138" i="24"/>
  <c r="R137" i="24"/>
  <c r="U136" i="24"/>
  <c r="T135" i="24"/>
  <c r="S134" i="24"/>
  <c r="T133" i="24"/>
  <c r="R133" i="24"/>
  <c r="U132" i="24"/>
  <c r="S132" i="24"/>
  <c r="T131" i="24"/>
  <c r="R131" i="24"/>
  <c r="U130" i="24"/>
  <c r="S130" i="24"/>
  <c r="T129" i="24"/>
  <c r="R129" i="24"/>
  <c r="U128" i="24"/>
  <c r="S128" i="24"/>
  <c r="T127" i="24"/>
  <c r="R127" i="24"/>
  <c r="U126" i="24"/>
  <c r="S126" i="24"/>
  <c r="T125" i="24"/>
  <c r="R125" i="24"/>
  <c r="U124" i="24"/>
  <c r="S124" i="24"/>
  <c r="T123" i="24"/>
  <c r="R123" i="24"/>
  <c r="U122" i="24"/>
  <c r="S122" i="24"/>
  <c r="T121" i="24"/>
  <c r="R121" i="24"/>
  <c r="U120" i="24"/>
  <c r="S120" i="24"/>
  <c r="T119" i="24"/>
  <c r="R119" i="24"/>
  <c r="U118" i="24"/>
  <c r="S118" i="24"/>
  <c r="T117" i="24"/>
  <c r="R117" i="24"/>
  <c r="U116" i="24"/>
  <c r="S116" i="24"/>
  <c r="T115" i="24"/>
  <c r="R115" i="24"/>
  <c r="U114" i="24"/>
  <c r="S114" i="24"/>
  <c r="T113" i="24"/>
  <c r="R113" i="24"/>
  <c r="U112" i="24"/>
  <c r="S112" i="24"/>
  <c r="T111" i="24"/>
  <c r="R111" i="24"/>
  <c r="U110" i="24"/>
  <c r="S110" i="24"/>
  <c r="T109" i="24"/>
  <c r="R109" i="24"/>
  <c r="U108" i="24"/>
  <c r="S108" i="24"/>
  <c r="T107" i="24"/>
  <c r="R107" i="24"/>
  <c r="U106" i="24"/>
  <c r="S106" i="24"/>
  <c r="T105" i="24"/>
  <c r="R105" i="24"/>
  <c r="U104" i="24"/>
  <c r="S104" i="24"/>
  <c r="T103" i="24"/>
  <c r="R103" i="24"/>
  <c r="U102" i="24"/>
  <c r="S102" i="24"/>
  <c r="T101" i="24"/>
  <c r="R101" i="24"/>
  <c r="U100" i="24"/>
  <c r="S100" i="24"/>
  <c r="T99" i="24"/>
  <c r="R99" i="24"/>
  <c r="U98" i="24"/>
  <c r="S98" i="24"/>
  <c r="T97" i="24"/>
  <c r="R97" i="24"/>
  <c r="U96" i="24"/>
  <c r="S96" i="24"/>
  <c r="T95" i="24"/>
  <c r="R95" i="24"/>
  <c r="U94" i="24"/>
  <c r="S94" i="24"/>
  <c r="S175" i="24"/>
  <c r="S174" i="24"/>
  <c r="S173" i="24"/>
  <c r="S172" i="24"/>
  <c r="S171" i="24"/>
  <c r="S170" i="24"/>
  <c r="S169" i="24"/>
  <c r="S168" i="24"/>
  <c r="S167" i="24"/>
  <c r="S166" i="24"/>
  <c r="S165" i="24"/>
  <c r="S164" i="24"/>
  <c r="S163" i="24"/>
  <c r="S162" i="24"/>
  <c r="S161" i="24"/>
  <c r="S160" i="24"/>
  <c r="R159" i="24"/>
  <c r="U158" i="24"/>
  <c r="T157" i="24"/>
  <c r="S156" i="24"/>
  <c r="R155" i="24"/>
  <c r="U154" i="24"/>
  <c r="T153" i="24"/>
  <c r="S152" i="24"/>
  <c r="R151" i="24"/>
  <c r="U150" i="24"/>
  <c r="T149" i="24"/>
  <c r="S148" i="24"/>
  <c r="R147" i="24"/>
  <c r="U146" i="24"/>
  <c r="T145" i="24"/>
  <c r="S144" i="24"/>
  <c r="R143" i="24"/>
  <c r="U142" i="24"/>
  <c r="T141" i="24"/>
  <c r="S140" i="24"/>
  <c r="R139" i="24"/>
  <c r="U138" i="24"/>
  <c r="T137" i="24"/>
  <c r="S136" i="24"/>
  <c r="R135" i="24"/>
  <c r="U134" i="24"/>
  <c r="R134" i="24"/>
  <c r="U133" i="24"/>
  <c r="S133" i="24"/>
  <c r="T132" i="24"/>
  <c r="R132" i="24"/>
  <c r="U131" i="24"/>
  <c r="S131" i="24"/>
  <c r="T130" i="24"/>
  <c r="R130" i="24"/>
  <c r="U129" i="24"/>
  <c r="S129" i="24"/>
  <c r="T128" i="24"/>
  <c r="R128" i="24"/>
  <c r="U127" i="24"/>
  <c r="S127" i="24"/>
  <c r="T126" i="24"/>
  <c r="R126" i="24"/>
  <c r="U125" i="24"/>
  <c r="S125" i="24"/>
  <c r="T124" i="24"/>
  <c r="R124" i="24"/>
  <c r="U123" i="24"/>
  <c r="S123" i="24"/>
  <c r="T122" i="24"/>
  <c r="R122" i="24"/>
  <c r="U121" i="24"/>
  <c r="S121" i="24"/>
  <c r="T120" i="24"/>
  <c r="R120" i="24"/>
  <c r="U119" i="24"/>
  <c r="S119" i="24"/>
  <c r="T118" i="24"/>
  <c r="R118" i="24"/>
  <c r="U117" i="24"/>
  <c r="S117" i="24"/>
  <c r="T116" i="24"/>
  <c r="R116" i="24"/>
  <c r="U115" i="24"/>
  <c r="S115" i="24"/>
  <c r="T114" i="24"/>
  <c r="R114" i="24"/>
  <c r="U113" i="24"/>
  <c r="S113" i="24"/>
  <c r="T112" i="24"/>
  <c r="R112" i="24"/>
  <c r="U111" i="24"/>
  <c r="S111" i="24"/>
  <c r="T110" i="24"/>
  <c r="R110" i="24"/>
  <c r="U109" i="24"/>
  <c r="S109" i="24"/>
  <c r="T108" i="24"/>
  <c r="R108" i="24"/>
  <c r="U107" i="24"/>
  <c r="S107" i="24"/>
  <c r="T106" i="24"/>
  <c r="R106" i="24"/>
  <c r="U105" i="24"/>
  <c r="S105" i="24"/>
  <c r="T104" i="24"/>
  <c r="R104" i="24"/>
  <c r="U103" i="24"/>
  <c r="S103" i="24"/>
  <c r="T102" i="24"/>
  <c r="R102" i="24"/>
  <c r="U101" i="24"/>
  <c r="S101" i="24"/>
  <c r="T100" i="24"/>
  <c r="R100" i="24"/>
  <c r="U99" i="24"/>
  <c r="S99" i="24"/>
  <c r="T98" i="24"/>
  <c r="R98" i="24"/>
  <c r="U97" i="24"/>
  <c r="S97" i="24"/>
  <c r="T96" i="24"/>
  <c r="R96" i="24"/>
  <c r="U95" i="24"/>
  <c r="S95" i="24"/>
  <c r="T94" i="24"/>
  <c r="R94" i="24"/>
  <c r="U93" i="24"/>
  <c r="S93" i="24"/>
  <c r="T92" i="24"/>
  <c r="R92" i="24"/>
  <c r="U91" i="24"/>
  <c r="S91" i="24"/>
  <c r="T90" i="24"/>
  <c r="R90" i="24"/>
  <c r="U89" i="24"/>
  <c r="S89" i="24"/>
  <c r="T88" i="24"/>
  <c r="R88" i="24"/>
  <c r="U87" i="24"/>
  <c r="S87" i="24"/>
  <c r="T86" i="24"/>
  <c r="R86" i="24"/>
  <c r="U85" i="24"/>
  <c r="S85" i="24"/>
  <c r="T84" i="24"/>
  <c r="R84" i="24"/>
  <c r="U83" i="24"/>
  <c r="S83" i="24"/>
  <c r="T82" i="24"/>
  <c r="R82" i="24"/>
  <c r="U81" i="24"/>
  <c r="S81" i="24"/>
  <c r="T80" i="24"/>
  <c r="R80" i="24"/>
  <c r="U79" i="24"/>
  <c r="S79" i="24"/>
  <c r="T78" i="24"/>
  <c r="R78" i="24"/>
  <c r="U77" i="24"/>
  <c r="S77" i="24"/>
  <c r="T76" i="24"/>
  <c r="R76" i="24"/>
  <c r="U75" i="24"/>
  <c r="S75" i="24"/>
  <c r="T74" i="24"/>
  <c r="R74" i="24"/>
  <c r="U73" i="24"/>
  <c r="S73" i="24"/>
  <c r="T72" i="24"/>
  <c r="R72" i="24"/>
  <c r="U71" i="24"/>
  <c r="S71" i="24"/>
  <c r="T70" i="24"/>
  <c r="R70" i="24"/>
  <c r="U69" i="24"/>
  <c r="S69" i="24"/>
  <c r="T68" i="24"/>
  <c r="R68" i="24"/>
  <c r="U67" i="24"/>
  <c r="S67" i="24"/>
  <c r="T66" i="24"/>
  <c r="R66" i="24"/>
  <c r="U65" i="24"/>
  <c r="S65" i="24"/>
  <c r="T64" i="24"/>
  <c r="R64" i="24"/>
  <c r="U63" i="24"/>
  <c r="S63" i="24"/>
  <c r="T62" i="24"/>
  <c r="R62" i="24"/>
  <c r="U61" i="24"/>
  <c r="S61" i="24"/>
  <c r="T60" i="24"/>
  <c r="R60" i="24"/>
  <c r="U59" i="24"/>
  <c r="S59" i="24"/>
  <c r="T58" i="24"/>
  <c r="R58" i="24"/>
  <c r="U57" i="24"/>
  <c r="S57" i="24"/>
  <c r="T56" i="24"/>
  <c r="R56" i="24"/>
  <c r="U55" i="24"/>
  <c r="S55" i="24"/>
  <c r="T54" i="24"/>
  <c r="R54" i="24"/>
  <c r="U53" i="24"/>
  <c r="S53" i="24"/>
  <c r="T52" i="24"/>
  <c r="R52" i="24"/>
  <c r="U51" i="24"/>
  <c r="S51" i="24"/>
  <c r="T50" i="24"/>
  <c r="R50" i="24"/>
  <c r="U49" i="24"/>
  <c r="S49" i="24"/>
  <c r="T48" i="24"/>
  <c r="R48" i="24"/>
  <c r="U47" i="24"/>
  <c r="S47" i="24"/>
  <c r="T46" i="24"/>
  <c r="R46" i="24"/>
  <c r="U45" i="24"/>
  <c r="S45" i="24"/>
  <c r="T44" i="24"/>
  <c r="R44" i="24"/>
  <c r="U43" i="24"/>
  <c r="S43" i="24"/>
  <c r="T42" i="24"/>
  <c r="R42" i="24"/>
  <c r="U41" i="24"/>
  <c r="S41" i="24"/>
  <c r="T40" i="24"/>
  <c r="R40" i="24"/>
  <c r="U39" i="24"/>
  <c r="S39" i="24"/>
  <c r="T38" i="24"/>
  <c r="R38" i="24"/>
  <c r="U37" i="24"/>
  <c r="S37" i="24"/>
  <c r="T36" i="24"/>
  <c r="R36" i="24"/>
  <c r="U35" i="24"/>
  <c r="S35" i="24"/>
  <c r="T34" i="24"/>
  <c r="R34" i="24"/>
  <c r="U33" i="24"/>
  <c r="S33" i="24"/>
  <c r="T32" i="24"/>
  <c r="R32" i="24"/>
  <c r="U31" i="24"/>
  <c r="S31" i="24"/>
  <c r="T30" i="24"/>
  <c r="R30" i="24"/>
  <c r="U29" i="24"/>
  <c r="S29" i="24"/>
  <c r="T28" i="24"/>
  <c r="R28" i="24"/>
  <c r="U27" i="24"/>
  <c r="S27" i="24"/>
  <c r="T26" i="24"/>
  <c r="R26" i="24"/>
  <c r="U25" i="24"/>
  <c r="S25" i="24"/>
  <c r="T24" i="24"/>
  <c r="R24" i="24"/>
  <c r="U23" i="24"/>
  <c r="S23" i="24"/>
  <c r="T22" i="24"/>
  <c r="R22" i="24"/>
  <c r="U21" i="24"/>
  <c r="S21" i="24"/>
  <c r="T20" i="24"/>
  <c r="R20" i="24"/>
  <c r="U19" i="24"/>
  <c r="S19" i="24"/>
  <c r="T18" i="24"/>
  <c r="R18" i="24"/>
  <c r="U17" i="24"/>
  <c r="S17" i="24"/>
  <c r="T16" i="24"/>
  <c r="R16" i="24"/>
  <c r="U15" i="24"/>
  <c r="S15" i="24"/>
  <c r="T14" i="24"/>
  <c r="R14" i="24"/>
  <c r="U13" i="24"/>
  <c r="S13" i="24"/>
  <c r="T12" i="24"/>
  <c r="R93" i="24"/>
  <c r="U92" i="24"/>
  <c r="T91" i="24"/>
  <c r="S90" i="24"/>
  <c r="R89" i="24"/>
  <c r="U88" i="24"/>
  <c r="T87" i="24"/>
  <c r="S86" i="24"/>
  <c r="R85" i="24"/>
  <c r="U84" i="24"/>
  <c r="T83" i="24"/>
  <c r="S82" i="24"/>
  <c r="R81" i="24"/>
  <c r="U80" i="24"/>
  <c r="T79" i="24"/>
  <c r="S78" i="24"/>
  <c r="R77" i="24"/>
  <c r="U76" i="24"/>
  <c r="T75" i="24"/>
  <c r="S74" i="24"/>
  <c r="R73" i="24"/>
  <c r="U72" i="24"/>
  <c r="T71" i="24"/>
  <c r="S70" i="24"/>
  <c r="R69" i="24"/>
  <c r="U68" i="24"/>
  <c r="T67" i="24"/>
  <c r="S66" i="24"/>
  <c r="R65" i="24"/>
  <c r="U64" i="24"/>
  <c r="T63" i="24"/>
  <c r="S62" i="24"/>
  <c r="R61" i="24"/>
  <c r="U60" i="24"/>
  <c r="T59" i="24"/>
  <c r="S58" i="24"/>
  <c r="R57" i="24"/>
  <c r="U56" i="24"/>
  <c r="T55" i="24"/>
  <c r="S54" i="24"/>
  <c r="R53" i="24"/>
  <c r="U52" i="24"/>
  <c r="T51" i="24"/>
  <c r="S50" i="24"/>
  <c r="R49" i="24"/>
  <c r="U48" i="24"/>
  <c r="T47" i="24"/>
  <c r="S46" i="24"/>
  <c r="R45" i="24"/>
  <c r="U44" i="24"/>
  <c r="T43" i="24"/>
  <c r="S42" i="24"/>
  <c r="R41" i="24"/>
  <c r="U40" i="24"/>
  <c r="T39" i="24"/>
  <c r="S38" i="24"/>
  <c r="R37" i="24"/>
  <c r="U36" i="24"/>
  <c r="T35" i="24"/>
  <c r="S34" i="24"/>
  <c r="R33" i="24"/>
  <c r="U32" i="24"/>
  <c r="T31" i="24"/>
  <c r="S30" i="24"/>
  <c r="R29" i="24"/>
  <c r="U28" i="24"/>
  <c r="T27" i="24"/>
  <c r="S26" i="24"/>
  <c r="R25" i="24"/>
  <c r="U24" i="24"/>
  <c r="T23" i="24"/>
  <c r="S22" i="24"/>
  <c r="R21" i="24"/>
  <c r="U20" i="24"/>
  <c r="T19" i="24"/>
  <c r="S18" i="24"/>
  <c r="R17" i="24"/>
  <c r="U16" i="24"/>
  <c r="T15" i="24"/>
  <c r="S14" i="24"/>
  <c r="R13" i="24"/>
  <c r="U12" i="24"/>
  <c r="R12" i="24"/>
  <c r="U11" i="24"/>
  <c r="S11" i="24"/>
  <c r="T10" i="24"/>
  <c r="R10" i="24"/>
  <c r="U9" i="24"/>
  <c r="S9" i="24"/>
  <c r="T8" i="24"/>
  <c r="R8" i="24"/>
  <c r="U7" i="24"/>
  <c r="S7" i="24"/>
  <c r="T6" i="24"/>
  <c r="R6" i="24"/>
  <c r="U5" i="24"/>
  <c r="S5" i="24"/>
  <c r="T4" i="24"/>
  <c r="R4" i="24"/>
  <c r="T93" i="24"/>
  <c r="S92" i="24"/>
  <c r="R91" i="24"/>
  <c r="U90" i="24"/>
  <c r="T89" i="24"/>
  <c r="S88" i="24"/>
  <c r="R87" i="24"/>
  <c r="U86" i="24"/>
  <c r="T85" i="24"/>
  <c r="S84" i="24"/>
  <c r="R83" i="24"/>
  <c r="U82" i="24"/>
  <c r="T81" i="24"/>
  <c r="S80" i="24"/>
  <c r="R79" i="24"/>
  <c r="U78" i="24"/>
  <c r="T77" i="24"/>
  <c r="S76" i="24"/>
  <c r="R75" i="24"/>
  <c r="U74" i="24"/>
  <c r="T73" i="24"/>
  <c r="S72" i="24"/>
  <c r="R71" i="24"/>
  <c r="U70" i="24"/>
  <c r="T69" i="24"/>
  <c r="S68" i="24"/>
  <c r="R67" i="24"/>
  <c r="U66" i="24"/>
  <c r="T65" i="24"/>
  <c r="S64" i="24"/>
  <c r="R63" i="24"/>
  <c r="U62" i="24"/>
  <c r="T61" i="24"/>
  <c r="S60" i="24"/>
  <c r="R59" i="24"/>
  <c r="U58" i="24"/>
  <c r="T57" i="24"/>
  <c r="S56" i="24"/>
  <c r="R55" i="24"/>
  <c r="U54" i="24"/>
  <c r="T53" i="24"/>
  <c r="S52" i="24"/>
  <c r="R51" i="24"/>
  <c r="U50" i="24"/>
  <c r="T49" i="24"/>
  <c r="S48" i="24"/>
  <c r="R47" i="24"/>
  <c r="U46" i="24"/>
  <c r="T45" i="24"/>
  <c r="S44" i="24"/>
  <c r="R43" i="24"/>
  <c r="U42" i="24"/>
  <c r="T41" i="24"/>
  <c r="S40" i="24"/>
  <c r="R39" i="24"/>
  <c r="U38" i="24"/>
  <c r="T37" i="24"/>
  <c r="S36" i="24"/>
  <c r="R35" i="24"/>
  <c r="U34" i="24"/>
  <c r="T33" i="24"/>
  <c r="S32" i="24"/>
  <c r="R31" i="24"/>
  <c r="U30" i="24"/>
  <c r="T29" i="24"/>
  <c r="S28" i="24"/>
  <c r="R27" i="24"/>
  <c r="U26" i="24"/>
  <c r="T25" i="24"/>
  <c r="S24" i="24"/>
  <c r="R23" i="24"/>
  <c r="U22" i="24"/>
  <c r="T21" i="24"/>
  <c r="S20" i="24"/>
  <c r="R19" i="24"/>
  <c r="U18" i="24"/>
  <c r="T17" i="24"/>
  <c r="S16" i="24"/>
  <c r="R15" i="24"/>
  <c r="U14" i="24"/>
  <c r="T13" i="24"/>
  <c r="S12" i="24"/>
  <c r="T11" i="24"/>
  <c r="R11" i="24"/>
  <c r="U10" i="24"/>
  <c r="S10" i="24"/>
  <c r="T9" i="24"/>
  <c r="R9" i="24"/>
  <c r="U8" i="24"/>
  <c r="S8" i="24"/>
  <c r="T7" i="24"/>
  <c r="R7" i="24"/>
  <c r="U6" i="24"/>
  <c r="S6" i="24"/>
  <c r="T5" i="24"/>
  <c r="R5" i="24"/>
  <c r="U4" i="24"/>
  <c r="S4" i="24"/>
  <c r="Y49" i="14"/>
  <c r="Y31" i="14"/>
  <c r="Y103" i="14"/>
  <c r="Y102" i="14"/>
  <c r="Y39" i="14"/>
  <c r="Y108" i="14"/>
  <c r="Y107" i="14"/>
  <c r="Y99" i="14"/>
  <c r="Y98" i="14"/>
  <c r="Y97" i="14"/>
  <c r="Y50" i="14"/>
  <c r="Y105" i="14"/>
  <c r="Y104" i="14"/>
  <c r="Y106" i="14"/>
  <c r="Y20" i="14"/>
  <c r="Y95" i="14"/>
  <c r="Y51" i="14"/>
  <c r="Y28" i="14"/>
  <c r="Y93" i="14"/>
  <c r="Y94" i="14"/>
  <c r="Y92" i="14"/>
  <c r="Y91" i="14"/>
  <c r="Y68" i="14"/>
  <c r="Y38" i="14"/>
  <c r="Y52" i="14"/>
  <c r="Y69" i="14"/>
  <c r="Y18" i="14"/>
  <c r="Y27" i="14"/>
  <c r="Y54" i="14"/>
  <c r="Y66" i="14"/>
  <c r="Y56" i="14"/>
  <c r="Y47" i="14"/>
  <c r="Y34" i="14"/>
  <c r="Y55" i="14"/>
  <c r="Y25" i="14"/>
  <c r="Y22" i="14"/>
  <c r="Y48" i="14"/>
  <c r="Y44" i="14"/>
  <c r="Y42" i="14"/>
  <c r="Y45" i="14"/>
  <c r="Y37" i="14"/>
  <c r="Y41" i="14"/>
  <c r="Y35" i="14"/>
  <c r="Y43" i="14"/>
  <c r="Y29" i="14"/>
  <c r="Y36" i="14"/>
  <c r="Y30" i="14"/>
  <c r="Y13" i="14"/>
  <c r="Y17" i="14"/>
  <c r="Y8" i="14"/>
  <c r="Y12" i="14"/>
  <c r="Y15" i="14"/>
  <c r="Y14" i="14"/>
  <c r="Y16" i="14"/>
  <c r="Y11" i="14"/>
  <c r="Y10" i="14"/>
  <c r="Y5" i="14"/>
  <c r="Y7" i="14"/>
  <c r="Y6" i="14"/>
  <c r="Y4" i="14"/>
  <c r="Y100" i="14"/>
  <c r="K4" i="17" l="1"/>
  <c r="K5" i="17"/>
  <c r="K11" i="17"/>
  <c r="K13" i="17"/>
  <c r="K6" i="17"/>
  <c r="K14" i="17"/>
  <c r="K23" i="17"/>
  <c r="K7" i="17"/>
  <c r="K15" i="17"/>
  <c r="K20" i="17"/>
  <c r="K12" i="17"/>
  <c r="K9" i="17"/>
  <c r="K10" i="17"/>
  <c r="K28" i="17"/>
  <c r="K31" i="17"/>
  <c r="K16" i="17"/>
  <c r="K8" i="17"/>
  <c r="K24" i="17"/>
  <c r="K22" i="17"/>
  <c r="K19" i="17"/>
  <c r="K33" i="17"/>
  <c r="K41" i="17"/>
  <c r="K17" i="17"/>
  <c r="K18" i="17"/>
  <c r="K74" i="17"/>
  <c r="K75" i="17"/>
  <c r="K76" i="17"/>
  <c r="K53" i="17"/>
  <c r="K77" i="17"/>
  <c r="K80" i="17"/>
  <c r="K37" i="17"/>
  <c r="K32" i="17"/>
  <c r="K61" i="17"/>
  <c r="K54" i="17"/>
  <c r="K99" i="17"/>
  <c r="K102" i="17"/>
  <c r="K104" i="17"/>
  <c r="K103" i="17"/>
  <c r="K63" i="17"/>
  <c r="K25" i="17"/>
  <c r="K64" i="17"/>
  <c r="K66" i="17"/>
  <c r="K65" i="17"/>
  <c r="K93" i="17"/>
  <c r="K94" i="17"/>
  <c r="K105" i="17"/>
  <c r="K100" i="17"/>
  <c r="K101" i="17"/>
  <c r="K95" i="17"/>
  <c r="K92" i="17"/>
  <c r="K40" i="17"/>
  <c r="K50" i="17"/>
  <c r="K21" i="17"/>
  <c r="K62" i="17"/>
  <c r="K78" i="17"/>
  <c r="K79" i="17"/>
  <c r="K96" i="17"/>
  <c r="K111" i="17"/>
  <c r="K55" i="17"/>
  <c r="K56" i="17"/>
  <c r="K97" i="17"/>
  <c r="K98" i="17"/>
  <c r="K109" i="17"/>
  <c r="K67" i="17"/>
  <c r="K107" i="17"/>
  <c r="K108" i="17"/>
  <c r="K106" i="17"/>
  <c r="K49" i="17"/>
  <c r="K110" i="17"/>
  <c r="K34" i="17"/>
  <c r="K42" i="17"/>
  <c r="K43" i="17"/>
  <c r="K16" i="16"/>
  <c r="K12" i="16"/>
  <c r="K13" i="16"/>
  <c r="K20" i="16"/>
  <c r="K19" i="16"/>
  <c r="K9" i="16"/>
  <c r="K6" i="16"/>
  <c r="K11" i="16"/>
  <c r="K14" i="16"/>
  <c r="K18" i="16"/>
  <c r="K15" i="16"/>
  <c r="K21" i="16"/>
  <c r="K22" i="16"/>
  <c r="K17" i="16"/>
  <c r="K27" i="16"/>
  <c r="K28" i="16"/>
  <c r="K33" i="16"/>
  <c r="K26" i="16"/>
  <c r="K58" i="16"/>
  <c r="K41" i="16"/>
  <c r="K52" i="16"/>
  <c r="K34" i="16"/>
  <c r="K35" i="16"/>
  <c r="K39" i="16"/>
  <c r="K68" i="16"/>
  <c r="K76" i="16"/>
  <c r="K59" i="16"/>
  <c r="K77" i="16"/>
  <c r="K85" i="16"/>
  <c r="K86" i="16"/>
  <c r="K82" i="16"/>
  <c r="K88" i="16"/>
  <c r="K72" i="16"/>
  <c r="K101" i="16"/>
  <c r="K102" i="16"/>
  <c r="K69" i="16"/>
  <c r="K40" i="16"/>
  <c r="K55" i="16"/>
  <c r="K107" i="16"/>
  <c r="K108" i="16"/>
  <c r="K24" i="16"/>
  <c r="K61" i="16"/>
  <c r="K46" i="16"/>
  <c r="K47" i="16"/>
  <c r="K30" i="16"/>
  <c r="K97" i="16"/>
  <c r="K100" i="16"/>
  <c r="K78" i="16"/>
  <c r="K79" i="16"/>
  <c r="K98" i="16"/>
  <c r="K99" i="16"/>
  <c r="K118" i="16"/>
  <c r="K105" i="16"/>
  <c r="K106" i="16"/>
  <c r="K119" i="16"/>
  <c r="K4" i="16"/>
  <c r="K5" i="16"/>
  <c r="I7" i="14" l="1"/>
  <c r="K7" i="14"/>
  <c r="M7" i="14"/>
  <c r="O7" i="14"/>
  <c r="Q7" i="14"/>
  <c r="S7" i="14"/>
  <c r="U7" i="14"/>
  <c r="W7" i="14"/>
  <c r="AA7" i="14"/>
  <c r="AC7" i="14"/>
  <c r="I10" i="14"/>
  <c r="K10" i="14"/>
  <c r="M10" i="14"/>
  <c r="O10" i="14"/>
  <c r="Q10" i="14"/>
  <c r="S10" i="14"/>
  <c r="U10" i="14"/>
  <c r="W10" i="14"/>
  <c r="AA10" i="14"/>
  <c r="AC10" i="14"/>
  <c r="I11" i="14"/>
  <c r="K11" i="14"/>
  <c r="M11" i="14"/>
  <c r="O11" i="14"/>
  <c r="Q11" i="14"/>
  <c r="S11" i="14"/>
  <c r="U11" i="14"/>
  <c r="W11" i="14"/>
  <c r="AA11" i="14"/>
  <c r="AC11" i="14"/>
  <c r="I15" i="14"/>
  <c r="K15" i="14"/>
  <c r="M15" i="14"/>
  <c r="O15" i="14"/>
  <c r="Q15" i="14"/>
  <c r="S15" i="14"/>
  <c r="U15" i="14"/>
  <c r="W15" i="14"/>
  <c r="AA15" i="14"/>
  <c r="AC15" i="14"/>
  <c r="I5" i="14"/>
  <c r="K5" i="14"/>
  <c r="M5" i="14"/>
  <c r="O5" i="14"/>
  <c r="Q5" i="14"/>
  <c r="S5" i="14"/>
  <c r="U5" i="14"/>
  <c r="W5" i="14"/>
  <c r="AA5" i="14"/>
  <c r="AC5" i="14"/>
  <c r="I12" i="14"/>
  <c r="K12" i="14"/>
  <c r="M12" i="14"/>
  <c r="O12" i="14"/>
  <c r="Q12" i="14"/>
  <c r="S12" i="14"/>
  <c r="U12" i="14"/>
  <c r="W12" i="14"/>
  <c r="AA12" i="14"/>
  <c r="AC12" i="14"/>
  <c r="I14" i="14"/>
  <c r="K14" i="14"/>
  <c r="M14" i="14"/>
  <c r="O14" i="14"/>
  <c r="Q14" i="14"/>
  <c r="S14" i="14"/>
  <c r="U14" i="14"/>
  <c r="W14" i="14"/>
  <c r="AA14" i="14"/>
  <c r="AC14" i="14"/>
  <c r="I17" i="14"/>
  <c r="K17" i="14"/>
  <c r="M17" i="14"/>
  <c r="O17" i="14"/>
  <c r="Q17" i="14"/>
  <c r="S17" i="14"/>
  <c r="U17" i="14"/>
  <c r="W17" i="14"/>
  <c r="AA17" i="14"/>
  <c r="AC17" i="14"/>
  <c r="I8" i="14"/>
  <c r="K8" i="14"/>
  <c r="M8" i="14"/>
  <c r="O8" i="14"/>
  <c r="Q8" i="14"/>
  <c r="S8" i="14"/>
  <c r="U8" i="14"/>
  <c r="W8" i="14"/>
  <c r="AA8" i="14"/>
  <c r="AC8" i="14"/>
  <c r="I35" i="14"/>
  <c r="K35" i="14"/>
  <c r="M35" i="14"/>
  <c r="O35" i="14"/>
  <c r="Q35" i="14"/>
  <c r="S35" i="14"/>
  <c r="U35" i="14"/>
  <c r="W35" i="14"/>
  <c r="AA35" i="14"/>
  <c r="AC35" i="14"/>
  <c r="I41" i="14"/>
  <c r="K41" i="14"/>
  <c r="M41" i="14"/>
  <c r="O41" i="14"/>
  <c r="Q41" i="14"/>
  <c r="S41" i="14"/>
  <c r="U41" i="14"/>
  <c r="W41" i="14"/>
  <c r="AA41" i="14"/>
  <c r="AC41" i="14"/>
  <c r="I30" i="14"/>
  <c r="K30" i="14"/>
  <c r="M30" i="14"/>
  <c r="O30" i="14"/>
  <c r="Q30" i="14"/>
  <c r="S30" i="14"/>
  <c r="U30" i="14"/>
  <c r="W30" i="14"/>
  <c r="AA30" i="14"/>
  <c r="AC30" i="14"/>
  <c r="I45" i="14"/>
  <c r="K45" i="14"/>
  <c r="M45" i="14"/>
  <c r="O45" i="14"/>
  <c r="Q45" i="14"/>
  <c r="S45" i="14"/>
  <c r="U45" i="14"/>
  <c r="W45" i="14"/>
  <c r="AA45" i="14"/>
  <c r="AC45" i="14"/>
  <c r="I36" i="14"/>
  <c r="K36" i="14"/>
  <c r="M36" i="14"/>
  <c r="O36" i="14"/>
  <c r="Q36" i="14"/>
  <c r="S36" i="14"/>
  <c r="U36" i="14"/>
  <c r="W36" i="14"/>
  <c r="AA36" i="14"/>
  <c r="AC36" i="14"/>
  <c r="I16" i="14"/>
  <c r="K16" i="14"/>
  <c r="M16" i="14"/>
  <c r="O16" i="14"/>
  <c r="Q16" i="14"/>
  <c r="S16" i="14"/>
  <c r="U16" i="14"/>
  <c r="W16" i="14"/>
  <c r="AA16" i="14"/>
  <c r="AC16" i="14"/>
  <c r="I13" i="14"/>
  <c r="K13" i="14"/>
  <c r="M13" i="14"/>
  <c r="O13" i="14"/>
  <c r="Q13" i="14"/>
  <c r="S13" i="14"/>
  <c r="U13" i="14"/>
  <c r="W13" i="14"/>
  <c r="AA13" i="14"/>
  <c r="AC13" i="14"/>
  <c r="I37" i="14"/>
  <c r="K37" i="14"/>
  <c r="M37" i="14"/>
  <c r="O37" i="14"/>
  <c r="Q37" i="14"/>
  <c r="S37" i="14"/>
  <c r="U37" i="14"/>
  <c r="W37" i="14"/>
  <c r="AA37" i="14"/>
  <c r="AC37" i="14"/>
  <c r="I66" i="14"/>
  <c r="K66" i="14"/>
  <c r="M66" i="14"/>
  <c r="O66" i="14"/>
  <c r="Q66" i="14"/>
  <c r="S66" i="14"/>
  <c r="U66" i="14"/>
  <c r="W66" i="14"/>
  <c r="AA66" i="14"/>
  <c r="AC66" i="14"/>
  <c r="I43" i="14"/>
  <c r="K43" i="14"/>
  <c r="M43" i="14"/>
  <c r="O43" i="14"/>
  <c r="Q43" i="14"/>
  <c r="S43" i="14"/>
  <c r="U43" i="14"/>
  <c r="W43" i="14"/>
  <c r="AA43" i="14"/>
  <c r="AC43" i="14"/>
  <c r="I55" i="14"/>
  <c r="K55" i="14"/>
  <c r="M55" i="14"/>
  <c r="O55" i="14"/>
  <c r="Q55" i="14"/>
  <c r="S55" i="14"/>
  <c r="U55" i="14"/>
  <c r="W55" i="14"/>
  <c r="AA55" i="14"/>
  <c r="AC55" i="14"/>
  <c r="I68" i="14"/>
  <c r="K68" i="14"/>
  <c r="M68" i="14"/>
  <c r="O68" i="14"/>
  <c r="Q68" i="14"/>
  <c r="S68" i="14"/>
  <c r="U68" i="14"/>
  <c r="W68" i="14"/>
  <c r="AA68" i="14"/>
  <c r="AC68" i="14"/>
  <c r="I54" i="14"/>
  <c r="K54" i="14"/>
  <c r="M54" i="14"/>
  <c r="O54" i="14"/>
  <c r="Q54" i="14"/>
  <c r="S54" i="14"/>
  <c r="U54" i="14"/>
  <c r="W54" i="14"/>
  <c r="AA54" i="14"/>
  <c r="AC54" i="14"/>
  <c r="I50" i="14"/>
  <c r="K50" i="14"/>
  <c r="M50" i="14"/>
  <c r="O50" i="14"/>
  <c r="Q50" i="14"/>
  <c r="S50" i="14"/>
  <c r="U50" i="14"/>
  <c r="W50" i="14"/>
  <c r="AA50" i="14"/>
  <c r="AC50" i="14"/>
  <c r="I105" i="14"/>
  <c r="K105" i="14"/>
  <c r="M105" i="14"/>
  <c r="O105" i="14"/>
  <c r="Q105" i="14"/>
  <c r="S105" i="14"/>
  <c r="U105" i="14"/>
  <c r="W105" i="14"/>
  <c r="AA105" i="14"/>
  <c r="AC105" i="14"/>
  <c r="I104" i="14"/>
  <c r="K104" i="14"/>
  <c r="M104" i="14"/>
  <c r="O104" i="14"/>
  <c r="Q104" i="14"/>
  <c r="S104" i="14"/>
  <c r="U104" i="14"/>
  <c r="W104" i="14"/>
  <c r="AA104" i="14"/>
  <c r="AC104" i="14"/>
  <c r="I34" i="14"/>
  <c r="K34" i="14"/>
  <c r="M34" i="14"/>
  <c r="O34" i="14"/>
  <c r="Q34" i="14"/>
  <c r="S34" i="14"/>
  <c r="U34" i="14"/>
  <c r="W34" i="14"/>
  <c r="AA34" i="14"/>
  <c r="AC34" i="14"/>
  <c r="I47" i="14"/>
  <c r="K47" i="14"/>
  <c r="M47" i="14"/>
  <c r="O47" i="14"/>
  <c r="Q47" i="14"/>
  <c r="S47" i="14"/>
  <c r="U47" i="14"/>
  <c r="W47" i="14"/>
  <c r="AA47" i="14"/>
  <c r="AC47" i="14"/>
  <c r="I95" i="14"/>
  <c r="K95" i="14"/>
  <c r="M95" i="14"/>
  <c r="O95" i="14"/>
  <c r="Q95" i="14"/>
  <c r="S95" i="14"/>
  <c r="U95" i="14"/>
  <c r="W95" i="14"/>
  <c r="AA95" i="14"/>
  <c r="AC95" i="14"/>
  <c r="I42" i="14"/>
  <c r="K42" i="14"/>
  <c r="M42" i="14"/>
  <c r="O42" i="14"/>
  <c r="Q42" i="14"/>
  <c r="S42" i="14"/>
  <c r="U42" i="14"/>
  <c r="W42" i="14"/>
  <c r="AA42" i="14"/>
  <c r="AC42" i="14"/>
  <c r="I108" i="14"/>
  <c r="K108" i="14"/>
  <c r="O108" i="14"/>
  <c r="Q108" i="14"/>
  <c r="S108" i="14"/>
  <c r="U108" i="14"/>
  <c r="W108" i="14"/>
  <c r="AA108" i="14"/>
  <c r="AC108" i="14"/>
  <c r="I29" i="14"/>
  <c r="K29" i="14"/>
  <c r="M29" i="14"/>
  <c r="O29" i="14"/>
  <c r="Q29" i="14"/>
  <c r="S29" i="14"/>
  <c r="U29" i="14"/>
  <c r="W29" i="14"/>
  <c r="AA29" i="14"/>
  <c r="AC29" i="14"/>
  <c r="I107" i="14"/>
  <c r="K107" i="14"/>
  <c r="M107" i="14"/>
  <c r="O107" i="14"/>
  <c r="Q107" i="14"/>
  <c r="S107" i="14"/>
  <c r="U107" i="14"/>
  <c r="W107" i="14"/>
  <c r="AA107" i="14"/>
  <c r="AC107" i="14"/>
  <c r="I25" i="14"/>
  <c r="K25" i="14"/>
  <c r="M25" i="14"/>
  <c r="O25" i="14"/>
  <c r="Q25" i="14"/>
  <c r="S25" i="14"/>
  <c r="U25" i="14"/>
  <c r="W25" i="14"/>
  <c r="AC25" i="14"/>
  <c r="I52" i="14"/>
  <c r="K52" i="14"/>
  <c r="M52" i="14"/>
  <c r="O52" i="14"/>
  <c r="Q52" i="14"/>
  <c r="S52" i="14"/>
  <c r="U52" i="14"/>
  <c r="W52" i="14"/>
  <c r="AA52" i="14"/>
  <c r="AC52" i="14"/>
  <c r="I69" i="14"/>
  <c r="K69" i="14"/>
  <c r="M69" i="14"/>
  <c r="O69" i="14"/>
  <c r="Q69" i="14"/>
  <c r="S69" i="14"/>
  <c r="U69" i="14"/>
  <c r="W69" i="14"/>
  <c r="AA69" i="14"/>
  <c r="AC69" i="14"/>
  <c r="I18" i="14"/>
  <c r="K18" i="14"/>
  <c r="M18" i="14"/>
  <c r="O18" i="14"/>
  <c r="Q18" i="14"/>
  <c r="S18" i="14"/>
  <c r="U18" i="14"/>
  <c r="W18" i="14"/>
  <c r="AA18" i="14"/>
  <c r="AC18" i="14"/>
  <c r="I22" i="14"/>
  <c r="K22" i="14"/>
  <c r="M22" i="14"/>
  <c r="O22" i="14"/>
  <c r="Q22" i="14"/>
  <c r="S22" i="14"/>
  <c r="U22" i="14"/>
  <c r="W22" i="14"/>
  <c r="AA22" i="14"/>
  <c r="AC22" i="14"/>
  <c r="I20" i="14"/>
  <c r="K20" i="14"/>
  <c r="M20" i="14"/>
  <c r="O20" i="14"/>
  <c r="Q20" i="14"/>
  <c r="S20" i="14"/>
  <c r="U20" i="14"/>
  <c r="W20" i="14"/>
  <c r="AA20" i="14"/>
  <c r="AC20" i="14"/>
  <c r="I106" i="14"/>
  <c r="K106" i="14"/>
  <c r="M106" i="14"/>
  <c r="O106" i="14"/>
  <c r="Q106" i="14"/>
  <c r="S106" i="14"/>
  <c r="U106" i="14"/>
  <c r="W106" i="14"/>
  <c r="AA106" i="14"/>
  <c r="AC106" i="14"/>
  <c r="I51" i="14"/>
  <c r="K51" i="14"/>
  <c r="M51" i="14"/>
  <c r="O51" i="14"/>
  <c r="Q51" i="14"/>
  <c r="S51" i="14"/>
  <c r="U51" i="14"/>
  <c r="W51" i="14"/>
  <c r="AA51" i="14"/>
  <c r="AC51" i="14"/>
  <c r="I27" i="14"/>
  <c r="K27" i="14"/>
  <c r="M27" i="14"/>
  <c r="O27" i="14"/>
  <c r="Q27" i="14"/>
  <c r="S27" i="14"/>
  <c r="U27" i="14"/>
  <c r="W27" i="14"/>
  <c r="AA27" i="14"/>
  <c r="AC27" i="14"/>
  <c r="I97" i="14"/>
  <c r="K97" i="14"/>
  <c r="M97" i="14"/>
  <c r="O97" i="14"/>
  <c r="Q97" i="14"/>
  <c r="S97" i="14"/>
  <c r="U97" i="14"/>
  <c r="W97" i="14"/>
  <c r="AA97" i="14"/>
  <c r="AC97" i="14"/>
  <c r="I44" i="14"/>
  <c r="K44" i="14"/>
  <c r="M44" i="14"/>
  <c r="O44" i="14"/>
  <c r="Q44" i="14"/>
  <c r="S44" i="14"/>
  <c r="U44" i="14"/>
  <c r="W44" i="14"/>
  <c r="AA44" i="14"/>
  <c r="AC44" i="14"/>
  <c r="I56" i="14"/>
  <c r="K56" i="14"/>
  <c r="M56" i="14"/>
  <c r="O56" i="14"/>
  <c r="Q56" i="14"/>
  <c r="S56" i="14"/>
  <c r="U56" i="14"/>
  <c r="W56" i="14"/>
  <c r="AA56" i="14"/>
  <c r="AC56" i="14"/>
  <c r="I98" i="14"/>
  <c r="K98" i="14"/>
  <c r="M98" i="14"/>
  <c r="O98" i="14"/>
  <c r="Q98" i="14"/>
  <c r="S98" i="14"/>
  <c r="U98" i="14"/>
  <c r="W98" i="14"/>
  <c r="AA98" i="14"/>
  <c r="AC98" i="14"/>
  <c r="I99" i="14"/>
  <c r="K99" i="14"/>
  <c r="M99" i="14"/>
  <c r="O99" i="14"/>
  <c r="Q99" i="14"/>
  <c r="S99" i="14"/>
  <c r="U99" i="14"/>
  <c r="W99" i="14"/>
  <c r="AA99" i="14"/>
  <c r="AC99" i="14"/>
  <c r="I38" i="14"/>
  <c r="K38" i="14"/>
  <c r="M38" i="14"/>
  <c r="O38" i="14"/>
  <c r="Q38" i="14"/>
  <c r="S38" i="14"/>
  <c r="U38" i="14"/>
  <c r="W38" i="14"/>
  <c r="AA38" i="14"/>
  <c r="AC38" i="14"/>
  <c r="I48" i="14"/>
  <c r="K48" i="14"/>
  <c r="M48" i="14"/>
  <c r="O48" i="14"/>
  <c r="Q48" i="14"/>
  <c r="S48" i="14"/>
  <c r="U48" i="14"/>
  <c r="W48" i="14"/>
  <c r="AA48" i="14"/>
  <c r="AC48" i="14"/>
  <c r="I91" i="14"/>
  <c r="K91" i="14"/>
  <c r="M91" i="14"/>
  <c r="O91" i="14"/>
  <c r="Q91" i="14"/>
  <c r="S91" i="14"/>
  <c r="U91" i="14"/>
  <c r="W91" i="14"/>
  <c r="AA91" i="14"/>
  <c r="AC91" i="14"/>
  <c r="I92" i="14"/>
  <c r="K92" i="14"/>
  <c r="M92" i="14"/>
  <c r="O92" i="14"/>
  <c r="Q92" i="14"/>
  <c r="S92" i="14"/>
  <c r="U92" i="14"/>
  <c r="W92" i="14"/>
  <c r="AA92" i="14"/>
  <c r="AC92" i="14"/>
  <c r="I94" i="14"/>
  <c r="K94" i="14"/>
  <c r="M94" i="14"/>
  <c r="O94" i="14"/>
  <c r="Q94" i="14"/>
  <c r="S94" i="14"/>
  <c r="U94" i="14"/>
  <c r="W94" i="14"/>
  <c r="AA94" i="14"/>
  <c r="AC94" i="14"/>
  <c r="I93" i="14"/>
  <c r="K93" i="14"/>
  <c r="M93" i="14"/>
  <c r="O93" i="14"/>
  <c r="Q93" i="14"/>
  <c r="S93" i="14"/>
  <c r="U93" i="14"/>
  <c r="W93" i="14"/>
  <c r="AA93" i="14"/>
  <c r="AC93" i="14"/>
  <c r="I28" i="14"/>
  <c r="K28" i="14"/>
  <c r="M28" i="14"/>
  <c r="O28" i="14"/>
  <c r="Q28" i="14"/>
  <c r="S28" i="14"/>
  <c r="U28" i="14"/>
  <c r="W28" i="14"/>
  <c r="AA28" i="14"/>
  <c r="AC28" i="14"/>
  <c r="I39" i="14"/>
  <c r="K39" i="14"/>
  <c r="M39" i="14"/>
  <c r="O39" i="14"/>
  <c r="Q39" i="14"/>
  <c r="S39" i="14"/>
  <c r="U39" i="14"/>
  <c r="W39" i="14"/>
  <c r="AA39" i="14"/>
  <c r="AC39" i="14"/>
  <c r="I102" i="14"/>
  <c r="K102" i="14"/>
  <c r="M102" i="14"/>
  <c r="O102" i="14"/>
  <c r="Q102" i="14"/>
  <c r="S102" i="14"/>
  <c r="U102" i="14"/>
  <c r="W102" i="14"/>
  <c r="AA102" i="14"/>
  <c r="AC102" i="14"/>
  <c r="I100" i="14"/>
  <c r="K100" i="14"/>
  <c r="M100" i="14"/>
  <c r="O100" i="14"/>
  <c r="Q100" i="14"/>
  <c r="S100" i="14"/>
  <c r="U100" i="14"/>
  <c r="W100" i="14"/>
  <c r="AA100" i="14"/>
  <c r="AC100" i="14"/>
  <c r="I103" i="14"/>
  <c r="K103" i="14"/>
  <c r="M103" i="14"/>
  <c r="O103" i="14"/>
  <c r="Q103" i="14"/>
  <c r="S103" i="14"/>
  <c r="U103" i="14"/>
  <c r="W103" i="14"/>
  <c r="AA103" i="14"/>
  <c r="AC103" i="14"/>
  <c r="I31" i="14"/>
  <c r="K31" i="14"/>
  <c r="M31" i="14"/>
  <c r="O31" i="14"/>
  <c r="Q31" i="14"/>
  <c r="S31" i="14"/>
  <c r="U31" i="14"/>
  <c r="W31" i="14"/>
  <c r="AA31" i="14"/>
  <c r="AC31" i="14"/>
  <c r="I49" i="14"/>
  <c r="K49" i="14"/>
  <c r="M49" i="14"/>
  <c r="O49" i="14"/>
  <c r="Q49" i="14"/>
  <c r="S49" i="14"/>
  <c r="U49" i="14"/>
  <c r="W49" i="14"/>
  <c r="AA49" i="14"/>
  <c r="AC49" i="14"/>
  <c r="K4" i="14"/>
  <c r="M4" i="14"/>
  <c r="O4" i="14"/>
  <c r="Q4" i="14"/>
  <c r="S4" i="14"/>
  <c r="U4" i="14"/>
  <c r="W4" i="14"/>
  <c r="AA4" i="14"/>
  <c r="AC4" i="14"/>
  <c r="K6" i="14"/>
  <c r="M6" i="14"/>
  <c r="O6" i="14"/>
  <c r="Q6" i="14"/>
  <c r="S6" i="14"/>
  <c r="U6" i="14"/>
  <c r="W6" i="14"/>
  <c r="AA6" i="14"/>
  <c r="AC6" i="14"/>
  <c r="I6" i="14"/>
  <c r="I4" i="14"/>
  <c r="I5" i="15" l="1"/>
  <c r="K5" i="15"/>
  <c r="M5" i="15"/>
  <c r="O5" i="15"/>
  <c r="Q5" i="15"/>
  <c r="S5" i="15"/>
  <c r="U5" i="15"/>
  <c r="W5" i="15"/>
  <c r="Y5" i="15"/>
  <c r="AA5" i="15"/>
  <c r="AC5" i="15"/>
  <c r="I9" i="15"/>
  <c r="K9" i="15"/>
  <c r="M9" i="15"/>
  <c r="O9" i="15"/>
  <c r="Q9" i="15"/>
  <c r="S9" i="15"/>
  <c r="U9" i="15"/>
  <c r="W9" i="15"/>
  <c r="Y9" i="15"/>
  <c r="AA9" i="15"/>
  <c r="AC9" i="15"/>
  <c r="I4" i="15"/>
  <c r="K4" i="15"/>
  <c r="M4" i="15"/>
  <c r="O4" i="15"/>
  <c r="Q4" i="15"/>
  <c r="S4" i="15"/>
  <c r="U4" i="15"/>
  <c r="W4" i="15"/>
  <c r="Y4" i="15"/>
  <c r="AA4" i="15"/>
  <c r="AC4" i="15"/>
  <c r="I8" i="15"/>
  <c r="K8" i="15"/>
  <c r="M8" i="15"/>
  <c r="O8" i="15"/>
  <c r="Q8" i="15"/>
  <c r="S8" i="15"/>
  <c r="U8" i="15"/>
  <c r="W8" i="15"/>
  <c r="Y8" i="15"/>
  <c r="AA8" i="15"/>
  <c r="AC8" i="15"/>
  <c r="I6" i="15"/>
  <c r="K6" i="15"/>
  <c r="M6" i="15"/>
  <c r="O6" i="15"/>
  <c r="Q6" i="15"/>
  <c r="S6" i="15"/>
  <c r="U6" i="15"/>
  <c r="W6" i="15"/>
  <c r="Y6" i="15"/>
  <c r="AA6" i="15"/>
  <c r="AC6" i="15"/>
  <c r="I10" i="15"/>
  <c r="K10" i="15"/>
  <c r="M10" i="15"/>
  <c r="O10" i="15"/>
  <c r="Q10" i="15"/>
  <c r="S10" i="15"/>
  <c r="U10" i="15"/>
  <c r="W10" i="15"/>
  <c r="Y10" i="15"/>
  <c r="AA10" i="15"/>
  <c r="AC10" i="15"/>
  <c r="I19" i="15"/>
  <c r="K19" i="15"/>
  <c r="M19" i="15"/>
  <c r="O19" i="15"/>
  <c r="Q19" i="15"/>
  <c r="S19" i="15"/>
  <c r="U19" i="15"/>
  <c r="W19" i="15"/>
  <c r="Y19" i="15"/>
  <c r="AA19" i="15"/>
  <c r="AC19" i="15"/>
  <c r="I13" i="15"/>
  <c r="K13" i="15"/>
  <c r="M13" i="15"/>
  <c r="O13" i="15"/>
  <c r="Q13" i="15"/>
  <c r="S13" i="15"/>
  <c r="U13" i="15"/>
  <c r="W13" i="15"/>
  <c r="Y13" i="15"/>
  <c r="AA13" i="15"/>
  <c r="AC13" i="15"/>
  <c r="I26" i="15"/>
  <c r="K26" i="15"/>
  <c r="M26" i="15"/>
  <c r="O26" i="15"/>
  <c r="Q26" i="15"/>
  <c r="S26" i="15"/>
  <c r="U26" i="15"/>
  <c r="W26" i="15"/>
  <c r="Y26" i="15"/>
  <c r="AA26" i="15"/>
  <c r="AC26" i="15"/>
  <c r="I11" i="15"/>
  <c r="K11" i="15"/>
  <c r="M11" i="15"/>
  <c r="O11" i="15"/>
  <c r="Q11" i="15"/>
  <c r="S11" i="15"/>
  <c r="U11" i="15"/>
  <c r="W11" i="15"/>
  <c r="Y11" i="15"/>
  <c r="AA11" i="15"/>
  <c r="AC11" i="15"/>
  <c r="I18" i="15"/>
  <c r="K18" i="15"/>
  <c r="M18" i="15"/>
  <c r="O18" i="15"/>
  <c r="Q18" i="15"/>
  <c r="S18" i="15"/>
  <c r="U18" i="15"/>
  <c r="W18" i="15"/>
  <c r="Y18" i="15"/>
  <c r="AA18" i="15"/>
  <c r="AC18" i="15"/>
  <c r="I23" i="15"/>
  <c r="K23" i="15"/>
  <c r="M23" i="15"/>
  <c r="O23" i="15"/>
  <c r="Q23" i="15"/>
  <c r="S23" i="15"/>
  <c r="U23" i="15"/>
  <c r="W23" i="15"/>
  <c r="Y23" i="15"/>
  <c r="AA23" i="15"/>
  <c r="AC23" i="15"/>
  <c r="I34" i="15"/>
  <c r="K34" i="15"/>
  <c r="M34" i="15"/>
  <c r="O34" i="15"/>
  <c r="Q34" i="15"/>
  <c r="S34" i="15"/>
  <c r="U34" i="15"/>
  <c r="W34" i="15"/>
  <c r="Y34" i="15"/>
  <c r="AA34" i="15"/>
  <c r="AC34" i="15"/>
  <c r="I20" i="15"/>
  <c r="K20" i="15"/>
  <c r="M20" i="15"/>
  <c r="O20" i="15"/>
  <c r="Q20" i="15"/>
  <c r="S20" i="15"/>
  <c r="U20" i="15"/>
  <c r="W20" i="15"/>
  <c r="Y20" i="15"/>
  <c r="AA20" i="15"/>
  <c r="AC20" i="15"/>
  <c r="I14" i="15"/>
  <c r="K14" i="15"/>
  <c r="M14" i="15"/>
  <c r="O14" i="15"/>
  <c r="Q14" i="15"/>
  <c r="S14" i="15"/>
  <c r="U14" i="15"/>
  <c r="W14" i="15"/>
  <c r="Y14" i="15"/>
  <c r="AA14" i="15"/>
  <c r="AC14" i="15"/>
  <c r="I30" i="15"/>
  <c r="K30" i="15"/>
  <c r="M30" i="15"/>
  <c r="O30" i="15"/>
  <c r="Q30" i="15"/>
  <c r="S30" i="15"/>
  <c r="U30" i="15"/>
  <c r="W30" i="15"/>
  <c r="Y30" i="15"/>
  <c r="AA30" i="15"/>
  <c r="AC30" i="15"/>
  <c r="I41" i="15"/>
  <c r="K41" i="15"/>
  <c r="M41" i="15"/>
  <c r="O41" i="15"/>
  <c r="Q41" i="15"/>
  <c r="S41" i="15"/>
  <c r="U41" i="15"/>
  <c r="W41" i="15"/>
  <c r="Y41" i="15"/>
  <c r="AA41" i="15"/>
  <c r="AC41" i="15"/>
  <c r="I31" i="15"/>
  <c r="K31" i="15"/>
  <c r="M31" i="15"/>
  <c r="O31" i="15"/>
  <c r="Q31" i="15"/>
  <c r="S31" i="15"/>
  <c r="U31" i="15"/>
  <c r="W31" i="15"/>
  <c r="Y31" i="15"/>
  <c r="AA31" i="15"/>
  <c r="AC31" i="15"/>
  <c r="I22" i="15"/>
  <c r="K22" i="15"/>
  <c r="M22" i="15"/>
  <c r="O22" i="15"/>
  <c r="Q22" i="15"/>
  <c r="S22" i="15"/>
  <c r="U22" i="15"/>
  <c r="W22" i="15"/>
  <c r="Y22" i="15"/>
  <c r="AA22" i="15"/>
  <c r="AC22" i="15"/>
  <c r="I16" i="15"/>
  <c r="K16" i="15"/>
  <c r="M16" i="15"/>
  <c r="O16" i="15"/>
  <c r="Q16" i="15"/>
  <c r="S16" i="15"/>
  <c r="U16" i="15"/>
  <c r="W16" i="15"/>
  <c r="Y16" i="15"/>
  <c r="AA16" i="15"/>
  <c r="AC16" i="15"/>
  <c r="I12" i="15"/>
  <c r="K12" i="15"/>
  <c r="M12" i="15"/>
  <c r="O12" i="15"/>
  <c r="Q12" i="15"/>
  <c r="S12" i="15"/>
  <c r="U12" i="15"/>
  <c r="W12" i="15"/>
  <c r="Y12" i="15"/>
  <c r="AA12" i="15"/>
  <c r="AC12" i="15"/>
  <c r="I25" i="15"/>
  <c r="K25" i="15"/>
  <c r="M25" i="15"/>
  <c r="O25" i="15"/>
  <c r="Q25" i="15"/>
  <c r="S25" i="15"/>
  <c r="U25" i="15"/>
  <c r="W25" i="15"/>
  <c r="Y25" i="15"/>
  <c r="AA25" i="15"/>
  <c r="AC25" i="15"/>
  <c r="I47" i="15"/>
  <c r="K47" i="15"/>
  <c r="M47" i="15"/>
  <c r="O47" i="15"/>
  <c r="Q47" i="15"/>
  <c r="S47" i="15"/>
  <c r="U47" i="15"/>
  <c r="W47" i="15"/>
  <c r="Y47" i="15"/>
  <c r="AA47" i="15"/>
  <c r="AC47" i="15"/>
  <c r="I70" i="15"/>
  <c r="K70" i="15"/>
  <c r="M70" i="15"/>
  <c r="O70" i="15"/>
  <c r="Q70" i="15"/>
  <c r="S70" i="15"/>
  <c r="U70" i="15"/>
  <c r="W70" i="15"/>
  <c r="Y70" i="15"/>
  <c r="AA70" i="15"/>
  <c r="AC70" i="15"/>
  <c r="I7" i="15"/>
  <c r="K7" i="15"/>
  <c r="M7" i="15"/>
  <c r="O7" i="15"/>
  <c r="Q7" i="15"/>
  <c r="S7" i="15"/>
  <c r="U7" i="15"/>
  <c r="W7" i="15"/>
  <c r="Y7" i="15"/>
  <c r="AA7" i="15"/>
  <c r="AC7" i="15"/>
  <c r="I35" i="15"/>
  <c r="K35" i="15"/>
  <c r="M35" i="15"/>
  <c r="O35" i="15"/>
  <c r="Q35" i="15"/>
  <c r="S35" i="15"/>
  <c r="U35" i="15"/>
  <c r="W35" i="15"/>
  <c r="Y35" i="15"/>
  <c r="AA35" i="15"/>
  <c r="AC35" i="15"/>
  <c r="I36" i="15"/>
  <c r="K36" i="15"/>
  <c r="M36" i="15"/>
  <c r="O36" i="15"/>
  <c r="Q36" i="15"/>
  <c r="S36" i="15"/>
  <c r="U36" i="15"/>
  <c r="W36" i="15"/>
  <c r="Y36" i="15"/>
  <c r="AA36" i="15"/>
  <c r="AC36" i="15"/>
  <c r="I15" i="15"/>
  <c r="K15" i="15"/>
  <c r="M15" i="15"/>
  <c r="O15" i="15"/>
  <c r="Q15" i="15"/>
  <c r="S15" i="15"/>
  <c r="U15" i="15"/>
  <c r="W15" i="15"/>
  <c r="Y15" i="15"/>
  <c r="AA15" i="15"/>
  <c r="AC15" i="15"/>
  <c r="I37" i="15"/>
  <c r="K37" i="15"/>
  <c r="M37" i="15"/>
  <c r="O37" i="15"/>
  <c r="Q37" i="15"/>
  <c r="S37" i="15"/>
  <c r="U37" i="15"/>
  <c r="W37" i="15"/>
  <c r="Y37" i="15"/>
  <c r="AA37" i="15"/>
  <c r="AC37" i="15"/>
  <c r="I28" i="15"/>
  <c r="K28" i="15"/>
  <c r="M28" i="15"/>
  <c r="O28" i="15"/>
  <c r="Q28" i="15"/>
  <c r="S28" i="15"/>
  <c r="U28" i="15"/>
  <c r="W28" i="15"/>
  <c r="Y28" i="15"/>
  <c r="AA28" i="15"/>
  <c r="AC28" i="15"/>
  <c r="I38" i="15"/>
  <c r="K38" i="15"/>
  <c r="M38" i="15"/>
  <c r="O38" i="15"/>
  <c r="Q38" i="15"/>
  <c r="S38" i="15"/>
  <c r="U38" i="15"/>
  <c r="W38" i="15"/>
  <c r="Y38" i="15"/>
  <c r="AA38" i="15"/>
  <c r="AC38" i="15"/>
  <c r="I49" i="15"/>
  <c r="K49" i="15"/>
  <c r="M49" i="15"/>
  <c r="O49" i="15"/>
  <c r="Q49" i="15"/>
  <c r="S49" i="15"/>
  <c r="U49" i="15"/>
  <c r="W49" i="15"/>
  <c r="Y49" i="15"/>
  <c r="AA49" i="15"/>
  <c r="AC49" i="15"/>
  <c r="I63" i="15"/>
  <c r="K63" i="15"/>
  <c r="M63" i="15"/>
  <c r="O63" i="15"/>
  <c r="Q63" i="15"/>
  <c r="S63" i="15"/>
  <c r="U63" i="15"/>
  <c r="W63" i="15"/>
  <c r="Y63" i="15"/>
  <c r="AA63" i="15"/>
  <c r="AC63" i="15"/>
  <c r="I62" i="15"/>
  <c r="K62" i="15"/>
  <c r="M62" i="15"/>
  <c r="O62" i="15"/>
  <c r="Q62" i="15"/>
  <c r="S62" i="15"/>
  <c r="U62" i="15"/>
  <c r="W62" i="15"/>
  <c r="Y62" i="15"/>
  <c r="AA62" i="15"/>
  <c r="AC62" i="15"/>
  <c r="I64" i="15"/>
  <c r="K64" i="15"/>
  <c r="M64" i="15"/>
  <c r="O64" i="15"/>
  <c r="Q64" i="15"/>
  <c r="S64" i="15"/>
  <c r="U64" i="15"/>
  <c r="W64" i="15"/>
  <c r="Y64" i="15"/>
  <c r="AA64" i="15"/>
  <c r="AC64" i="15"/>
  <c r="I40" i="15"/>
  <c r="K40" i="15"/>
  <c r="M40" i="15"/>
  <c r="O40" i="15"/>
  <c r="Q40" i="15"/>
  <c r="S40" i="15"/>
  <c r="U40" i="15"/>
  <c r="W40" i="15"/>
  <c r="Y40" i="15"/>
  <c r="AA40" i="15"/>
  <c r="AC40" i="15"/>
  <c r="I48" i="15"/>
  <c r="K48" i="15"/>
  <c r="M48" i="15"/>
  <c r="O48" i="15"/>
  <c r="Q48" i="15"/>
  <c r="S48" i="15"/>
  <c r="U48" i="15"/>
  <c r="W48" i="15"/>
  <c r="Y48" i="15"/>
  <c r="AA48" i="15"/>
  <c r="AC48" i="15"/>
  <c r="I39" i="15"/>
  <c r="K39" i="15"/>
  <c r="M39" i="15"/>
  <c r="O39" i="15"/>
  <c r="Q39" i="15"/>
  <c r="S39" i="15"/>
  <c r="U39" i="15"/>
  <c r="W39" i="15"/>
  <c r="Y39" i="15"/>
  <c r="AA39" i="15"/>
  <c r="AC39" i="15"/>
  <c r="I42" i="15"/>
  <c r="K42" i="15"/>
  <c r="M42" i="15"/>
  <c r="O42" i="15"/>
  <c r="Q42" i="15"/>
  <c r="S42" i="15"/>
  <c r="U42" i="15"/>
  <c r="W42" i="15"/>
  <c r="Y42" i="15"/>
  <c r="AA42" i="15"/>
  <c r="AC42" i="15"/>
  <c r="I69" i="15"/>
  <c r="K69" i="15"/>
  <c r="M69" i="15"/>
  <c r="O69" i="15"/>
  <c r="Q69" i="15"/>
  <c r="S69" i="15"/>
  <c r="U69" i="15"/>
  <c r="W69" i="15"/>
  <c r="Y69" i="15"/>
  <c r="AA69" i="15"/>
  <c r="AC69" i="15"/>
  <c r="I71" i="15"/>
  <c r="K71" i="15"/>
  <c r="M71" i="15"/>
  <c r="O71" i="15"/>
  <c r="Q71" i="15"/>
  <c r="S71" i="15"/>
  <c r="U71" i="15"/>
  <c r="W71" i="15"/>
  <c r="Y71" i="15"/>
  <c r="AA71" i="15"/>
  <c r="AC71" i="15"/>
  <c r="I61" i="15"/>
  <c r="K61" i="15"/>
  <c r="M61" i="15"/>
  <c r="O61" i="15"/>
  <c r="Q61" i="15"/>
  <c r="S61" i="15"/>
  <c r="U61" i="15"/>
  <c r="W61" i="15"/>
  <c r="Y61" i="15"/>
  <c r="AA61" i="15"/>
  <c r="AC61" i="15"/>
  <c r="I27" i="15"/>
  <c r="K27" i="15"/>
  <c r="M27" i="15"/>
  <c r="O27" i="15"/>
  <c r="Q27" i="15"/>
  <c r="S27" i="15"/>
  <c r="U27" i="15"/>
  <c r="W27" i="15"/>
  <c r="Y27" i="15"/>
  <c r="AA27" i="15"/>
  <c r="AC27" i="15"/>
  <c r="I66" i="15"/>
  <c r="K66" i="15"/>
  <c r="M66" i="15"/>
  <c r="O66" i="15"/>
  <c r="Q66" i="15"/>
  <c r="S66" i="15"/>
  <c r="U66" i="15"/>
  <c r="W66" i="15"/>
  <c r="Y66" i="15"/>
  <c r="AA66" i="15"/>
  <c r="AC66" i="15"/>
  <c r="I65" i="15"/>
  <c r="K65" i="15"/>
  <c r="M65" i="15"/>
  <c r="O65" i="15"/>
  <c r="Q65" i="15"/>
  <c r="S65" i="15"/>
  <c r="U65" i="15"/>
  <c r="W65" i="15"/>
  <c r="Y65" i="15"/>
  <c r="AA65" i="15"/>
  <c r="AC65" i="15"/>
  <c r="I67" i="15"/>
  <c r="K67" i="15"/>
  <c r="O67" i="15"/>
  <c r="Q67" i="15"/>
  <c r="S67" i="15"/>
  <c r="U67" i="15"/>
  <c r="W67" i="15"/>
  <c r="Y67" i="15"/>
  <c r="AA67" i="15"/>
  <c r="AC67" i="15"/>
  <c r="I68" i="15"/>
  <c r="K68" i="15"/>
  <c r="M68" i="15"/>
  <c r="O68" i="15"/>
  <c r="Q68" i="15"/>
  <c r="S68" i="15"/>
  <c r="U68" i="15"/>
  <c r="W68" i="15"/>
  <c r="Y68" i="15"/>
  <c r="AA68" i="15"/>
  <c r="AC68" i="15"/>
  <c r="I4" i="17"/>
  <c r="M4" i="17"/>
  <c r="O4" i="17"/>
  <c r="Q4" i="17"/>
  <c r="S4" i="17"/>
  <c r="U4" i="17"/>
  <c r="W4" i="17"/>
  <c r="Y4" i="17"/>
  <c r="I5" i="17"/>
  <c r="M5" i="17"/>
  <c r="O5" i="17"/>
  <c r="Q5" i="17"/>
  <c r="S5" i="17"/>
  <c r="U5" i="17"/>
  <c r="W5" i="17"/>
  <c r="Y5" i="17"/>
  <c r="I11" i="17"/>
  <c r="M11" i="17"/>
  <c r="O11" i="17"/>
  <c r="Q11" i="17"/>
  <c r="S11" i="17"/>
  <c r="U11" i="17"/>
  <c r="W11" i="17"/>
  <c r="I13" i="17"/>
  <c r="M13" i="17"/>
  <c r="O13" i="17"/>
  <c r="Q13" i="17"/>
  <c r="S13" i="17"/>
  <c r="U13" i="17"/>
  <c r="W13" i="17"/>
  <c r="I6" i="17"/>
  <c r="M6" i="17"/>
  <c r="O6" i="17"/>
  <c r="Q6" i="17"/>
  <c r="S6" i="17"/>
  <c r="U6" i="17"/>
  <c r="W6" i="17"/>
  <c r="I14" i="17"/>
  <c r="M14" i="17"/>
  <c r="O14" i="17"/>
  <c r="Q14" i="17"/>
  <c r="S14" i="17"/>
  <c r="U14" i="17"/>
  <c r="W14" i="17"/>
  <c r="I23" i="17"/>
  <c r="M23" i="17"/>
  <c r="O23" i="17"/>
  <c r="Q23" i="17"/>
  <c r="S23" i="17"/>
  <c r="U23" i="17"/>
  <c r="W23" i="17"/>
  <c r="I15" i="17"/>
  <c r="M15" i="17"/>
  <c r="O15" i="17"/>
  <c r="Q15" i="17"/>
  <c r="S15" i="17"/>
  <c r="U15" i="17"/>
  <c r="W15" i="17"/>
  <c r="I20" i="17"/>
  <c r="M20" i="17"/>
  <c r="O20" i="17"/>
  <c r="Q20" i="17"/>
  <c r="S20" i="17"/>
  <c r="U20" i="17"/>
  <c r="W20" i="17"/>
  <c r="I7" i="17"/>
  <c r="M7" i="17"/>
  <c r="O7" i="17"/>
  <c r="Q7" i="17"/>
  <c r="S7" i="17"/>
  <c r="U7" i="17"/>
  <c r="W7" i="17"/>
  <c r="I12" i="17"/>
  <c r="M12" i="17"/>
  <c r="O12" i="17"/>
  <c r="Q12" i="17"/>
  <c r="S12" i="17"/>
  <c r="U12" i="17"/>
  <c r="W12" i="17"/>
  <c r="I10" i="17"/>
  <c r="M10" i="17"/>
  <c r="O10" i="17"/>
  <c r="Q10" i="17"/>
  <c r="S10" i="17"/>
  <c r="U10" i="17"/>
  <c r="W10" i="17"/>
  <c r="I9" i="17"/>
  <c r="M9" i="17"/>
  <c r="O9" i="17"/>
  <c r="Q9" i="17"/>
  <c r="S9" i="17"/>
  <c r="U9" i="17"/>
  <c r="W9" i="17"/>
  <c r="I24" i="17"/>
  <c r="M24" i="17"/>
  <c r="O24" i="17"/>
  <c r="Q24" i="17"/>
  <c r="S24" i="17"/>
  <c r="U24" i="17"/>
  <c r="W24" i="17"/>
  <c r="I28" i="17"/>
  <c r="M28" i="17"/>
  <c r="O28" i="17"/>
  <c r="Q28" i="17"/>
  <c r="S28" i="17"/>
  <c r="U28" i="17"/>
  <c r="W28" i="17"/>
  <c r="I31" i="17"/>
  <c r="M31" i="17"/>
  <c r="O31" i="17"/>
  <c r="Q31" i="17"/>
  <c r="S31" i="17"/>
  <c r="U31" i="17"/>
  <c r="W31" i="17"/>
  <c r="I41" i="17"/>
  <c r="M41" i="17"/>
  <c r="O41" i="17"/>
  <c r="Q41" i="17"/>
  <c r="S41" i="17"/>
  <c r="U41" i="17"/>
  <c r="W41" i="17"/>
  <c r="I80" i="17"/>
  <c r="M80" i="17"/>
  <c r="O80" i="17"/>
  <c r="Q80" i="17"/>
  <c r="S80" i="17"/>
  <c r="U80" i="17"/>
  <c r="I17" i="17"/>
  <c r="M17" i="17"/>
  <c r="O17" i="17"/>
  <c r="Q17" i="17"/>
  <c r="S17" i="17"/>
  <c r="U17" i="17"/>
  <c r="W17" i="17"/>
  <c r="I22" i="17"/>
  <c r="M22" i="17"/>
  <c r="O22" i="17"/>
  <c r="Q22" i="17"/>
  <c r="S22" i="17"/>
  <c r="U22" i="17"/>
  <c r="W22" i="17"/>
  <c r="I16" i="17"/>
  <c r="M16" i="17"/>
  <c r="O16" i="17"/>
  <c r="Q16" i="17"/>
  <c r="S16" i="17"/>
  <c r="U16" i="17"/>
  <c r="W16" i="17"/>
  <c r="I18" i="17"/>
  <c r="M18" i="17"/>
  <c r="O18" i="17"/>
  <c r="Q18" i="17"/>
  <c r="S18" i="17"/>
  <c r="U18" i="17"/>
  <c r="W18" i="17"/>
  <c r="I74" i="17"/>
  <c r="M74" i="17"/>
  <c r="O74" i="17"/>
  <c r="Q74" i="17"/>
  <c r="S74" i="17"/>
  <c r="U74" i="17"/>
  <c r="I75" i="17"/>
  <c r="M75" i="17"/>
  <c r="O75" i="17"/>
  <c r="Q75" i="17"/>
  <c r="S75" i="17"/>
  <c r="U75" i="17"/>
  <c r="I76" i="17"/>
  <c r="M76" i="17"/>
  <c r="O76" i="17"/>
  <c r="Q76" i="17"/>
  <c r="S76" i="17"/>
  <c r="U76" i="17"/>
  <c r="I53" i="17"/>
  <c r="M53" i="17"/>
  <c r="O53" i="17"/>
  <c r="Q53" i="17"/>
  <c r="S53" i="17"/>
  <c r="U53" i="17"/>
  <c r="I99" i="17"/>
  <c r="M99" i="17"/>
  <c r="O99" i="17"/>
  <c r="Q99" i="17"/>
  <c r="S99" i="17"/>
  <c r="U99" i="17"/>
  <c r="I77" i="17"/>
  <c r="M77" i="17"/>
  <c r="O77" i="17"/>
  <c r="Q77" i="17"/>
  <c r="S77" i="17"/>
  <c r="U77" i="17"/>
  <c r="I61" i="17"/>
  <c r="M61" i="17"/>
  <c r="O61" i="17"/>
  <c r="Q61" i="17"/>
  <c r="S61" i="17"/>
  <c r="U61" i="17"/>
  <c r="I96" i="17"/>
  <c r="M96" i="17"/>
  <c r="O96" i="17"/>
  <c r="Q96" i="17"/>
  <c r="S96" i="17"/>
  <c r="U96" i="17"/>
  <c r="I111" i="17"/>
  <c r="M111" i="17"/>
  <c r="O111" i="17"/>
  <c r="Q111" i="17"/>
  <c r="S111" i="17"/>
  <c r="U111" i="17"/>
  <c r="I8" i="17"/>
  <c r="M8" i="17"/>
  <c r="O8" i="17"/>
  <c r="Q8" i="17"/>
  <c r="S8" i="17"/>
  <c r="U8" i="17"/>
  <c r="W8" i="17"/>
  <c r="I33" i="17"/>
  <c r="M33" i="17"/>
  <c r="O33" i="17"/>
  <c r="Q33" i="17"/>
  <c r="S33" i="17"/>
  <c r="U33" i="17"/>
  <c r="W33" i="17"/>
  <c r="I37" i="17"/>
  <c r="M37" i="17"/>
  <c r="O37" i="17"/>
  <c r="Q37" i="17"/>
  <c r="S37" i="17"/>
  <c r="U37" i="17"/>
  <c r="I32" i="17"/>
  <c r="M32" i="17"/>
  <c r="O32" i="17"/>
  <c r="Q32" i="17"/>
  <c r="S32" i="17"/>
  <c r="U32" i="17"/>
  <c r="I19" i="17"/>
  <c r="M19" i="17"/>
  <c r="O19" i="17"/>
  <c r="Q19" i="17"/>
  <c r="S19" i="17"/>
  <c r="U19" i="17"/>
  <c r="W19" i="17"/>
  <c r="I104" i="17"/>
  <c r="M104" i="17"/>
  <c r="O104" i="17"/>
  <c r="Q104" i="17"/>
  <c r="S104" i="17"/>
  <c r="U104" i="17"/>
  <c r="I102" i="17"/>
  <c r="M102" i="17"/>
  <c r="O102" i="17"/>
  <c r="Q102" i="17"/>
  <c r="S102" i="17"/>
  <c r="U102" i="17"/>
  <c r="I25" i="17"/>
  <c r="M25" i="17"/>
  <c r="O25" i="17"/>
  <c r="Q25" i="17"/>
  <c r="S25" i="17"/>
  <c r="U25" i="17"/>
  <c r="W25" i="17"/>
  <c r="I105" i="17"/>
  <c r="M105" i="17"/>
  <c r="O105" i="17"/>
  <c r="Q105" i="17"/>
  <c r="S105" i="17"/>
  <c r="U105" i="17"/>
  <c r="I95" i="17"/>
  <c r="M95" i="17"/>
  <c r="O95" i="17"/>
  <c r="Q95" i="17"/>
  <c r="S95" i="17"/>
  <c r="U95" i="17"/>
  <c r="I92" i="17"/>
  <c r="M92" i="17"/>
  <c r="O92" i="17"/>
  <c r="Q92" i="17"/>
  <c r="S92" i="17"/>
  <c r="U92" i="17"/>
  <c r="I64" i="17"/>
  <c r="M64" i="17"/>
  <c r="O64" i="17"/>
  <c r="Q64" i="17"/>
  <c r="S64" i="17"/>
  <c r="U64" i="17"/>
  <c r="I66" i="17"/>
  <c r="M66" i="17"/>
  <c r="O66" i="17"/>
  <c r="Q66" i="17"/>
  <c r="S66" i="17"/>
  <c r="U66" i="17"/>
  <c r="I100" i="17"/>
  <c r="M100" i="17"/>
  <c r="O100" i="17"/>
  <c r="Q100" i="17"/>
  <c r="S100" i="17"/>
  <c r="U100" i="17"/>
  <c r="I101" i="17"/>
  <c r="M101" i="17"/>
  <c r="O101" i="17"/>
  <c r="Q101" i="17"/>
  <c r="S101" i="17"/>
  <c r="U101" i="17"/>
  <c r="I103" i="17"/>
  <c r="M103" i="17"/>
  <c r="O103" i="17"/>
  <c r="Q103" i="17"/>
  <c r="S103" i="17"/>
  <c r="U103" i="17"/>
  <c r="I63" i="17"/>
  <c r="M63" i="17"/>
  <c r="O63" i="17"/>
  <c r="Q63" i="17"/>
  <c r="S63" i="17"/>
  <c r="U63" i="17"/>
  <c r="I65" i="17"/>
  <c r="M65" i="17"/>
  <c r="O65" i="17"/>
  <c r="Q65" i="17"/>
  <c r="S65" i="17"/>
  <c r="U65" i="17"/>
  <c r="I93" i="17"/>
  <c r="M93" i="17"/>
  <c r="O93" i="17"/>
  <c r="Q93" i="17"/>
  <c r="S93" i="17"/>
  <c r="U93" i="17"/>
  <c r="I94" i="17"/>
  <c r="M94" i="17"/>
  <c r="O94" i="17"/>
  <c r="Q94" i="17"/>
  <c r="S94" i="17"/>
  <c r="U94" i="17"/>
  <c r="I40" i="17"/>
  <c r="M40" i="17"/>
  <c r="O40" i="17"/>
  <c r="Q40" i="17"/>
  <c r="S40" i="17"/>
  <c r="U40" i="17"/>
  <c r="I50" i="17"/>
  <c r="M50" i="17"/>
  <c r="O50" i="17"/>
  <c r="Q50" i="17"/>
  <c r="S50" i="17"/>
  <c r="U50" i="17"/>
  <c r="I21" i="17"/>
  <c r="M21" i="17"/>
  <c r="O21" i="17"/>
  <c r="Q21" i="17"/>
  <c r="S21" i="17"/>
  <c r="U21" i="17"/>
  <c r="W21" i="17"/>
  <c r="I54" i="17"/>
  <c r="M54" i="17"/>
  <c r="O54" i="17"/>
  <c r="Q54" i="17"/>
  <c r="S54" i="17"/>
  <c r="U54" i="17"/>
  <c r="I62" i="17"/>
  <c r="M62" i="17"/>
  <c r="O62" i="17"/>
  <c r="Q62" i="17"/>
  <c r="S62" i="17"/>
  <c r="U62" i="17"/>
  <c r="I78" i="17"/>
  <c r="M78" i="17"/>
  <c r="O78" i="17"/>
  <c r="Q78" i="17"/>
  <c r="S78" i="17"/>
  <c r="U78" i="17"/>
  <c r="I79" i="17"/>
  <c r="M79" i="17"/>
  <c r="O79" i="17"/>
  <c r="Q79" i="17"/>
  <c r="S79" i="17"/>
  <c r="U79" i="17"/>
  <c r="I55" i="17"/>
  <c r="M55" i="17"/>
  <c r="O55" i="17"/>
  <c r="Q55" i="17"/>
  <c r="S55" i="17"/>
  <c r="U55" i="17"/>
  <c r="I56" i="17"/>
  <c r="M56" i="17"/>
  <c r="O56" i="17"/>
  <c r="Q56" i="17"/>
  <c r="S56" i="17"/>
  <c r="U56" i="17"/>
  <c r="I97" i="17"/>
  <c r="M97" i="17"/>
  <c r="O97" i="17"/>
  <c r="Q97" i="17"/>
  <c r="S97" i="17"/>
  <c r="U97" i="17"/>
  <c r="I98" i="17"/>
  <c r="M98" i="17"/>
  <c r="O98" i="17"/>
  <c r="Q98" i="17"/>
  <c r="S98" i="17"/>
  <c r="U98" i="17"/>
  <c r="I109" i="17"/>
  <c r="M109" i="17"/>
  <c r="O109" i="17"/>
  <c r="Q109" i="17"/>
  <c r="S109" i="17"/>
  <c r="U109" i="17"/>
  <c r="I67" i="17"/>
  <c r="M67" i="17"/>
  <c r="O67" i="17"/>
  <c r="Q67" i="17"/>
  <c r="S67" i="17"/>
  <c r="U67" i="17"/>
  <c r="I107" i="17"/>
  <c r="M107" i="17"/>
  <c r="O107" i="17"/>
  <c r="Q107" i="17"/>
  <c r="S107" i="17"/>
  <c r="U107" i="17"/>
  <c r="I108" i="17"/>
  <c r="M108" i="17"/>
  <c r="O108" i="17"/>
  <c r="Q108" i="17"/>
  <c r="S108" i="17"/>
  <c r="U108" i="17"/>
  <c r="I106" i="17"/>
  <c r="M106" i="17"/>
  <c r="O106" i="17"/>
  <c r="Q106" i="17"/>
  <c r="S106" i="17"/>
  <c r="U106" i="17"/>
  <c r="I49" i="17"/>
  <c r="M49" i="17"/>
  <c r="O49" i="17"/>
  <c r="Q49" i="17"/>
  <c r="S49" i="17"/>
  <c r="U49" i="17"/>
  <c r="I110" i="17"/>
  <c r="M110" i="17"/>
  <c r="O110" i="17"/>
  <c r="Q110" i="17"/>
  <c r="S110" i="17"/>
  <c r="U110" i="17"/>
  <c r="I34" i="17"/>
  <c r="M34" i="17"/>
  <c r="O34" i="17"/>
  <c r="Q34" i="17"/>
  <c r="S34" i="17"/>
  <c r="U34" i="17"/>
  <c r="I42" i="17"/>
  <c r="M42" i="17"/>
  <c r="O42" i="17"/>
  <c r="Q42" i="17"/>
  <c r="S42" i="17"/>
  <c r="U42" i="17"/>
  <c r="I43" i="17"/>
  <c r="M43" i="17"/>
  <c r="O43" i="17"/>
  <c r="Q43" i="17"/>
  <c r="S43" i="17"/>
  <c r="U43" i="17"/>
  <c r="I4" i="16"/>
  <c r="M4" i="16"/>
  <c r="O4" i="16"/>
  <c r="Q4" i="16"/>
  <c r="S4" i="16"/>
  <c r="U4" i="16"/>
  <c r="W4" i="16"/>
  <c r="Y4" i="16"/>
  <c r="I5" i="16"/>
  <c r="M5" i="16"/>
  <c r="O5" i="16"/>
  <c r="Q5" i="16"/>
  <c r="S5" i="16"/>
  <c r="U5" i="16"/>
  <c r="I16" i="16"/>
  <c r="M16" i="16"/>
  <c r="O16" i="16"/>
  <c r="Q16" i="16"/>
  <c r="S16" i="16"/>
  <c r="U16" i="16"/>
  <c r="I12" i="16"/>
  <c r="M12" i="16"/>
  <c r="O12" i="16"/>
  <c r="Q12" i="16"/>
  <c r="S12" i="16"/>
  <c r="U12" i="16"/>
  <c r="I13" i="16"/>
  <c r="M13" i="16"/>
  <c r="O13" i="16"/>
  <c r="Q13" i="16"/>
  <c r="S13" i="16"/>
  <c r="U13" i="16"/>
  <c r="I20" i="16"/>
  <c r="M20" i="16"/>
  <c r="O20" i="16"/>
  <c r="Q20" i="16"/>
  <c r="S20" i="16"/>
  <c r="U20" i="16"/>
  <c r="I19" i="16"/>
  <c r="M19" i="16"/>
  <c r="O19" i="16"/>
  <c r="Q19" i="16"/>
  <c r="S19" i="16"/>
  <c r="U19" i="16"/>
  <c r="I6" i="16"/>
  <c r="M6" i="16"/>
  <c r="O6" i="16"/>
  <c r="Q6" i="16"/>
  <c r="S6" i="16"/>
  <c r="U6" i="16"/>
  <c r="I18" i="16"/>
  <c r="M18" i="16"/>
  <c r="O18" i="16"/>
  <c r="Q18" i="16"/>
  <c r="S18" i="16"/>
  <c r="U18" i="16"/>
  <c r="I33" i="16"/>
  <c r="M33" i="16"/>
  <c r="O33" i="16"/>
  <c r="Q33" i="16"/>
  <c r="S33" i="16"/>
  <c r="U33" i="16"/>
  <c r="I26" i="16"/>
  <c r="M26" i="16"/>
  <c r="O26" i="16"/>
  <c r="Q26" i="16"/>
  <c r="S26" i="16"/>
  <c r="U26" i="16"/>
  <c r="I58" i="16"/>
  <c r="M58" i="16"/>
  <c r="O58" i="16"/>
  <c r="Q58" i="16"/>
  <c r="S58" i="16"/>
  <c r="U58" i="16"/>
  <c r="I36" i="16"/>
  <c r="M36" i="16"/>
  <c r="O36" i="16"/>
  <c r="Q36" i="16"/>
  <c r="S36" i="16"/>
  <c r="U36" i="16"/>
  <c r="I68" i="16"/>
  <c r="M68" i="16"/>
  <c r="O68" i="16"/>
  <c r="Q68" i="16"/>
  <c r="S68" i="16"/>
  <c r="U68" i="16"/>
  <c r="I76" i="16"/>
  <c r="M76" i="16"/>
  <c r="O76" i="16"/>
  <c r="Q76" i="16"/>
  <c r="S76" i="16"/>
  <c r="U76" i="16"/>
  <c r="I27" i="16"/>
  <c r="M27" i="16"/>
  <c r="O27" i="16"/>
  <c r="Q27" i="16"/>
  <c r="S27" i="16"/>
  <c r="U27" i="16"/>
  <c r="I52" i="16"/>
  <c r="M52" i="16"/>
  <c r="O52" i="16"/>
  <c r="Q52" i="16"/>
  <c r="S52" i="16"/>
  <c r="U52" i="16"/>
  <c r="I28" i="16"/>
  <c r="M28" i="16"/>
  <c r="O28" i="16"/>
  <c r="Q28" i="16"/>
  <c r="S28" i="16"/>
  <c r="U28" i="16"/>
  <c r="I82" i="16"/>
  <c r="M82" i="16"/>
  <c r="O82" i="16"/>
  <c r="Q82" i="16"/>
  <c r="S82" i="16"/>
  <c r="U82" i="16"/>
  <c r="I15" i="16"/>
  <c r="M15" i="16"/>
  <c r="O15" i="16"/>
  <c r="Q15" i="16"/>
  <c r="S15" i="16"/>
  <c r="U15" i="16"/>
  <c r="I34" i="16"/>
  <c r="M34" i="16"/>
  <c r="O34" i="16"/>
  <c r="Q34" i="16"/>
  <c r="S34" i="16"/>
  <c r="U34" i="16"/>
  <c r="I88" i="16"/>
  <c r="M88" i="16"/>
  <c r="O88" i="16"/>
  <c r="Q88" i="16"/>
  <c r="S88" i="16"/>
  <c r="U88" i="16"/>
  <c r="I35" i="16"/>
  <c r="M35" i="16"/>
  <c r="O35" i="16"/>
  <c r="Q35" i="16"/>
  <c r="S35" i="16"/>
  <c r="U35" i="16"/>
  <c r="I21" i="16"/>
  <c r="M21" i="16"/>
  <c r="O21" i="16"/>
  <c r="Q21" i="16"/>
  <c r="S21" i="16"/>
  <c r="U21" i="16"/>
  <c r="I9" i="16"/>
  <c r="M9" i="16"/>
  <c r="O9" i="16"/>
  <c r="Q9" i="16"/>
  <c r="S9" i="16"/>
  <c r="U9" i="16"/>
  <c r="I11" i="16"/>
  <c r="M11" i="16"/>
  <c r="O11" i="16"/>
  <c r="Q11" i="16"/>
  <c r="S11" i="16"/>
  <c r="U11" i="16"/>
  <c r="I59" i="16"/>
  <c r="M59" i="16"/>
  <c r="O59" i="16"/>
  <c r="Q59" i="16"/>
  <c r="S59" i="16"/>
  <c r="U59" i="16"/>
  <c r="I77" i="16"/>
  <c r="M77" i="16"/>
  <c r="O77" i="16"/>
  <c r="Q77" i="16"/>
  <c r="S77" i="16"/>
  <c r="U77" i="16"/>
  <c r="I98" i="16"/>
  <c r="M98" i="16"/>
  <c r="O98" i="16"/>
  <c r="Q98" i="16"/>
  <c r="S98" i="16"/>
  <c r="U98" i="16"/>
  <c r="I99" i="16"/>
  <c r="M99" i="16"/>
  <c r="O99" i="16"/>
  <c r="Q99" i="16"/>
  <c r="S99" i="16"/>
  <c r="U99" i="16"/>
  <c r="I85" i="16"/>
  <c r="M85" i="16"/>
  <c r="O85" i="16"/>
  <c r="Q85" i="16"/>
  <c r="S85" i="16"/>
  <c r="U85" i="16"/>
  <c r="I86" i="16"/>
  <c r="M86" i="16"/>
  <c r="O86" i="16"/>
  <c r="Q86" i="16"/>
  <c r="S86" i="16"/>
  <c r="U86" i="16"/>
  <c r="I118" i="16"/>
  <c r="M118" i="16"/>
  <c r="O118" i="16"/>
  <c r="Q118" i="16"/>
  <c r="S118" i="16"/>
  <c r="U118" i="16"/>
  <c r="I69" i="16"/>
  <c r="M69" i="16"/>
  <c r="O69" i="16"/>
  <c r="Q69" i="16"/>
  <c r="S69" i="16"/>
  <c r="U69" i="16"/>
  <c r="I101" i="16"/>
  <c r="M101" i="16"/>
  <c r="O101" i="16"/>
  <c r="Q101" i="16"/>
  <c r="S101" i="16"/>
  <c r="U101" i="16"/>
  <c r="I119" i="16"/>
  <c r="M119" i="16"/>
  <c r="O119" i="16"/>
  <c r="Q119" i="16"/>
  <c r="S119" i="16"/>
  <c r="U119" i="16"/>
  <c r="I102" i="16"/>
  <c r="M102" i="16"/>
  <c r="O102" i="16"/>
  <c r="Q102" i="16"/>
  <c r="S102" i="16"/>
  <c r="U102" i="16"/>
  <c r="I105" i="16"/>
  <c r="M105" i="16"/>
  <c r="O105" i="16"/>
  <c r="Q105" i="16"/>
  <c r="S105" i="16"/>
  <c r="U105" i="16"/>
  <c r="I106" i="16"/>
  <c r="M106" i="16"/>
  <c r="O106" i="16"/>
  <c r="Q106" i="16"/>
  <c r="S106" i="16"/>
  <c r="U106" i="16"/>
  <c r="I39" i="16"/>
  <c r="M39" i="16"/>
  <c r="O39" i="16"/>
  <c r="Q39" i="16"/>
  <c r="S39" i="16"/>
  <c r="U39" i="16"/>
  <c r="I72" i="16"/>
  <c r="M72" i="16"/>
  <c r="O72" i="16"/>
  <c r="Q72" i="16"/>
  <c r="S72" i="16"/>
  <c r="U72" i="16"/>
  <c r="I17" i="16"/>
  <c r="M17" i="16"/>
  <c r="O17" i="16"/>
  <c r="Q17" i="16"/>
  <c r="S17" i="16"/>
  <c r="U17" i="16"/>
  <c r="I22" i="16"/>
  <c r="M22" i="16"/>
  <c r="O22" i="16"/>
  <c r="Q22" i="16"/>
  <c r="S22" i="16"/>
  <c r="U22" i="16"/>
  <c r="I14" i="16"/>
  <c r="M14" i="16"/>
  <c r="O14" i="16"/>
  <c r="Q14" i="16"/>
  <c r="S14" i="16"/>
  <c r="U14" i="16"/>
  <c r="I41" i="16"/>
  <c r="M41" i="16"/>
  <c r="O41" i="16"/>
  <c r="Q41" i="16"/>
  <c r="S41" i="16"/>
  <c r="U41" i="16"/>
  <c r="I40" i="16"/>
  <c r="M40" i="16"/>
  <c r="O40" i="16"/>
  <c r="Q40" i="16"/>
  <c r="S40" i="16"/>
  <c r="U40" i="16"/>
  <c r="I10" i="16"/>
  <c r="M10" i="16"/>
  <c r="O10" i="16"/>
  <c r="Q10" i="16"/>
  <c r="S10" i="16"/>
  <c r="U10" i="16"/>
  <c r="I60" i="16"/>
  <c r="M60" i="16"/>
  <c r="O60" i="16"/>
  <c r="Q60" i="16"/>
  <c r="S60" i="16"/>
  <c r="U60" i="16"/>
  <c r="I75" i="16"/>
  <c r="M75" i="16"/>
  <c r="O75" i="16"/>
  <c r="Q75" i="16"/>
  <c r="S75" i="16"/>
  <c r="U75" i="16"/>
  <c r="I45" i="16"/>
  <c r="M45" i="16"/>
  <c r="O45" i="16"/>
  <c r="Q45" i="16"/>
  <c r="S45" i="16"/>
  <c r="U45" i="16"/>
  <c r="I23" i="16"/>
  <c r="M23" i="16"/>
  <c r="O23" i="16"/>
  <c r="Q23" i="16"/>
  <c r="S23" i="16"/>
  <c r="U23" i="16"/>
  <c r="I29" i="16"/>
  <c r="M29" i="16"/>
  <c r="O29" i="16"/>
  <c r="Q29" i="16"/>
  <c r="S29" i="16"/>
  <c r="U29" i="16"/>
  <c r="I24" i="16"/>
  <c r="M24" i="16"/>
  <c r="O24" i="16"/>
  <c r="Q24" i="16"/>
  <c r="S24" i="16"/>
  <c r="U24" i="16"/>
  <c r="I61" i="16"/>
  <c r="M61" i="16"/>
  <c r="O61" i="16"/>
  <c r="Q61" i="16"/>
  <c r="S61" i="16"/>
  <c r="U61" i="16"/>
  <c r="I46" i="16"/>
  <c r="M46" i="16"/>
  <c r="O46" i="16"/>
  <c r="Q46" i="16"/>
  <c r="S46" i="16"/>
  <c r="U46" i="16"/>
  <c r="I47" i="16"/>
  <c r="M47" i="16"/>
  <c r="O47" i="16"/>
  <c r="Q47" i="16"/>
  <c r="S47" i="16"/>
  <c r="U47" i="16"/>
  <c r="I55" i="16"/>
  <c r="M55" i="16"/>
  <c r="O55" i="16"/>
  <c r="Q55" i="16"/>
  <c r="S55" i="16"/>
  <c r="U55" i="16"/>
  <c r="I107" i="16"/>
  <c r="M107" i="16"/>
  <c r="O107" i="16"/>
  <c r="Q107" i="16"/>
  <c r="S107" i="16"/>
  <c r="U107" i="16"/>
  <c r="I108" i="16"/>
  <c r="M108" i="16"/>
  <c r="O108" i="16"/>
  <c r="Q108" i="16"/>
  <c r="S108" i="16"/>
  <c r="U108" i="16"/>
  <c r="I100" i="16"/>
  <c r="M100" i="16"/>
  <c r="O100" i="16"/>
  <c r="Q100" i="16"/>
  <c r="S100" i="16"/>
  <c r="U100" i="16"/>
  <c r="I78" i="16"/>
  <c r="M78" i="16"/>
  <c r="O78" i="16"/>
  <c r="Q78" i="16"/>
  <c r="S78" i="16"/>
  <c r="U78" i="16"/>
  <c r="I79" i="16"/>
  <c r="M79" i="16"/>
  <c r="O79" i="16"/>
  <c r="Q79" i="16"/>
  <c r="S79" i="16"/>
  <c r="U79" i="16"/>
  <c r="I80" i="16"/>
  <c r="K80" i="16"/>
  <c r="M80" i="16"/>
  <c r="O80" i="16"/>
  <c r="Q80" i="16"/>
  <c r="S80" i="16"/>
  <c r="U80" i="16"/>
  <c r="I81" i="16"/>
  <c r="K81" i="16"/>
  <c r="M81" i="16"/>
  <c r="O81" i="16"/>
  <c r="Q81" i="16"/>
  <c r="S81" i="16"/>
  <c r="U81" i="16"/>
  <c r="I53" i="16"/>
  <c r="K53" i="16"/>
  <c r="M53" i="16"/>
  <c r="O53" i="16"/>
  <c r="Q53" i="16"/>
  <c r="S53" i="16"/>
  <c r="U53" i="16"/>
  <c r="I54" i="16"/>
  <c r="K54" i="16"/>
  <c r="M54" i="16"/>
  <c r="O54" i="16"/>
  <c r="Q54" i="16"/>
  <c r="S54" i="16"/>
  <c r="U54" i="16"/>
  <c r="I114" i="16"/>
  <c r="K114" i="16"/>
  <c r="M114" i="16"/>
  <c r="O114" i="16"/>
  <c r="Q114" i="16"/>
  <c r="S114" i="16"/>
  <c r="U114" i="16"/>
  <c r="I115" i="16"/>
  <c r="K115" i="16"/>
  <c r="M115" i="16"/>
  <c r="O115" i="16"/>
  <c r="Q115" i="16"/>
  <c r="S115" i="16"/>
  <c r="U115" i="16"/>
  <c r="I116" i="16"/>
  <c r="K116" i="16"/>
  <c r="M116" i="16"/>
  <c r="O116" i="16"/>
  <c r="Q116" i="16"/>
  <c r="S116" i="16"/>
  <c r="U116" i="16"/>
  <c r="I117" i="16"/>
  <c r="K117" i="16"/>
  <c r="M117" i="16"/>
  <c r="O117" i="16"/>
  <c r="Q117" i="16"/>
  <c r="S117" i="16"/>
  <c r="U117" i="16"/>
  <c r="I83" i="16"/>
  <c r="K83" i="16"/>
  <c r="M83" i="16"/>
  <c r="O83" i="16"/>
  <c r="Q83" i="16"/>
  <c r="S83" i="16"/>
  <c r="U83" i="16"/>
  <c r="I111" i="16"/>
  <c r="K111" i="16"/>
  <c r="M111" i="16"/>
  <c r="O111" i="16"/>
  <c r="Q111" i="16"/>
  <c r="S111" i="16"/>
  <c r="U111" i="16"/>
  <c r="I112" i="16"/>
  <c r="K112" i="16"/>
  <c r="M112" i="16"/>
  <c r="O112" i="16"/>
  <c r="Q112" i="16"/>
  <c r="S112" i="16"/>
  <c r="U112" i="16"/>
  <c r="I109" i="16"/>
  <c r="K109" i="16"/>
  <c r="M109" i="16"/>
  <c r="O109" i="16"/>
  <c r="Q109" i="16"/>
  <c r="S109" i="16"/>
  <c r="U109" i="16"/>
  <c r="I110" i="16"/>
  <c r="K110" i="16"/>
  <c r="M110" i="16"/>
  <c r="O110" i="16"/>
  <c r="Q110" i="16"/>
  <c r="S110" i="16"/>
  <c r="U110" i="16"/>
  <c r="I113" i="16"/>
  <c r="K113" i="16"/>
  <c r="M113" i="16"/>
  <c r="O113" i="16"/>
  <c r="Q113" i="16"/>
  <c r="S113" i="16"/>
  <c r="U113" i="16"/>
  <c r="I30" i="16"/>
  <c r="M30" i="16"/>
  <c r="O30" i="16"/>
  <c r="Q30" i="16"/>
  <c r="S30" i="16"/>
  <c r="U30" i="16"/>
  <c r="I97" i="16"/>
  <c r="M97" i="16"/>
  <c r="O97" i="16"/>
  <c r="Q97" i="16"/>
  <c r="S97" i="16"/>
  <c r="U97" i="16"/>
  <c r="I87" i="16"/>
  <c r="K87" i="16"/>
  <c r="M87" i="16"/>
  <c r="O87" i="16"/>
  <c r="Q87" i="16"/>
  <c r="S87" i="16"/>
  <c r="U87" i="16"/>
  <c r="I38" i="16"/>
  <c r="K38" i="16"/>
  <c r="M38" i="16"/>
  <c r="O38" i="16"/>
  <c r="Q38" i="16"/>
  <c r="S38" i="16"/>
  <c r="U38" i="16"/>
  <c r="I104" i="16"/>
  <c r="K104" i="16"/>
  <c r="M104" i="16"/>
  <c r="O104" i="16"/>
  <c r="Q104" i="16"/>
  <c r="S104" i="16"/>
  <c r="U104" i="16"/>
  <c r="E97" i="16" l="1"/>
  <c r="E30" i="16"/>
  <c r="E65" i="15"/>
  <c r="E71" i="15"/>
  <c r="E67" i="15"/>
  <c r="E61" i="15"/>
  <c r="E68" i="15"/>
  <c r="E27" i="15"/>
  <c r="E66" i="15"/>
  <c r="E25" i="15"/>
  <c r="E6" i="14" l="1"/>
  <c r="E54" i="14"/>
  <c r="E7" i="14"/>
  <c r="E10" i="14"/>
  <c r="E11" i="14"/>
  <c r="E5" i="14"/>
  <c r="E15" i="14"/>
  <c r="E12" i="14"/>
  <c r="E8" i="14"/>
  <c r="E17" i="14"/>
  <c r="E35" i="14"/>
  <c r="E41" i="14"/>
  <c r="E66" i="14"/>
  <c r="E37" i="14"/>
  <c r="E30" i="14"/>
  <c r="E45" i="14"/>
  <c r="E68" i="14"/>
  <c r="E50" i="14"/>
  <c r="E104" i="14"/>
  <c r="E105" i="14"/>
  <c r="E47" i="14"/>
  <c r="E34" i="14"/>
  <c r="E95" i="14"/>
  <c r="E43" i="14"/>
  <c r="E42" i="14"/>
  <c r="E108" i="14"/>
  <c r="E55" i="14"/>
  <c r="E107" i="14"/>
  <c r="E29" i="14"/>
  <c r="E69" i="14"/>
  <c r="E25" i="14"/>
  <c r="E20" i="14"/>
  <c r="E22" i="14"/>
  <c r="E52" i="14"/>
  <c r="E18" i="14"/>
  <c r="E16" i="14"/>
  <c r="E36" i="14"/>
  <c r="E14" i="14"/>
  <c r="E13" i="14"/>
  <c r="E106" i="14"/>
  <c r="E51" i="14"/>
  <c r="E27" i="14"/>
  <c r="E97" i="14"/>
  <c r="E44" i="14"/>
  <c r="E56" i="14"/>
  <c r="E98" i="14"/>
  <c r="E99" i="14"/>
  <c r="E38" i="14"/>
  <c r="E48" i="14"/>
  <c r="E91" i="14"/>
  <c r="E92" i="14"/>
  <c r="E94" i="14"/>
  <c r="E93" i="14"/>
  <c r="E28" i="14"/>
  <c r="E39" i="14"/>
  <c r="E102" i="14"/>
  <c r="E100" i="14"/>
  <c r="E103" i="14"/>
  <c r="E31" i="14"/>
  <c r="E49" i="14"/>
  <c r="E69" i="15" l="1"/>
  <c r="E42" i="15"/>
  <c r="E39" i="15"/>
  <c r="E48" i="15"/>
  <c r="E40" i="15"/>
  <c r="E64" i="15"/>
  <c r="E62" i="15"/>
  <c r="E63" i="15"/>
  <c r="E49" i="15"/>
  <c r="E38" i="15"/>
  <c r="E28" i="15"/>
  <c r="E37" i="15"/>
  <c r="E15" i="15"/>
  <c r="E14" i="15"/>
  <c r="E31" i="15"/>
  <c r="E16" i="15"/>
  <c r="E20" i="15"/>
  <c r="E12" i="15"/>
  <c r="E7" i="15"/>
  <c r="E36" i="15"/>
  <c r="E35" i="15"/>
  <c r="E22" i="15"/>
  <c r="E41" i="15"/>
  <c r="E70" i="15"/>
  <c r="E47" i="15"/>
  <c r="E34" i="15"/>
  <c r="E18" i="15"/>
  <c r="E30" i="15"/>
  <c r="E23" i="15"/>
  <c r="E11" i="15"/>
  <c r="E26" i="15"/>
  <c r="E13" i="15"/>
  <c r="E19" i="15"/>
  <c r="E9" i="15"/>
  <c r="E10" i="15"/>
  <c r="E6" i="15"/>
  <c r="E4" i="15"/>
  <c r="E8" i="15"/>
  <c r="E5" i="15"/>
  <c r="X143" i="17"/>
  <c r="V140" i="17"/>
  <c r="T141" i="17"/>
  <c r="R142" i="17"/>
  <c r="P143" i="17"/>
  <c r="N140" i="17"/>
  <c r="J142" i="17"/>
  <c r="H143" i="17"/>
  <c r="E43" i="17"/>
  <c r="E42" i="17"/>
  <c r="E34" i="17"/>
  <c r="E110" i="17"/>
  <c r="E49" i="17"/>
  <c r="E107" i="17"/>
  <c r="E109" i="17"/>
  <c r="E97" i="17"/>
  <c r="E56" i="17"/>
  <c r="E78" i="17"/>
  <c r="E62" i="17"/>
  <c r="E50" i="17"/>
  <c r="E40" i="17"/>
  <c r="E93" i="17"/>
  <c r="E65" i="17"/>
  <c r="E63" i="17"/>
  <c r="E103" i="17"/>
  <c r="E101" i="17"/>
  <c r="E100" i="17"/>
  <c r="E66" i="17"/>
  <c r="E64" i="17"/>
  <c r="E92" i="17"/>
  <c r="E95" i="17"/>
  <c r="E105" i="17"/>
  <c r="E25" i="17"/>
  <c r="E102" i="17"/>
  <c r="E104" i="17"/>
  <c r="E19" i="17"/>
  <c r="E17" i="17"/>
  <c r="E33" i="17"/>
  <c r="E77" i="17"/>
  <c r="E22" i="17"/>
  <c r="E37" i="17"/>
  <c r="E16" i="17"/>
  <c r="E8" i="17"/>
  <c r="E111" i="17"/>
  <c r="E74" i="17"/>
  <c r="E96" i="17"/>
  <c r="E61" i="17"/>
  <c r="E53" i="17"/>
  <c r="E99" i="17"/>
  <c r="E80" i="17"/>
  <c r="E41" i="17"/>
  <c r="E10" i="17"/>
  <c r="E31" i="17"/>
  <c r="E28" i="17"/>
  <c r="E24" i="17"/>
  <c r="E20" i="17"/>
  <c r="E23" i="17"/>
  <c r="E6" i="17"/>
  <c r="E4" i="17"/>
  <c r="E32" i="17"/>
  <c r="E13" i="17"/>
  <c r="E11" i="17"/>
  <c r="Y123" i="16"/>
  <c r="X123" i="16"/>
  <c r="W123" i="16"/>
  <c r="V123" i="16"/>
  <c r="U123" i="16"/>
  <c r="T123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E108" i="16"/>
  <c r="E107" i="16"/>
  <c r="E55" i="16"/>
  <c r="E23" i="16"/>
  <c r="E45" i="16"/>
  <c r="E75" i="16"/>
  <c r="E10" i="16"/>
  <c r="E40" i="16"/>
  <c r="E9" i="16"/>
  <c r="E11" i="16"/>
  <c r="E85" i="16"/>
  <c r="E86" i="16"/>
  <c r="E18" i="16"/>
  <c r="E21" i="16"/>
  <c r="E98" i="16"/>
  <c r="E99" i="16"/>
  <c r="E38" i="16"/>
  <c r="E14" i="16"/>
  <c r="E17" i="16"/>
  <c r="E39" i="16"/>
  <c r="E72" i="16"/>
  <c r="E15" i="16"/>
  <c r="E69" i="16"/>
  <c r="E119" i="16"/>
  <c r="E102" i="16"/>
  <c r="E105" i="16"/>
  <c r="E118" i="16"/>
  <c r="E59" i="16"/>
  <c r="E77" i="16"/>
  <c r="E27" i="16"/>
  <c r="E76" i="16"/>
  <c r="E68" i="16"/>
  <c r="E36" i="16"/>
  <c r="E34" i="16"/>
  <c r="E82" i="16"/>
  <c r="E88" i="16"/>
  <c r="E26" i="16"/>
  <c r="E13" i="16"/>
  <c r="E20" i="16"/>
  <c r="E4" i="16"/>
  <c r="AB115" i="14"/>
  <c r="Z115" i="14"/>
  <c r="X115" i="14"/>
  <c r="V115" i="14"/>
  <c r="T115" i="14"/>
  <c r="R115" i="14"/>
  <c r="P115" i="14"/>
  <c r="N115" i="14"/>
  <c r="L115" i="14"/>
  <c r="J115" i="14"/>
  <c r="H115" i="14"/>
  <c r="F33" i="15" l="1"/>
  <c r="F44" i="15"/>
  <c r="F17" i="15"/>
  <c r="F32" i="15"/>
  <c r="F24" i="15"/>
  <c r="F46" i="15"/>
  <c r="F29" i="15"/>
  <c r="F43" i="15"/>
  <c r="F45" i="15"/>
  <c r="F58" i="15"/>
  <c r="F60" i="15"/>
  <c r="F57" i="15"/>
  <c r="F51" i="15"/>
  <c r="F55" i="15"/>
  <c r="F54" i="15"/>
  <c r="F21" i="15"/>
  <c r="F53" i="15"/>
  <c r="F56" i="15"/>
  <c r="F59" i="15"/>
  <c r="F52" i="15"/>
  <c r="F50" i="15"/>
  <c r="L134" i="17"/>
  <c r="T134" i="17"/>
  <c r="J135" i="17"/>
  <c r="R135" i="17"/>
  <c r="H136" i="17"/>
  <c r="P136" i="17"/>
  <c r="X136" i="17"/>
  <c r="N137" i="17"/>
  <c r="V137" i="17"/>
  <c r="L138" i="17"/>
  <c r="T138" i="17"/>
  <c r="J139" i="17"/>
  <c r="R139" i="17"/>
  <c r="H140" i="17"/>
  <c r="P140" i="17"/>
  <c r="X140" i="17"/>
  <c r="N141" i="17"/>
  <c r="V141" i="17"/>
  <c r="L142" i="17"/>
  <c r="T142" i="17"/>
  <c r="J143" i="17"/>
  <c r="R143" i="17"/>
  <c r="N134" i="17"/>
  <c r="V134" i="17"/>
  <c r="L135" i="17"/>
  <c r="T135" i="17"/>
  <c r="J136" i="17"/>
  <c r="R136" i="17"/>
  <c r="H137" i="17"/>
  <c r="P137" i="17"/>
  <c r="X137" i="17"/>
  <c r="N138" i="17"/>
  <c r="V138" i="17"/>
  <c r="L139" i="17"/>
  <c r="T139" i="17"/>
  <c r="J140" i="17"/>
  <c r="R140" i="17"/>
  <c r="H141" i="17"/>
  <c r="P141" i="17"/>
  <c r="X141" i="17"/>
  <c r="N142" i="17"/>
  <c r="V142" i="17"/>
  <c r="L143" i="17"/>
  <c r="T143" i="17"/>
  <c r="H134" i="17"/>
  <c r="P134" i="17"/>
  <c r="X134" i="17"/>
  <c r="N135" i="17"/>
  <c r="V135" i="17"/>
  <c r="L136" i="17"/>
  <c r="T136" i="17"/>
  <c r="J137" i="17"/>
  <c r="R137" i="17"/>
  <c r="H138" i="17"/>
  <c r="P138" i="17"/>
  <c r="X138" i="17"/>
  <c r="N139" i="17"/>
  <c r="V139" i="17"/>
  <c r="L140" i="17"/>
  <c r="T140" i="17"/>
  <c r="J141" i="17"/>
  <c r="R141" i="17"/>
  <c r="H142" i="17"/>
  <c r="P142" i="17"/>
  <c r="X142" i="17"/>
  <c r="N143" i="17"/>
  <c r="V143" i="17"/>
  <c r="J134" i="17"/>
  <c r="R134" i="17"/>
  <c r="H135" i="17"/>
  <c r="P135" i="17"/>
  <c r="X135" i="17"/>
  <c r="N136" i="17"/>
  <c r="V136" i="17"/>
  <c r="L137" i="17"/>
  <c r="T137" i="17"/>
  <c r="J138" i="17"/>
  <c r="R138" i="17"/>
  <c r="H139" i="17"/>
  <c r="P139" i="17"/>
  <c r="X139" i="17"/>
  <c r="L141" i="17"/>
  <c r="E35" i="16"/>
  <c r="E5" i="16"/>
  <c r="E16" i="16"/>
  <c r="E19" i="16"/>
  <c r="E58" i="16"/>
  <c r="E52" i="16"/>
  <c r="E101" i="16"/>
  <c r="E22" i="16"/>
  <c r="E104" i="16"/>
  <c r="E87" i="16"/>
  <c r="E12" i="16"/>
  <c r="E6" i="16"/>
  <c r="E33" i="16"/>
  <c r="E28" i="16"/>
  <c r="E106" i="16"/>
  <c r="E41" i="16"/>
  <c r="E24" i="16"/>
  <c r="E46" i="16"/>
  <c r="E78" i="16"/>
  <c r="E80" i="16"/>
  <c r="E53" i="16"/>
  <c r="E114" i="16"/>
  <c r="E116" i="16"/>
  <c r="E83" i="16"/>
  <c r="E112" i="16"/>
  <c r="E110" i="16"/>
  <c r="E60" i="16"/>
  <c r="E29" i="16"/>
  <c r="E61" i="16"/>
  <c r="E47" i="16"/>
  <c r="E100" i="16"/>
  <c r="E79" i="16"/>
  <c r="E81" i="16"/>
  <c r="E54" i="16"/>
  <c r="E115" i="16"/>
  <c r="E117" i="16"/>
  <c r="E111" i="16"/>
  <c r="E109" i="16"/>
  <c r="E113" i="16"/>
  <c r="E15" i="17"/>
  <c r="E5" i="17"/>
  <c r="E12" i="17"/>
  <c r="E14" i="17"/>
  <c r="E7" i="17"/>
  <c r="E9" i="17"/>
  <c r="E76" i="17"/>
  <c r="E75" i="17"/>
  <c r="E18" i="17"/>
  <c r="E94" i="17"/>
  <c r="E54" i="17"/>
  <c r="E55" i="17"/>
  <c r="E67" i="17"/>
  <c r="E21" i="17"/>
  <c r="E79" i="17"/>
  <c r="E98" i="17"/>
  <c r="E106" i="17"/>
  <c r="E108" i="17"/>
  <c r="F45" i="17" l="1"/>
  <c r="F38" i="17"/>
  <c r="F51" i="17"/>
  <c r="F52" i="17"/>
  <c r="F39" i="17"/>
  <c r="F29" i="17"/>
  <c r="F30" i="17"/>
  <c r="F72" i="17"/>
  <c r="F68" i="17"/>
  <c r="F44" i="17"/>
  <c r="F71" i="17"/>
  <c r="F73" i="17"/>
  <c r="F70" i="17"/>
  <c r="F69" i="17"/>
  <c r="F37" i="16"/>
  <c r="F57" i="16"/>
  <c r="F31" i="16"/>
  <c r="F42" i="16"/>
  <c r="F56" i="16"/>
  <c r="F32" i="16"/>
  <c r="F44" i="16"/>
  <c r="F84" i="16"/>
  <c r="F43" i="16"/>
  <c r="F59" i="17"/>
  <c r="F86" i="17"/>
  <c r="F58" i="17"/>
  <c r="F87" i="17"/>
  <c r="F60" i="17"/>
  <c r="F57" i="17"/>
  <c r="F82" i="17"/>
  <c r="F83" i="17"/>
  <c r="F88" i="17"/>
  <c r="F89" i="17"/>
  <c r="F35" i="17"/>
  <c r="F46" i="17"/>
  <c r="F47" i="17"/>
  <c r="F84" i="17"/>
  <c r="F36" i="17"/>
  <c r="F48" i="17"/>
  <c r="F90" i="17"/>
  <c r="F81" i="17"/>
  <c r="F91" i="17"/>
  <c r="F26" i="17"/>
  <c r="F85" i="17"/>
  <c r="F27" i="17"/>
  <c r="F74" i="16"/>
  <c r="F90" i="16"/>
  <c r="F63" i="16"/>
  <c r="F64" i="16"/>
  <c r="F66" i="16"/>
  <c r="F65" i="16"/>
  <c r="F67" i="16"/>
  <c r="F96" i="16"/>
  <c r="F91" i="16"/>
  <c r="F62" i="16"/>
  <c r="F71" i="16"/>
  <c r="F51" i="16"/>
  <c r="F93" i="16"/>
  <c r="F89" i="16"/>
  <c r="F50" i="16"/>
  <c r="F94" i="16"/>
  <c r="F95" i="16"/>
  <c r="F73" i="16"/>
  <c r="F48" i="16"/>
  <c r="F92" i="16"/>
  <c r="F70" i="16"/>
  <c r="F49" i="16"/>
  <c r="F25" i="16"/>
  <c r="F8" i="16"/>
  <c r="F7" i="16"/>
  <c r="F103" i="16"/>
  <c r="F4" i="17"/>
  <c r="F4" i="16"/>
  <c r="F26" i="15"/>
  <c r="F30" i="15"/>
  <c r="F23" i="15"/>
  <c r="F41" i="15"/>
  <c r="F13" i="15"/>
  <c r="F19" i="15"/>
  <c r="F14" i="15"/>
  <c r="F47" i="15"/>
  <c r="F8" i="15"/>
  <c r="F18" i="15"/>
  <c r="F6" i="15"/>
  <c r="F5" i="15"/>
  <c r="F70" i="15"/>
  <c r="F25" i="15"/>
  <c r="F34" i="15"/>
  <c r="F31" i="15"/>
  <c r="F16" i="15"/>
  <c r="F9" i="15"/>
  <c r="F22" i="15"/>
  <c r="F10" i="15"/>
  <c r="F4" i="15"/>
  <c r="F12" i="15"/>
  <c r="F11" i="15"/>
  <c r="F20" i="15"/>
  <c r="F35" i="15"/>
  <c r="F36" i="15"/>
  <c r="F7" i="15"/>
  <c r="F40" i="17"/>
  <c r="F49" i="17"/>
  <c r="F81" i="16"/>
  <c r="F119" i="16"/>
  <c r="F111" i="16"/>
  <c r="F28" i="15"/>
  <c r="F71" i="15"/>
  <c r="F42" i="17"/>
  <c r="F47" i="16"/>
  <c r="F78" i="16"/>
  <c r="F105" i="17"/>
  <c r="F64" i="17"/>
  <c r="F6" i="16"/>
  <c r="F66" i="15"/>
  <c r="F50" i="17"/>
  <c r="F78" i="17"/>
  <c r="F65" i="17"/>
  <c r="F96" i="17"/>
  <c r="F109" i="17"/>
  <c r="F93" i="17"/>
  <c r="F22" i="17"/>
  <c r="F56" i="17"/>
  <c r="F74" i="17"/>
  <c r="F92" i="17"/>
  <c r="F107" i="17"/>
  <c r="F25" i="17"/>
  <c r="F97" i="17"/>
  <c r="F61" i="17"/>
  <c r="F80" i="17"/>
  <c r="F31" i="17"/>
  <c r="F86" i="16"/>
  <c r="F42" i="15"/>
  <c r="F39" i="16"/>
  <c r="F114" i="16"/>
  <c r="F99" i="16"/>
  <c r="F77" i="16"/>
  <c r="F40" i="15"/>
  <c r="F21" i="17"/>
  <c r="F37" i="17"/>
  <c r="F19" i="17"/>
  <c r="F28" i="17"/>
  <c r="F8" i="17"/>
  <c r="F110" i="16"/>
  <c r="F58" i="16"/>
  <c r="F94" i="17"/>
  <c r="F97" i="16"/>
  <c r="F12" i="17"/>
  <c r="F9" i="16"/>
  <c r="F39" i="15"/>
  <c r="F69" i="15"/>
  <c r="F63" i="15"/>
  <c r="F38" i="15"/>
  <c r="F48" i="15"/>
  <c r="F62" i="15"/>
  <c r="F35" i="16"/>
  <c r="F49" i="15"/>
  <c r="F45" i="16"/>
  <c r="F106" i="17"/>
  <c r="F67" i="17"/>
  <c r="F103" i="17"/>
  <c r="F34" i="17"/>
  <c r="F10" i="17"/>
  <c r="F43" i="17"/>
  <c r="F102" i="17"/>
  <c r="F33" i="17"/>
  <c r="F117" i="16"/>
  <c r="F61" i="16"/>
  <c r="F112" i="16"/>
  <c r="F53" i="16"/>
  <c r="F46" i="16"/>
  <c r="F106" i="16"/>
  <c r="F12" i="16"/>
  <c r="F27" i="15"/>
  <c r="F37" i="15"/>
  <c r="F118" i="16"/>
  <c r="F34" i="16"/>
  <c r="F64" i="15"/>
  <c r="F104" i="16"/>
  <c r="F16" i="16"/>
  <c r="F67" i="15"/>
  <c r="F10" i="16"/>
  <c r="F15" i="16"/>
  <c r="F11" i="16"/>
  <c r="F69" i="16"/>
  <c r="F27" i="16"/>
  <c r="F82" i="16"/>
  <c r="F13" i="16"/>
  <c r="F75" i="16"/>
  <c r="F38" i="16"/>
  <c r="F20" i="16"/>
  <c r="F108" i="16"/>
  <c r="F30" i="16"/>
  <c r="F18" i="16"/>
  <c r="F108" i="17"/>
  <c r="F98" i="17"/>
  <c r="F55" i="17"/>
  <c r="F18" i="17"/>
  <c r="F75" i="17"/>
  <c r="F76" i="17"/>
  <c r="F7" i="17"/>
  <c r="F62" i="17"/>
  <c r="F53" i="17"/>
  <c r="F5" i="17"/>
  <c r="F110" i="17"/>
  <c r="F17" i="17"/>
  <c r="F100" i="17"/>
  <c r="F99" i="17"/>
  <c r="F24" i="17"/>
  <c r="F20" i="17"/>
  <c r="F113" i="16"/>
  <c r="F115" i="16"/>
  <c r="F79" i="16"/>
  <c r="F29" i="16"/>
  <c r="F63" i="17"/>
  <c r="F104" i="17"/>
  <c r="F32" i="17"/>
  <c r="F83" i="16"/>
  <c r="F80" i="16"/>
  <c r="F24" i="16"/>
  <c r="F28" i="16"/>
  <c r="F87" i="16"/>
  <c r="F40" i="16"/>
  <c r="F101" i="16"/>
  <c r="F5" i="16"/>
  <c r="F65" i="15"/>
  <c r="F15" i="15"/>
  <c r="F101" i="17"/>
  <c r="F13" i="17"/>
  <c r="F59" i="16"/>
  <c r="F26" i="16"/>
  <c r="F21" i="16"/>
  <c r="F102" i="16"/>
  <c r="F76" i="16"/>
  <c r="F107" i="16"/>
  <c r="F72" i="16"/>
  <c r="F17" i="16"/>
  <c r="F79" i="17"/>
  <c r="F54" i="17"/>
  <c r="F9" i="17"/>
  <c r="F14" i="17"/>
  <c r="F15" i="17"/>
  <c r="F95" i="17"/>
  <c r="F77" i="17"/>
  <c r="F11" i="17"/>
  <c r="F66" i="17"/>
  <c r="F111" i="17"/>
  <c r="F41" i="17"/>
  <c r="F6" i="17"/>
  <c r="F109" i="16"/>
  <c r="F54" i="16"/>
  <c r="F100" i="16"/>
  <c r="F60" i="16"/>
  <c r="F16" i="17"/>
  <c r="F23" i="17"/>
  <c r="F116" i="16"/>
  <c r="F41" i="16"/>
  <c r="F33" i="16"/>
  <c r="F68" i="15"/>
  <c r="F23" i="16"/>
  <c r="F36" i="16"/>
  <c r="F22" i="16"/>
  <c r="F52" i="16"/>
  <c r="F19" i="16"/>
  <c r="F61" i="15"/>
  <c r="F68" i="16"/>
  <c r="F14" i="16"/>
  <c r="F105" i="16"/>
  <c r="F55" i="16"/>
  <c r="F85" i="16"/>
  <c r="F98" i="16"/>
  <c r="F88" i="16"/>
  <c r="E4" i="14"/>
  <c r="F90" i="14" l="1"/>
  <c r="F89" i="14"/>
  <c r="F87" i="14"/>
  <c r="F88" i="14"/>
  <c r="F86" i="14"/>
  <c r="F85" i="14"/>
  <c r="F84" i="14"/>
  <c r="F83" i="14"/>
  <c r="F40" i="14"/>
  <c r="F26" i="14"/>
  <c r="F32" i="14"/>
  <c r="F33" i="14"/>
  <c r="F53" i="14"/>
  <c r="F80" i="14"/>
  <c r="F74" i="14"/>
  <c r="F71" i="14"/>
  <c r="F23" i="14"/>
  <c r="F72" i="14"/>
  <c r="F75" i="14"/>
  <c r="F82" i="14"/>
  <c r="F24" i="14"/>
  <c r="F73" i="14"/>
  <c r="F78" i="14"/>
  <c r="F77" i="14"/>
  <c r="F81" i="14"/>
  <c r="F79" i="14"/>
  <c r="F76" i="14"/>
  <c r="F70" i="14"/>
  <c r="F63" i="14"/>
  <c r="F60" i="14"/>
  <c r="F58" i="14"/>
  <c r="F59" i="14"/>
  <c r="F57" i="14"/>
  <c r="F61" i="14"/>
  <c r="F64" i="14"/>
  <c r="F62" i="14"/>
  <c r="F65" i="14"/>
  <c r="F19" i="14"/>
  <c r="F9" i="14"/>
  <c r="F21" i="14"/>
  <c r="F109" i="14"/>
  <c r="F96" i="14"/>
  <c r="F46" i="14"/>
  <c r="F101" i="14"/>
  <c r="F67" i="14"/>
  <c r="F6" i="14"/>
  <c r="F16" i="14"/>
  <c r="F25" i="14"/>
  <c r="F47" i="14"/>
  <c r="F7" i="14"/>
  <c r="F27" i="14"/>
  <c r="F103" i="14"/>
  <c r="F10" i="14"/>
  <c r="F98" i="14"/>
  <c r="F100" i="14"/>
  <c r="F107" i="14"/>
  <c r="F35" i="14"/>
  <c r="F49" i="14"/>
  <c r="F51" i="14"/>
  <c r="F50" i="14"/>
  <c r="F54" i="14"/>
  <c r="F99" i="14"/>
  <c r="F11" i="14"/>
  <c r="F108" i="14"/>
  <c r="F31" i="14"/>
  <c r="F15" i="14"/>
  <c r="F94" i="14"/>
  <c r="F41" i="14"/>
  <c r="F8" i="14"/>
  <c r="F52" i="14"/>
  <c r="F97" i="14"/>
  <c r="F30" i="14"/>
  <c r="F4" i="14"/>
  <c r="F45" i="14"/>
  <c r="F13" i="14"/>
  <c r="F106" i="14"/>
  <c r="F93" i="14"/>
  <c r="F12" i="14"/>
  <c r="F44" i="14"/>
  <c r="F5" i="14"/>
  <c r="F105" i="14"/>
  <c r="F43" i="14"/>
  <c r="F37" i="14"/>
  <c r="F56" i="14"/>
  <c r="F14" i="14"/>
  <c r="F36" i="14"/>
  <c r="F102" i="14"/>
  <c r="F28" i="14"/>
  <c r="F91" i="14"/>
  <c r="F42" i="14"/>
  <c r="F22" i="14"/>
  <c r="F66" i="14"/>
  <c r="F69" i="14"/>
  <c r="F55" i="14"/>
  <c r="F29" i="14"/>
  <c r="F34" i="14"/>
  <c r="F68" i="14"/>
  <c r="F104" i="14"/>
  <c r="F18" i="14"/>
  <c r="F38" i="14"/>
  <c r="F48" i="14"/>
  <c r="F92" i="14"/>
  <c r="F39" i="14"/>
  <c r="F95" i="14"/>
  <c r="F20" i="14"/>
  <c r="F1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<sst xmlns="http://schemas.openxmlformats.org/spreadsheetml/2006/main" count="2111" uniqueCount="896">
  <si>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</si>
  <si>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</si>
  <si>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</si>
  <si>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</si>
  <si>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</si>
  <si>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ポイント</t>
    <phoneticPr fontId="4"/>
  </si>
  <si>
    <t>麗澤瑞浪</t>
  </si>
  <si>
    <t>県岐阜商</t>
  </si>
  <si>
    <t>大垣北</t>
  </si>
  <si>
    <t>関有知</t>
  </si>
  <si>
    <t>大垣東</t>
  </si>
  <si>
    <t>入力人数</t>
  </si>
  <si>
    <t>1位</t>
  </si>
  <si>
    <t>2位</t>
  </si>
  <si>
    <t>3位</t>
  </si>
  <si>
    <t>4位</t>
  </si>
  <si>
    <t>5位</t>
  </si>
  <si>
    <t>6位</t>
  </si>
  <si>
    <t>7位</t>
  </si>
  <si>
    <t>8位</t>
  </si>
  <si>
    <t>ベスト１６位</t>
  </si>
  <si>
    <t>ベスト３２位</t>
  </si>
  <si>
    <t>確認</t>
    <rPh sb="0" eb="2">
      <t>カクニン</t>
    </rPh>
    <phoneticPr fontId="4"/>
  </si>
  <si>
    <t>人数</t>
    <rPh sb="0" eb="2">
      <t>ニンズウ</t>
    </rPh>
    <phoneticPr fontId="4"/>
  </si>
  <si>
    <t>ポイント</t>
  </si>
  <si>
    <t>加茂農林</t>
  </si>
  <si>
    <t>各務原</t>
  </si>
  <si>
    <t>関</t>
  </si>
  <si>
    <t>多治見</t>
  </si>
  <si>
    <t>可児</t>
  </si>
  <si>
    <t>大垣南</t>
  </si>
  <si>
    <t>ベスト２４位</t>
  </si>
  <si>
    <t>関商工</t>
  </si>
  <si>
    <t>岐阜総合</t>
  </si>
  <si>
    <t>恵那</t>
  </si>
  <si>
    <t>岐阜北</t>
  </si>
  <si>
    <t>各務原西</t>
  </si>
  <si>
    <t>加茂</t>
  </si>
  <si>
    <t>東濃実</t>
  </si>
  <si>
    <t>入力人数</t>
    <rPh sb="0" eb="2">
      <t>ニュウリョク</t>
    </rPh>
    <rPh sb="2" eb="4">
      <t>ニンズウ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</si>
  <si>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</si>
  <si>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</si>
  <si>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</si>
  <si>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</si>
  <si>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</si>
  <si>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</si>
  <si>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</si>
  <si>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</si>
  <si>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ベスト１６位</t>
    <rPh sb="5" eb="6">
      <t>イ</t>
    </rPh>
    <phoneticPr fontId="4"/>
  </si>
  <si>
    <t>ベスト３２位</t>
    <rPh sb="5" eb="6">
      <t>イ</t>
    </rPh>
    <phoneticPr fontId="4"/>
  </si>
  <si>
    <t>中3</t>
  </si>
  <si>
    <t>ベスト２４位</t>
    <rPh sb="5" eb="6">
      <t>イ</t>
    </rPh>
    <phoneticPr fontId="4"/>
  </si>
  <si>
    <t>No</t>
    <phoneticPr fontId="4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</si>
  <si>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</si>
  <si>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</si>
  <si>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</si>
  <si>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２９年度選抜室内Ｊ</t>
  </si>
  <si>
    <t>２９年度MUFGJU16</t>
  </si>
  <si>
    <t>武義</t>
  </si>
  <si>
    <t>間宮　浩輝</t>
  </si>
  <si>
    <t>山口　智哉</t>
  </si>
  <si>
    <t>樋口　貴大</t>
  </si>
  <si>
    <t>葛西　辰哉</t>
  </si>
  <si>
    <t>松本　晃明</t>
  </si>
  <si>
    <t>三本　悠太</t>
  </si>
  <si>
    <t>中2</t>
  </si>
  <si>
    <t>ＩＮＴＥＲ</t>
  </si>
  <si>
    <t>岩間　治樹</t>
  </si>
  <si>
    <t>座馬　　大</t>
  </si>
  <si>
    <t>郡上</t>
  </si>
  <si>
    <t>岐南工</t>
  </si>
  <si>
    <t>林　幸多郎</t>
  </si>
  <si>
    <t>岐阜西TC</t>
  </si>
  <si>
    <t>細川　祐希</t>
  </si>
  <si>
    <t>林　　佳生</t>
  </si>
  <si>
    <t>帝京大可児</t>
  </si>
  <si>
    <t>中津</t>
  </si>
  <si>
    <t>岐阜高専</t>
  </si>
  <si>
    <t>岐阜</t>
  </si>
  <si>
    <t>豊吉　柊人</t>
  </si>
  <si>
    <t>小林クラブ</t>
  </si>
  <si>
    <t>中津川工</t>
  </si>
  <si>
    <t>加納</t>
  </si>
  <si>
    <t>豊吉　彩乃</t>
  </si>
  <si>
    <t>兼山　栞凛</t>
  </si>
  <si>
    <t>堂前　瑠希</t>
  </si>
  <si>
    <t>深尾　梨未</t>
  </si>
  <si>
    <t>後藤　舞幸</t>
  </si>
  <si>
    <t>大垣西</t>
  </si>
  <si>
    <t>ウェルネス</t>
  </si>
  <si>
    <t>関スポーツ塾</t>
  </si>
  <si>
    <t>宮本　雪凪</t>
  </si>
  <si>
    <t>半田　茜子</t>
  </si>
  <si>
    <t>井田　響夏</t>
  </si>
  <si>
    <t>高橋　結望</t>
  </si>
  <si>
    <t>間宮　万結</t>
  </si>
  <si>
    <t>末次　礼佳</t>
  </si>
  <si>
    <t>三本　紗衣</t>
  </si>
  <si>
    <t>足立　莉子</t>
  </si>
  <si>
    <t>池田</t>
  </si>
  <si>
    <t>多治見北</t>
  </si>
  <si>
    <t>２９年度ＩＨ予選</t>
  </si>
  <si>
    <t>２９年度強化練習会</t>
  </si>
  <si>
    <t>２９年度新人戦順位</t>
  </si>
  <si>
    <t>２９年度全日本JrU18</t>
  </si>
  <si>
    <t>２９年度全日本JrU16</t>
  </si>
  <si>
    <t>２９年度全日本JrU14</t>
  </si>
  <si>
    <t>２９年度岐阜県中学</t>
  </si>
  <si>
    <t>２９年度東海毎日U18</t>
  </si>
  <si>
    <t>２９年度東海毎日U16</t>
  </si>
  <si>
    <t>岐阜</t>
    <rPh sb="0" eb="2">
      <t>ギフ</t>
    </rPh>
    <phoneticPr fontId="2"/>
  </si>
  <si>
    <t>大垣北</t>
    <rPh sb="0" eb="2">
      <t>オオガキ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</si>
  <si>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</si>
  <si>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</si>
  <si>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</si>
  <si>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加茂農林</t>
    <rPh sb="0" eb="2">
      <t>カモ</t>
    </rPh>
    <rPh sb="2" eb="4">
      <t>ノウリン</t>
    </rPh>
    <phoneticPr fontId="2"/>
  </si>
  <si>
    <t>WiM岐阜</t>
  </si>
  <si>
    <t>ロング</t>
  </si>
  <si>
    <t>浅井　暢斗</t>
  </si>
  <si>
    <t>座馬　　陸</t>
  </si>
  <si>
    <t>山下　湧登</t>
  </si>
  <si>
    <t>牛垣　翔太</t>
  </si>
  <si>
    <t>前刀　奏斗</t>
  </si>
  <si>
    <t>小川　拳斗</t>
  </si>
  <si>
    <t>藤本　博文</t>
  </si>
  <si>
    <t>北野　旦陽</t>
  </si>
  <si>
    <t>奥村　祥之</t>
  </si>
  <si>
    <t>谷藤　拓海</t>
  </si>
  <si>
    <t>原　　颯希</t>
  </si>
  <si>
    <t>上杉　亮介</t>
  </si>
  <si>
    <t>纐纈　晟留</t>
  </si>
  <si>
    <t>村田　英夢</t>
  </si>
  <si>
    <t>久田　　天</t>
  </si>
  <si>
    <t>永江　快羽</t>
  </si>
  <si>
    <t>澤本　拓巳</t>
  </si>
  <si>
    <t>今村　暢介</t>
  </si>
  <si>
    <t>宮本　純汰</t>
  </si>
  <si>
    <t>原田　風真</t>
  </si>
  <si>
    <t>岡野　史哉</t>
  </si>
  <si>
    <t>安江　一遥</t>
  </si>
  <si>
    <t>岩田　祐羽</t>
  </si>
  <si>
    <t>松本　祐菜</t>
  </si>
  <si>
    <t>樋口　琴音</t>
  </si>
  <si>
    <t>宇佐美　愛</t>
  </si>
  <si>
    <t>籠橋　万知</t>
  </si>
  <si>
    <t>大西　結菜</t>
  </si>
  <si>
    <t>長村　礼菜</t>
  </si>
  <si>
    <t>美濃市TA</t>
  </si>
  <si>
    <t>児山　月渚</t>
  </si>
  <si>
    <t>増田　晴香</t>
  </si>
  <si>
    <t>川路　美衣</t>
  </si>
  <si>
    <t>岩井　芹奈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</si>
  <si>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</si>
  <si>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</si>
  <si>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</si>
  <si>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丹羽　駿介</t>
    <rPh sb="0" eb="2">
      <t>ニワ</t>
    </rPh>
    <rPh sb="3" eb="5">
      <t>シュンスケ</t>
    </rPh>
    <phoneticPr fontId="2"/>
  </si>
  <si>
    <t>岐阜工業</t>
    <rPh sb="0" eb="2">
      <t>ギフ</t>
    </rPh>
    <rPh sb="2" eb="4">
      <t>コウギョウ</t>
    </rPh>
    <phoneticPr fontId="2"/>
  </si>
  <si>
    <t>各務原西</t>
    <rPh sb="3" eb="4">
      <t>ニシ</t>
    </rPh>
    <phoneticPr fontId="2"/>
  </si>
  <si>
    <t>大宮　涼乃</t>
  </si>
  <si>
    <t>安藤　英江</t>
  </si>
  <si>
    <t>小寺ひま璃</t>
  </si>
  <si>
    <t>日比野竜也</t>
  </si>
  <si>
    <t>髙木　勝夢</t>
  </si>
  <si>
    <t>渡辺　翔也</t>
  </si>
  <si>
    <t>服部　将大</t>
  </si>
  <si>
    <t>大澤幸一郎</t>
  </si>
  <si>
    <t>今田　悠登</t>
  </si>
  <si>
    <t>田中　美結</t>
  </si>
  <si>
    <t>松尾　希依</t>
  </si>
  <si>
    <t>吉村　実優</t>
  </si>
  <si>
    <t>笠原　千晴</t>
  </si>
  <si>
    <t>山口　和佳</t>
  </si>
  <si>
    <t>新藤　瑞紀</t>
  </si>
  <si>
    <t>和田　萌那</t>
  </si>
  <si>
    <t>梅田　結衣</t>
  </si>
  <si>
    <t>済美</t>
  </si>
  <si>
    <t>岸野　　愛</t>
  </si>
  <si>
    <t>松井まりな</t>
  </si>
  <si>
    <t>糸魚川茉心</t>
  </si>
  <si>
    <t>伊澤　亜希</t>
  </si>
  <si>
    <t>堀　こころ</t>
  </si>
  <si>
    <t>川瀬　友芽</t>
  </si>
  <si>
    <t>佐藤　美琴</t>
  </si>
  <si>
    <t>吉田　　桜</t>
  </si>
  <si>
    <t>青井　佑奈</t>
  </si>
  <si>
    <t>大栗　有稀</t>
  </si>
  <si>
    <t>小川　未輝</t>
  </si>
  <si>
    <t>小澤　旺子</t>
  </si>
  <si>
    <t>小野絵里奈</t>
  </si>
  <si>
    <t>横山世利加</t>
  </si>
  <si>
    <t>各務　稔梨</t>
  </si>
  <si>
    <t>棚橋愛梨咲</t>
  </si>
  <si>
    <t>青山萌々子</t>
  </si>
  <si>
    <t>長尾　彩加</t>
  </si>
  <si>
    <t>小久保杏香</t>
  </si>
  <si>
    <t>淡路　千聖</t>
  </si>
  <si>
    <t>飯沼　優斗</t>
  </si>
  <si>
    <t>三美　和也</t>
  </si>
  <si>
    <t>一色　凌介</t>
  </si>
  <si>
    <t>桂川　結衣</t>
  </si>
  <si>
    <t>纐纈　美晴</t>
  </si>
  <si>
    <t>山田　玲亜</t>
  </si>
  <si>
    <t>林　　幸佑</t>
  </si>
  <si>
    <t>伊藤　月架</t>
  </si>
  <si>
    <t>石川　　徹</t>
  </si>
  <si>
    <t>澤　　一輝</t>
  </si>
  <si>
    <t>坂本　大空</t>
  </si>
  <si>
    <t>牛澤　　優</t>
  </si>
  <si>
    <t>岡野　佑紀</t>
  </si>
  <si>
    <t>佐々木翔馬</t>
  </si>
  <si>
    <t>中島　龍輝</t>
  </si>
  <si>
    <t>中村　昂生</t>
  </si>
  <si>
    <t>松尾　琉聖</t>
  </si>
  <si>
    <t>中村　宗吾</t>
  </si>
  <si>
    <t>木股好太郎</t>
  </si>
  <si>
    <t>ＨＩＤＥ TA</t>
  </si>
  <si>
    <t>小嶋　怜理</t>
  </si>
  <si>
    <t>伊佐治浩介</t>
  </si>
  <si>
    <t>長尾　俊希</t>
  </si>
  <si>
    <t>下村　　稜</t>
  </si>
  <si>
    <t>林　　亮佑</t>
  </si>
  <si>
    <t>加賀　俊輔</t>
  </si>
  <si>
    <t>坪井　千展</t>
  </si>
  <si>
    <t>中村　航大</t>
  </si>
  <si>
    <t>鈴木　　頼</t>
  </si>
  <si>
    <t>阿部　航大</t>
  </si>
  <si>
    <t>林　　明利</t>
  </si>
  <si>
    <t>宮島　　陸</t>
  </si>
  <si>
    <t>野﨑　陸斗</t>
  </si>
  <si>
    <t>岩田幸太郎</t>
  </si>
  <si>
    <t>安立　周生</t>
    <rPh sb="0" eb="2">
      <t>アダチ</t>
    </rPh>
    <rPh sb="3" eb="4">
      <t>シュウ</t>
    </rPh>
    <rPh sb="4" eb="5">
      <t>ショウ</t>
    </rPh>
    <phoneticPr fontId="2"/>
  </si>
  <si>
    <t>細川　蒼士</t>
    <rPh sb="3" eb="4">
      <t>アオ</t>
    </rPh>
    <rPh sb="4" eb="5">
      <t>シ</t>
    </rPh>
    <phoneticPr fontId="2"/>
  </si>
  <si>
    <t>各務原</t>
    <rPh sb="0" eb="3">
      <t>カガミハラ</t>
    </rPh>
    <phoneticPr fontId="2"/>
  </si>
  <si>
    <t>高橋あかね</t>
  </si>
  <si>
    <t>浅井美彩希</t>
  </si>
  <si>
    <t>西澤　　梢</t>
  </si>
  <si>
    <t>加納　祐希</t>
  </si>
  <si>
    <t>陶川　実弥</t>
  </si>
  <si>
    <t>藤吉　咲映</t>
  </si>
  <si>
    <t>大野　美奈</t>
  </si>
  <si>
    <t>鷲見　康太</t>
  </si>
  <si>
    <t>福西　優斗</t>
  </si>
  <si>
    <t>村田歩宇優</t>
  </si>
  <si>
    <t>柴田　恭弥</t>
  </si>
  <si>
    <t>可児　　繁</t>
  </si>
  <si>
    <t>糟谷　　翔</t>
  </si>
  <si>
    <t>中根　淑伸</t>
  </si>
  <si>
    <t>吉村　柾人</t>
  </si>
  <si>
    <t>三和TS</t>
  </si>
  <si>
    <t>和田　　輝</t>
  </si>
  <si>
    <t>ミキヤＴＣ</t>
  </si>
  <si>
    <t>上野翔太郎</t>
  </si>
  <si>
    <t>No</t>
  </si>
  <si>
    <t>宗宮　　彩</t>
  </si>
  <si>
    <t>福田　　愛</t>
  </si>
  <si>
    <t>川松咲貴菜</t>
  </si>
  <si>
    <t>関谷　　花</t>
  </si>
  <si>
    <t>有鹿　　桃</t>
  </si>
  <si>
    <t>松島かなみ</t>
  </si>
  <si>
    <t>林　　香那</t>
  </si>
  <si>
    <t>上田成瑠美</t>
  </si>
  <si>
    <t>大野実可子</t>
  </si>
  <si>
    <t>宗宮　　遥</t>
  </si>
  <si>
    <t>淺里　　桃</t>
  </si>
  <si>
    <t>山下久玲葉</t>
  </si>
  <si>
    <t>水野　惺矢</t>
  </si>
  <si>
    <t>間宮　友稀</t>
  </si>
  <si>
    <t>丹羽　駿介</t>
  </si>
  <si>
    <t>藤墳　　竣</t>
  </si>
  <si>
    <t>可児　優希</t>
  </si>
  <si>
    <t>後藤　希生</t>
  </si>
  <si>
    <t>安立　周生</t>
  </si>
  <si>
    <t>細川　蒼士</t>
  </si>
  <si>
    <t>五藤　康介</t>
  </si>
  <si>
    <t>岡野　史弥</t>
  </si>
  <si>
    <t>奥田　利貴</t>
  </si>
  <si>
    <t>不破</t>
  </si>
  <si>
    <t>戸田　涼太</t>
  </si>
  <si>
    <t>入木田颯真</t>
  </si>
  <si>
    <t>水野峻太郎</t>
  </si>
  <si>
    <t>古屋　良祐</t>
  </si>
  <si>
    <t>恵那峡</t>
  </si>
  <si>
    <t>橋詰　直隼</t>
  </si>
  <si>
    <t>藤村　香文</t>
  </si>
  <si>
    <t>瀧本　彩乃</t>
  </si>
  <si>
    <t>石井　　晶</t>
  </si>
  <si>
    <t>長瀬　愛花</t>
  </si>
  <si>
    <t>聖マリア女中</t>
  </si>
  <si>
    <t>國井　彩名</t>
  </si>
  <si>
    <t>安藤　　愛</t>
  </si>
  <si>
    <t>水野峻太朗</t>
  </si>
  <si>
    <t>和田　輝</t>
  </si>
  <si>
    <t>松田　航季</t>
  </si>
  <si>
    <t>柴田　裕平</t>
  </si>
  <si>
    <t>古川　正基</t>
  </si>
  <si>
    <t>長谷川　裕人</t>
  </si>
  <si>
    <t>駒井　敬也</t>
  </si>
  <si>
    <t>森　　裕樹</t>
  </si>
  <si>
    <t>馬谷未来翔</t>
  </si>
  <si>
    <t>小林　恵成</t>
  </si>
  <si>
    <t>今井　　佑</t>
  </si>
  <si>
    <t>白木川　檜</t>
  </si>
  <si>
    <t>渡邊明衣里</t>
  </si>
  <si>
    <t>西部みらい</t>
  </si>
  <si>
    <t>齋藤　来春</t>
  </si>
  <si>
    <t>県岐阜商</t>
    <phoneticPr fontId="2"/>
  </si>
  <si>
    <t>大垣北</t>
    <phoneticPr fontId="2"/>
  </si>
  <si>
    <t>郡上</t>
    <phoneticPr fontId="2"/>
  </si>
  <si>
    <t>郡上</t>
    <phoneticPr fontId="2"/>
  </si>
  <si>
    <t>関</t>
    <rPh sb="0" eb="1">
      <t>セキ</t>
    </rPh>
    <phoneticPr fontId="2"/>
  </si>
  <si>
    <t>県岐阜商</t>
    <phoneticPr fontId="2"/>
  </si>
  <si>
    <t>麗澤瑞浪</t>
    <phoneticPr fontId="2"/>
  </si>
  <si>
    <t>林　亮佑</t>
    <rPh sb="0" eb="1">
      <t>ハヤシ</t>
    </rPh>
    <rPh sb="2" eb="3">
      <t>リョウ</t>
    </rPh>
    <rPh sb="3" eb="4">
      <t>スケ</t>
    </rPh>
    <phoneticPr fontId="2"/>
  </si>
  <si>
    <t>菱田　航生</t>
    <rPh sb="3" eb="4">
      <t>ワタル</t>
    </rPh>
    <rPh sb="4" eb="5">
      <t>ショウ</t>
    </rPh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</si>
  <si>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</si>
  <si>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</si>
  <si>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</si>
  <si>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</si>
  <si>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藤墳　竣</t>
    <rPh sb="0" eb="2">
      <t>フジツカ</t>
    </rPh>
    <rPh sb="3" eb="4">
      <t>シュン</t>
    </rPh>
    <phoneticPr fontId="2"/>
  </si>
  <si>
    <t>二村　海成</t>
    <rPh sb="0" eb="2">
      <t>フタムラ</t>
    </rPh>
    <rPh sb="3" eb="5">
      <t>カイセイ</t>
    </rPh>
    <phoneticPr fontId="2"/>
  </si>
  <si>
    <t>関商工</t>
    <rPh sb="0" eb="1">
      <t>セキ</t>
    </rPh>
    <rPh sb="1" eb="3">
      <t>ショウコウ</t>
    </rPh>
    <phoneticPr fontId="2"/>
  </si>
  <si>
    <t>長尾　柊也</t>
    <rPh sb="3" eb="4">
      <t>ヒイラギ</t>
    </rPh>
    <rPh sb="4" eb="5">
      <t>ヤ</t>
    </rPh>
    <phoneticPr fontId="2"/>
  </si>
  <si>
    <t>藤本　博文</t>
    <rPh sb="0" eb="2">
      <t>フジモト</t>
    </rPh>
    <rPh sb="3" eb="5">
      <t>ヒロフミ</t>
    </rPh>
    <phoneticPr fontId="2"/>
  </si>
  <si>
    <t>県岐阜商</t>
    <phoneticPr fontId="2"/>
  </si>
  <si>
    <t>木村　尚哉</t>
    <rPh sb="0" eb="2">
      <t>キムラ</t>
    </rPh>
    <rPh sb="3" eb="5">
      <t>ナオヤ</t>
    </rPh>
    <phoneticPr fontId="2"/>
  </si>
  <si>
    <t>橋本　竣史</t>
    <rPh sb="0" eb="2">
      <t>ハシモト</t>
    </rPh>
    <rPh sb="3" eb="4">
      <t>シュン</t>
    </rPh>
    <rPh sb="4" eb="5">
      <t>シ</t>
    </rPh>
    <phoneticPr fontId="2"/>
  </si>
  <si>
    <t>可児工</t>
    <rPh sb="2" eb="3">
      <t>コウ</t>
    </rPh>
    <phoneticPr fontId="2"/>
  </si>
  <si>
    <t>畠中　健士郎</t>
    <rPh sb="0" eb="2">
      <t>ハタナカ</t>
    </rPh>
    <rPh sb="3" eb="6">
      <t>ケンシロウ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</si>
  <si>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</si>
  <si>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関</t>
    <rPh sb="0" eb="1">
      <t>セキ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</si>
  <si>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</si>
  <si>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</si>
  <si>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大野　天音</t>
    <rPh sb="3" eb="4">
      <t>テン</t>
    </rPh>
    <rPh sb="4" eb="5">
      <t>オト</t>
    </rPh>
    <phoneticPr fontId="2"/>
  </si>
  <si>
    <t>向山　実来</t>
    <rPh sb="0" eb="2">
      <t>ムカイヤマ</t>
    </rPh>
    <rPh sb="3" eb="4">
      <t>ミノル</t>
    </rPh>
    <rPh sb="4" eb="5">
      <t>ク</t>
    </rPh>
    <phoneticPr fontId="2"/>
  </si>
  <si>
    <t>大野　実可子</t>
    <rPh sb="0" eb="2">
      <t>オオノ</t>
    </rPh>
    <rPh sb="3" eb="4">
      <t>ミノル</t>
    </rPh>
    <phoneticPr fontId="2"/>
  </si>
  <si>
    <t>多治見</t>
    <rPh sb="0" eb="3">
      <t>タジミ</t>
    </rPh>
    <phoneticPr fontId="2"/>
  </si>
  <si>
    <t>渡邊明衣里</t>
    <rPh sb="0" eb="2">
      <t>ワタナベ</t>
    </rPh>
    <rPh sb="2" eb="3">
      <t>ア</t>
    </rPh>
    <rPh sb="3" eb="4">
      <t>コロモ</t>
    </rPh>
    <rPh sb="4" eb="5">
      <t>サト</t>
    </rPh>
    <phoneticPr fontId="2"/>
  </si>
  <si>
    <t>荒川　葵</t>
    <rPh sb="0" eb="2">
      <t>アラカワ</t>
    </rPh>
    <rPh sb="3" eb="4">
      <t>アオイ</t>
    </rPh>
    <phoneticPr fontId="2"/>
  </si>
  <si>
    <t>恵那</t>
    <rPh sb="0" eb="2">
      <t>エナ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</si>
  <si>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</si>
  <si>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古田　仁</t>
    <rPh sb="0" eb="2">
      <t>フルタ</t>
    </rPh>
    <rPh sb="3" eb="4">
      <t>ジン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</si>
  <si>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</si>
  <si>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池戸　悠希子</t>
    <rPh sb="0" eb="2">
      <t>イケド</t>
    </rPh>
    <rPh sb="3" eb="4">
      <t>ユウ</t>
    </rPh>
    <rPh sb="4" eb="5">
      <t>キ</t>
    </rPh>
    <rPh sb="5" eb="6">
      <t>コ</t>
    </rPh>
    <phoneticPr fontId="2"/>
  </si>
  <si>
    <t>青木　祐李音</t>
    <rPh sb="0" eb="2">
      <t>アオキ</t>
    </rPh>
    <rPh sb="3" eb="4">
      <t>ユウ</t>
    </rPh>
    <rPh sb="4" eb="5">
      <t>リ</t>
    </rPh>
    <rPh sb="5" eb="6">
      <t>オト</t>
    </rPh>
    <phoneticPr fontId="2"/>
  </si>
  <si>
    <t>池戸　来望</t>
    <rPh sb="0" eb="2">
      <t>イケド</t>
    </rPh>
    <rPh sb="3" eb="4">
      <t>ライ</t>
    </rPh>
    <rPh sb="4" eb="5">
      <t>ボウ</t>
    </rPh>
    <phoneticPr fontId="2"/>
  </si>
  <si>
    <t>郡上TA</t>
    <rPh sb="0" eb="2">
      <t>グジョウ</t>
    </rPh>
    <phoneticPr fontId="2"/>
  </si>
  <si>
    <t>橋本　拓也</t>
    <rPh sb="0" eb="2">
      <t>ハシモト</t>
    </rPh>
    <rPh sb="3" eb="4">
      <t>タク</t>
    </rPh>
    <rPh sb="4" eb="5">
      <t>ヤ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</si>
  <si>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</si>
  <si>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山田　創太</t>
    <rPh sb="0" eb="2">
      <t>ヤマダ</t>
    </rPh>
    <rPh sb="3" eb="5">
      <t>ソウタ</t>
    </rPh>
    <phoneticPr fontId="2"/>
  </si>
  <si>
    <t>可児　優希</t>
    <rPh sb="0" eb="2">
      <t>カニ</t>
    </rPh>
    <phoneticPr fontId="2"/>
  </si>
  <si>
    <t>村瀬　晃司</t>
    <rPh sb="0" eb="2">
      <t>ムラセ</t>
    </rPh>
    <rPh sb="3" eb="5">
      <t>コウジ</t>
    </rPh>
    <phoneticPr fontId="2"/>
  </si>
  <si>
    <t>安藤　愛</t>
    <rPh sb="3" eb="4">
      <t>アイ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</si>
  <si>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</si>
  <si>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</si>
  <si>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山田　奈々</t>
    <rPh sb="0" eb="2">
      <t>ヤマダ</t>
    </rPh>
    <rPh sb="3" eb="5">
      <t>ナナ</t>
    </rPh>
    <phoneticPr fontId="2"/>
  </si>
  <si>
    <t>岡田　若菜</t>
    <rPh sb="0" eb="2">
      <t>オカダ</t>
    </rPh>
    <rPh sb="3" eb="5">
      <t>ワカナ</t>
    </rPh>
    <phoneticPr fontId="2"/>
  </si>
  <si>
    <t>深尾　初音</t>
    <rPh sb="3" eb="5">
      <t>ハツネ</t>
    </rPh>
    <phoneticPr fontId="2"/>
  </si>
  <si>
    <t>今井　心音</t>
    <rPh sb="0" eb="2">
      <t>イマイ</t>
    </rPh>
    <rPh sb="3" eb="4">
      <t>ココロ</t>
    </rPh>
    <rPh sb="4" eb="5">
      <t>ネ</t>
    </rPh>
    <phoneticPr fontId="2"/>
  </si>
  <si>
    <t>麗澤瑞浪中</t>
    <rPh sb="4" eb="5">
      <t>チュウ</t>
    </rPh>
    <phoneticPr fontId="2"/>
  </si>
  <si>
    <t>松原さくら</t>
    <rPh sb="0" eb="2">
      <t>マツバラ</t>
    </rPh>
    <phoneticPr fontId="2"/>
  </si>
  <si>
    <t>中島　彩深</t>
    <rPh sb="0" eb="2">
      <t>ナカシマ</t>
    </rPh>
    <rPh sb="3" eb="4">
      <t>イロドリ</t>
    </rPh>
    <rPh sb="4" eb="5">
      <t>フカ</t>
    </rPh>
    <phoneticPr fontId="2"/>
  </si>
  <si>
    <t>加茂</t>
    <rPh sb="0" eb="2">
      <t>カモ</t>
    </rPh>
    <phoneticPr fontId="2"/>
  </si>
  <si>
    <t>村山　瑚都</t>
    <rPh sb="0" eb="2">
      <t>ムラヤマ</t>
    </rPh>
    <rPh sb="3" eb="4">
      <t>コ</t>
    </rPh>
    <rPh sb="4" eb="5">
      <t>ミヤコ</t>
    </rPh>
    <phoneticPr fontId="2"/>
  </si>
  <si>
    <t>関スポーツ塾</t>
    <rPh sb="0" eb="1">
      <t>セキ</t>
    </rPh>
    <rPh sb="5" eb="6">
      <t>ジュク</t>
    </rPh>
    <phoneticPr fontId="2"/>
  </si>
  <si>
    <t>鈴木　愛梨</t>
    <rPh sb="0" eb="2">
      <t>スズキ</t>
    </rPh>
    <rPh sb="3" eb="4">
      <t>アイ</t>
    </rPh>
    <rPh sb="4" eb="5">
      <t>ナシ</t>
    </rPh>
    <phoneticPr fontId="2"/>
  </si>
  <si>
    <t>國井　彩名</t>
    <rPh sb="0" eb="2">
      <t>クニイ</t>
    </rPh>
    <rPh sb="3" eb="5">
      <t>アヤナ</t>
    </rPh>
    <phoneticPr fontId="2"/>
  </si>
  <si>
    <t>小林クラブ</t>
    <rPh sb="0" eb="2">
      <t>コバヤシ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</si>
  <si>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</si>
  <si>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</si>
  <si>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小野木笑花</t>
    <rPh sb="0" eb="3">
      <t>オノギ</t>
    </rPh>
    <rPh sb="3" eb="4">
      <t>ショウ</t>
    </rPh>
    <rPh sb="4" eb="5">
      <t>ハナ</t>
    </rPh>
    <phoneticPr fontId="2"/>
  </si>
  <si>
    <t>後藤　真尋</t>
    <rPh sb="3" eb="5">
      <t>マヒロ</t>
    </rPh>
    <phoneticPr fontId="2"/>
  </si>
  <si>
    <t>岐阜西TC</t>
    <rPh sb="0" eb="2">
      <t>ギフ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</si>
  <si>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</si>
  <si>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ミニッツ岐阜</t>
    <rPh sb="4" eb="6">
      <t>ギフ</t>
    </rPh>
    <phoneticPr fontId="2"/>
  </si>
  <si>
    <t>木曽川LTC</t>
    <rPh sb="0" eb="3">
      <t>キソガワ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</si>
  <si>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</si>
  <si>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郡上</t>
    <phoneticPr fontId="2"/>
  </si>
  <si>
    <t>立石　真也</t>
    <rPh sb="0" eb="2">
      <t>タテイシ</t>
    </rPh>
    <rPh sb="3" eb="5">
      <t>シンヤ</t>
    </rPh>
    <phoneticPr fontId="2"/>
  </si>
  <si>
    <t>麗澤瑞浪</t>
    <phoneticPr fontId="2"/>
  </si>
  <si>
    <t>橋詰　直隼</t>
    <rPh sb="0" eb="2">
      <t>ハシズメ</t>
    </rPh>
    <rPh sb="3" eb="4">
      <t>ナオ</t>
    </rPh>
    <rPh sb="4" eb="5">
      <t>ハヤブサ</t>
    </rPh>
    <phoneticPr fontId="2"/>
  </si>
  <si>
    <t>恵那峡TC</t>
    <rPh sb="0" eb="3">
      <t>エナキョウ</t>
    </rPh>
    <phoneticPr fontId="2"/>
  </si>
  <si>
    <t>古屋　良祐</t>
    <rPh sb="0" eb="1">
      <t>フル</t>
    </rPh>
    <rPh sb="1" eb="2">
      <t>ヤ</t>
    </rPh>
    <rPh sb="3" eb="4">
      <t>ヨ</t>
    </rPh>
    <rPh sb="4" eb="5">
      <t>スケ</t>
    </rPh>
    <phoneticPr fontId="2"/>
  </si>
  <si>
    <t>藤井　良太</t>
    <rPh sb="0" eb="2">
      <t>フジイ</t>
    </rPh>
    <rPh sb="3" eb="5">
      <t>リョウタ</t>
    </rPh>
    <phoneticPr fontId="2"/>
  </si>
  <si>
    <t>近藤　陽太</t>
    <rPh sb="0" eb="2">
      <t>コンドウ</t>
    </rPh>
    <rPh sb="3" eb="5">
      <t>ヨウタ</t>
    </rPh>
    <phoneticPr fontId="2"/>
  </si>
  <si>
    <t>岐阜西TC</t>
    <rPh sb="0" eb="2">
      <t>ギフ</t>
    </rPh>
    <rPh sb="2" eb="3">
      <t>ニシ</t>
    </rPh>
    <phoneticPr fontId="2"/>
  </si>
  <si>
    <t>麗澤瑞浪中</t>
    <rPh sb="0" eb="2">
      <t>レイタク</t>
    </rPh>
    <rPh sb="2" eb="4">
      <t>ミズナミ</t>
    </rPh>
    <rPh sb="4" eb="5">
      <t>チュウ</t>
    </rPh>
    <phoneticPr fontId="2"/>
  </si>
  <si>
    <t>福島　光彦</t>
    <rPh sb="0" eb="2">
      <t>フクシマ</t>
    </rPh>
    <rPh sb="3" eb="5">
      <t>ミツヒコ</t>
    </rPh>
    <phoneticPr fontId="2"/>
  </si>
  <si>
    <t>武市　勇輝</t>
    <rPh sb="0" eb="2">
      <t>タケイチ</t>
    </rPh>
    <rPh sb="3" eb="5">
      <t>ユウキ</t>
    </rPh>
    <phoneticPr fontId="2"/>
  </si>
  <si>
    <t>木股好太郎</t>
    <rPh sb="0" eb="2">
      <t>キマタ</t>
    </rPh>
    <rPh sb="2" eb="5">
      <t>コウタロウ</t>
    </rPh>
    <phoneticPr fontId="2"/>
  </si>
  <si>
    <t>澤田功太郎</t>
    <rPh sb="0" eb="2">
      <t>サワダ</t>
    </rPh>
    <rPh sb="2" eb="5">
      <t>コウタロウ</t>
    </rPh>
    <phoneticPr fontId="2"/>
  </si>
  <si>
    <t>有賀　絢平</t>
    <rPh sb="0" eb="2">
      <t>アリガ</t>
    </rPh>
    <rPh sb="3" eb="4">
      <t>アヤ</t>
    </rPh>
    <rPh sb="4" eb="5">
      <t>タイラ</t>
    </rPh>
    <phoneticPr fontId="2"/>
  </si>
  <si>
    <t>加藤　光</t>
    <rPh sb="0" eb="2">
      <t>カトウ</t>
    </rPh>
    <rPh sb="3" eb="4">
      <t>ヒカリ</t>
    </rPh>
    <phoneticPr fontId="2"/>
  </si>
  <si>
    <t>川路　夏生</t>
    <rPh sb="0" eb="2">
      <t>カワジ</t>
    </rPh>
    <rPh sb="3" eb="4">
      <t>ナツ</t>
    </rPh>
    <rPh sb="4" eb="5">
      <t>イ</t>
    </rPh>
    <phoneticPr fontId="2"/>
  </si>
  <si>
    <t>小澤　光</t>
    <rPh sb="0" eb="2">
      <t>オザワ</t>
    </rPh>
    <rPh sb="3" eb="4">
      <t>ヒカル</t>
    </rPh>
    <phoneticPr fontId="2"/>
  </si>
  <si>
    <t>河田　更紗</t>
    <rPh sb="0" eb="2">
      <t>カワタ</t>
    </rPh>
    <rPh sb="3" eb="4">
      <t>サラ</t>
    </rPh>
    <rPh sb="4" eb="5">
      <t>シャ</t>
    </rPh>
    <phoneticPr fontId="2"/>
  </si>
  <si>
    <t>吉田　桜</t>
    <rPh sb="0" eb="2">
      <t>ヨシダ</t>
    </rPh>
    <rPh sb="3" eb="4">
      <t>サクラ</t>
    </rPh>
    <phoneticPr fontId="2"/>
  </si>
  <si>
    <t>吉田　理那</t>
    <rPh sb="0" eb="2">
      <t>ヨシダ</t>
    </rPh>
    <rPh sb="3" eb="4">
      <t>リ</t>
    </rPh>
    <rPh sb="4" eb="5">
      <t>ナ</t>
    </rPh>
    <phoneticPr fontId="2"/>
  </si>
  <si>
    <t>ﾎﾞｽｶﾛｰﾙ理亜</t>
    <rPh sb="7" eb="8">
      <t>ア</t>
    </rPh>
    <phoneticPr fontId="2"/>
  </si>
  <si>
    <t>重松　優芽</t>
    <rPh sb="0" eb="2">
      <t>シゲマツ</t>
    </rPh>
    <rPh sb="3" eb="5">
      <t>ユメ</t>
    </rPh>
    <phoneticPr fontId="2"/>
  </si>
  <si>
    <t>大野　天音</t>
    <rPh sb="0" eb="2">
      <t>オオノ</t>
    </rPh>
    <rPh sb="3" eb="5">
      <t>アマネ</t>
    </rPh>
    <phoneticPr fontId="2"/>
  </si>
  <si>
    <t>加茂</t>
    <phoneticPr fontId="2"/>
  </si>
  <si>
    <t>亀井　萌香</t>
    <rPh sb="0" eb="2">
      <t>カメイ</t>
    </rPh>
    <rPh sb="3" eb="5">
      <t>モエカ</t>
    </rPh>
    <phoneticPr fontId="2"/>
  </si>
  <si>
    <t>加茂</t>
    <rPh sb="0" eb="2">
      <t>カモ</t>
    </rPh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</si>
  <si>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</si>
  <si>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</si>
  <si>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</si>
  <si>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</si>
  <si>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</si>
  <si>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佐伯　弥倖</t>
    <rPh sb="0" eb="2">
      <t>サエキ</t>
    </rPh>
    <rPh sb="3" eb="4">
      <t>ヤ</t>
    </rPh>
    <rPh sb="4" eb="5">
      <t>ユキ</t>
    </rPh>
    <phoneticPr fontId="2"/>
  </si>
  <si>
    <t>池井戸天音</t>
    <rPh sb="0" eb="3">
      <t>イケイド</t>
    </rPh>
    <rPh sb="3" eb="5">
      <t>アマネ</t>
    </rPh>
    <phoneticPr fontId="2"/>
  </si>
  <si>
    <t>松原さくら</t>
    <rPh sb="0" eb="2">
      <t>マツバラ</t>
    </rPh>
    <phoneticPr fontId="2"/>
  </si>
  <si>
    <t>髙橋沙也加</t>
    <rPh sb="0" eb="2">
      <t>タカハシ</t>
    </rPh>
    <rPh sb="2" eb="5">
      <t>サヤカ</t>
    </rPh>
    <phoneticPr fontId="2"/>
  </si>
  <si>
    <t>大垣北</t>
    <rPh sb="0" eb="2">
      <t>オオガキ</t>
    </rPh>
    <phoneticPr fontId="2"/>
  </si>
  <si>
    <t>大垣北</t>
    <phoneticPr fontId="2"/>
  </si>
  <si>
    <t>榎津　綾純</t>
    <rPh sb="0" eb="1">
      <t>エノキ</t>
    </rPh>
    <rPh sb="1" eb="2">
      <t>ツ</t>
    </rPh>
    <rPh sb="3" eb="4">
      <t>アヤ</t>
    </rPh>
    <rPh sb="4" eb="5">
      <t>ジュン</t>
    </rPh>
    <phoneticPr fontId="2"/>
  </si>
  <si>
    <t>恵那</t>
    <rPh sb="0" eb="2">
      <t>エナ</t>
    </rPh>
    <phoneticPr fontId="2"/>
  </si>
  <si>
    <t>水野　瑚都</t>
    <rPh sb="0" eb="2">
      <t>ミズノ</t>
    </rPh>
    <rPh sb="3" eb="4">
      <t>コ</t>
    </rPh>
    <rPh sb="4" eb="5">
      <t>ト</t>
    </rPh>
    <phoneticPr fontId="2"/>
  </si>
  <si>
    <t>小野　莉楽</t>
    <rPh sb="0" eb="2">
      <t>オノ</t>
    </rPh>
    <rPh sb="3" eb="4">
      <t>リ</t>
    </rPh>
    <rPh sb="4" eb="5">
      <t>ラク</t>
    </rPh>
    <phoneticPr fontId="2"/>
  </si>
  <si>
    <t>麗澤瑞浪</t>
    <rPh sb="0" eb="4">
      <t>レイタクミズナミ</t>
    </rPh>
    <phoneticPr fontId="2"/>
  </si>
  <si>
    <t>加藤　瑠々</t>
    <rPh sb="0" eb="2">
      <t>カトウ</t>
    </rPh>
    <rPh sb="3" eb="4">
      <t>ル</t>
    </rPh>
    <phoneticPr fontId="2"/>
  </si>
  <si>
    <t>鈴木　るな</t>
    <rPh sb="0" eb="2">
      <t>スズキ</t>
    </rPh>
    <phoneticPr fontId="2"/>
  </si>
  <si>
    <t>多治見北</t>
    <phoneticPr fontId="2"/>
  </si>
  <si>
    <t>袖山　萌愛</t>
    <rPh sb="0" eb="2">
      <t>ソデヤマ</t>
    </rPh>
    <rPh sb="3" eb="4">
      <t>モ</t>
    </rPh>
    <rPh sb="4" eb="5">
      <t>アイ</t>
    </rPh>
    <phoneticPr fontId="2"/>
  </si>
  <si>
    <t>成瀬　日向</t>
    <rPh sb="0" eb="2">
      <t>ナルセ</t>
    </rPh>
    <rPh sb="3" eb="5">
      <t>ヒムカイ</t>
    </rPh>
    <phoneticPr fontId="2"/>
  </si>
  <si>
    <t>麗澤瑞浪</t>
    <rPh sb="0" eb="2">
      <t>レイタク</t>
    </rPh>
    <rPh sb="2" eb="4">
      <t>ミズナミ</t>
    </rPh>
    <phoneticPr fontId="2"/>
  </si>
  <si>
    <t>奥田　晃平</t>
    <rPh sb="0" eb="2">
      <t>オクダ</t>
    </rPh>
    <rPh sb="3" eb="5">
      <t>コウヘイ</t>
    </rPh>
    <phoneticPr fontId="2"/>
  </si>
  <si>
    <t>麗澤瑞浪</t>
    <rPh sb="0" eb="4">
      <t>レイタクミズナミ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</si>
  <si>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</si>
  <si>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</si>
  <si>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</si>
  <si>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</si>
  <si>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細川　蒼士</t>
    <rPh sb="3" eb="4">
      <t>アオ</t>
    </rPh>
    <rPh sb="4" eb="5">
      <t>シ</t>
    </rPh>
    <phoneticPr fontId="2"/>
  </si>
  <si>
    <t>森　　健太</t>
    <rPh sb="3" eb="5">
      <t>ケンタ</t>
    </rPh>
    <phoneticPr fontId="2"/>
  </si>
  <si>
    <t>加茂農林</t>
    <rPh sb="0" eb="2">
      <t>カモ</t>
    </rPh>
    <rPh sb="2" eb="4">
      <t>ノウリン</t>
    </rPh>
    <phoneticPr fontId="2"/>
  </si>
  <si>
    <t>鈴木　博斗</t>
    <rPh sb="3" eb="4">
      <t>ヒロシ</t>
    </rPh>
    <rPh sb="4" eb="5">
      <t>ト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</si>
  <si>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</si>
  <si>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</si>
  <si>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菱田　航生</t>
    <rPh sb="0" eb="2">
      <t>ヒシダ</t>
    </rPh>
    <rPh sb="3" eb="4">
      <t>ワタル</t>
    </rPh>
    <rPh sb="4" eb="5">
      <t>セイ</t>
    </rPh>
    <phoneticPr fontId="2"/>
  </si>
  <si>
    <t>大垣北</t>
    <phoneticPr fontId="2"/>
  </si>
  <si>
    <t>田中　一雅</t>
    <rPh sb="0" eb="2">
      <t>タナカ</t>
    </rPh>
    <rPh sb="3" eb="4">
      <t>イチ</t>
    </rPh>
    <rPh sb="4" eb="5">
      <t>ミヤビ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</si>
  <si>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</si>
  <si>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佐藤　瑞己</t>
    <rPh sb="0" eb="2">
      <t>サトウ</t>
    </rPh>
    <rPh sb="3" eb="4">
      <t>ミズ</t>
    </rPh>
    <rPh sb="4" eb="5">
      <t>オノレ</t>
    </rPh>
    <phoneticPr fontId="2"/>
  </si>
  <si>
    <t>小澤　　光</t>
    <rPh sb="0" eb="1">
      <t>ショウ</t>
    </rPh>
    <rPh sb="1" eb="2">
      <t>サワ</t>
    </rPh>
    <rPh sb="4" eb="5">
      <t>ヒカ</t>
    </rPh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</si>
  <si>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</si>
  <si>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</si>
  <si>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武市　勇輝</t>
    <rPh sb="0" eb="2">
      <t>タケイチ</t>
    </rPh>
    <rPh sb="3" eb="5">
      <t>ユウキ</t>
    </rPh>
    <phoneticPr fontId="2"/>
  </si>
  <si>
    <t>岐阜</t>
    <rPh sb="0" eb="2">
      <t>ギフ</t>
    </rPh>
    <phoneticPr fontId="2"/>
  </si>
  <si>
    <t>岡田　拓也</t>
    <rPh sb="0" eb="2">
      <t>オカダ</t>
    </rPh>
    <rPh sb="3" eb="5">
      <t>タクヤ</t>
    </rPh>
    <phoneticPr fontId="2"/>
  </si>
  <si>
    <t>加納</t>
    <phoneticPr fontId="2"/>
  </si>
  <si>
    <t>杉山　史和</t>
    <rPh sb="0" eb="2">
      <t>スギヤマ</t>
    </rPh>
    <rPh sb="3" eb="4">
      <t>シ</t>
    </rPh>
    <rPh sb="4" eb="5">
      <t>ワ</t>
    </rPh>
    <phoneticPr fontId="2"/>
  </si>
  <si>
    <t>村田　和也</t>
    <rPh sb="0" eb="2">
      <t>ムラタ</t>
    </rPh>
    <rPh sb="3" eb="5">
      <t>カズヤ</t>
    </rPh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</si>
  <si>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</si>
  <si>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</si>
  <si>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</si>
  <si>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県岐阜商</t>
    <phoneticPr fontId="2"/>
  </si>
  <si>
    <t>県岐阜商</t>
    <phoneticPr fontId="2"/>
  </si>
  <si>
    <t>古田　　楓</t>
    <rPh sb="0" eb="2">
      <t>フルタ</t>
    </rPh>
    <rPh sb="4" eb="5">
      <t>カエデ</t>
    </rPh>
    <phoneticPr fontId="2"/>
  </si>
  <si>
    <t>小野木彩貴</t>
    <rPh sb="0" eb="3">
      <t>オノキ</t>
    </rPh>
    <phoneticPr fontId="2"/>
  </si>
  <si>
    <t>五十里朋美</t>
    <rPh sb="0" eb="3">
      <t>イソザト</t>
    </rPh>
    <rPh sb="3" eb="5">
      <t>トモミ</t>
    </rPh>
    <phoneticPr fontId="2"/>
  </si>
  <si>
    <t>森瀬彩弥香</t>
    <rPh sb="0" eb="2">
      <t>モリセ</t>
    </rPh>
    <rPh sb="2" eb="3">
      <t>アヤ</t>
    </rPh>
    <rPh sb="3" eb="4">
      <t>ヤ</t>
    </rPh>
    <rPh sb="4" eb="5">
      <t>カオリ</t>
    </rPh>
    <phoneticPr fontId="2"/>
  </si>
  <si>
    <t>新開　千紗</t>
    <rPh sb="0" eb="2">
      <t>シンカイ</t>
    </rPh>
    <rPh sb="3" eb="5">
      <t>チサ</t>
    </rPh>
    <phoneticPr fontId="2"/>
  </si>
  <si>
    <t>岡野紅香乃</t>
    <rPh sb="0" eb="2">
      <t>オカノ</t>
    </rPh>
    <rPh sb="2" eb="3">
      <t>ベニ</t>
    </rPh>
    <rPh sb="3" eb="4">
      <t>カオル</t>
    </rPh>
    <rPh sb="4" eb="5">
      <t>ノ</t>
    </rPh>
    <phoneticPr fontId="2"/>
  </si>
  <si>
    <t>苅谷　颯斗</t>
    <rPh sb="0" eb="2">
      <t>カリヤ</t>
    </rPh>
    <rPh sb="3" eb="4">
      <t>ソウ</t>
    </rPh>
    <rPh sb="4" eb="5">
      <t>ト</t>
    </rPh>
    <phoneticPr fontId="2"/>
  </si>
  <si>
    <t>成瀬　日向</t>
    <rPh sb="0" eb="2">
      <t>ナルセ</t>
    </rPh>
    <rPh sb="3" eb="5">
      <t>ヒナタ</t>
    </rPh>
    <phoneticPr fontId="2"/>
  </si>
  <si>
    <t>各務　稔梨</t>
    <rPh sb="0" eb="2">
      <t>カカム</t>
    </rPh>
    <rPh sb="3" eb="4">
      <t>トシ</t>
    </rPh>
    <rPh sb="4" eb="5">
      <t>ナシ</t>
    </rPh>
    <phoneticPr fontId="2"/>
  </si>
  <si>
    <t>陶川　実弥</t>
    <rPh sb="0" eb="1">
      <t>スエ</t>
    </rPh>
    <rPh sb="1" eb="2">
      <t>カワ</t>
    </rPh>
    <rPh sb="3" eb="4">
      <t>ミノ</t>
    </rPh>
    <rPh sb="4" eb="5">
      <t>ヤ</t>
    </rPh>
    <phoneticPr fontId="2"/>
  </si>
  <si>
    <t>ポイント</t>
    <phoneticPr fontId="2"/>
  </si>
  <si>
    <t>奥田　晃平</t>
    <rPh sb="0" eb="1">
      <t>オク</t>
    </rPh>
    <rPh sb="1" eb="2">
      <t>タ</t>
    </rPh>
    <rPh sb="3" eb="4">
      <t>アキラ</t>
    </rPh>
    <rPh sb="4" eb="5">
      <t>ヒラ</t>
    </rPh>
    <phoneticPr fontId="2"/>
  </si>
  <si>
    <t>熊本　優弥</t>
    <rPh sb="0" eb="2">
      <t>クマモト</t>
    </rPh>
    <rPh sb="3" eb="5">
      <t>ユウヤ</t>
    </rPh>
    <phoneticPr fontId="2"/>
  </si>
  <si>
    <t>中村　慎之助</t>
    <rPh sb="3" eb="6">
      <t>シンノスケ</t>
    </rPh>
    <phoneticPr fontId="2"/>
  </si>
  <si>
    <t>大谷　涼馬</t>
    <rPh sb="0" eb="2">
      <t>オオタニ</t>
    </rPh>
    <rPh sb="3" eb="4">
      <t>スズ</t>
    </rPh>
    <rPh sb="4" eb="5">
      <t>ウマ</t>
    </rPh>
    <phoneticPr fontId="2"/>
  </si>
  <si>
    <t>Team遊ing</t>
    <rPh sb="4" eb="5">
      <t>アソ</t>
    </rPh>
    <phoneticPr fontId="2"/>
  </si>
  <si>
    <t>木村　祐介</t>
    <rPh sb="0" eb="2">
      <t>キムラ</t>
    </rPh>
    <rPh sb="3" eb="5">
      <t>ユウスケ</t>
    </rPh>
    <phoneticPr fontId="2"/>
  </si>
  <si>
    <t>亀山　貴史</t>
    <rPh sb="0" eb="2">
      <t>カメヤマ</t>
    </rPh>
    <rPh sb="3" eb="5">
      <t>タカシ</t>
    </rPh>
    <phoneticPr fontId="2"/>
  </si>
  <si>
    <t>関</t>
    <rPh sb="0" eb="1">
      <t>セキ</t>
    </rPh>
    <phoneticPr fontId="2"/>
  </si>
  <si>
    <t>中尾　颯志</t>
    <rPh sb="0" eb="2">
      <t>ナカオ</t>
    </rPh>
    <rPh sb="3" eb="4">
      <t>ソウ</t>
    </rPh>
    <rPh sb="4" eb="5">
      <t>ココロザシ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</si>
  <si>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</si>
  <si>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木股直太郎</t>
    <rPh sb="0" eb="2">
      <t>キマタ</t>
    </rPh>
    <rPh sb="2" eb="3">
      <t>ナオ</t>
    </rPh>
    <phoneticPr fontId="2"/>
  </si>
  <si>
    <t>APハローズ岐阜</t>
    <rPh sb="6" eb="8">
      <t>ギフ</t>
    </rPh>
    <phoneticPr fontId="2"/>
  </si>
  <si>
    <t>３１年度東海毎日U18</t>
    <phoneticPr fontId="2"/>
  </si>
  <si>
    <t>３１年度東海毎日U16</t>
    <phoneticPr fontId="2"/>
  </si>
  <si>
    <t>孕石　光</t>
    <rPh sb="0" eb="1">
      <t>ハラ</t>
    </rPh>
    <rPh sb="1" eb="2">
      <t>イシ</t>
    </rPh>
    <rPh sb="3" eb="4">
      <t>ヒカリ</t>
    </rPh>
    <phoneticPr fontId="2"/>
  </si>
  <si>
    <t>関有知</t>
    <phoneticPr fontId="2"/>
  </si>
  <si>
    <t>苅谷　颯斗</t>
    <phoneticPr fontId="2"/>
  </si>
  <si>
    <t>上野翔太郎</t>
    <rPh sb="0" eb="1">
      <t>ウエ</t>
    </rPh>
    <rPh sb="1" eb="2">
      <t>ノ</t>
    </rPh>
    <rPh sb="2" eb="5">
      <t>ショウタロウ</t>
    </rPh>
    <phoneticPr fontId="2"/>
  </si>
  <si>
    <t>多治見北</t>
    <phoneticPr fontId="2"/>
  </si>
  <si>
    <t>畑　光亮</t>
    <rPh sb="0" eb="1">
      <t>ハタ</t>
    </rPh>
    <rPh sb="2" eb="3">
      <t>ヒカリ</t>
    </rPh>
    <rPh sb="3" eb="4">
      <t>リョウ</t>
    </rPh>
    <phoneticPr fontId="2"/>
  </si>
  <si>
    <t>多治見</t>
    <phoneticPr fontId="2"/>
  </si>
  <si>
    <t>佐藤　瑞己</t>
    <rPh sb="0" eb="2">
      <t>サトウ</t>
    </rPh>
    <rPh sb="3" eb="5">
      <t>ミズキ</t>
    </rPh>
    <phoneticPr fontId="2"/>
  </si>
  <si>
    <t>ﾎﾞｽｶﾛｰﾙ理亜</t>
    <rPh sb="7" eb="8">
      <t>ア</t>
    </rPh>
    <phoneticPr fontId="2"/>
  </si>
  <si>
    <t>大垣北</t>
    <phoneticPr fontId="2"/>
  </si>
  <si>
    <t>滝　観有</t>
    <rPh sb="0" eb="1">
      <t>タキ</t>
    </rPh>
    <rPh sb="2" eb="3">
      <t>カン</t>
    </rPh>
    <rPh sb="3" eb="4">
      <t>アリ</t>
    </rPh>
    <phoneticPr fontId="2"/>
  </si>
  <si>
    <t>木村　祐介</t>
    <rPh sb="0" eb="2">
      <t>キムラ</t>
    </rPh>
    <rPh sb="3" eb="5">
      <t>ユウスケ</t>
    </rPh>
    <phoneticPr fontId="2"/>
  </si>
  <si>
    <t>各務原</t>
    <rPh sb="0" eb="3">
      <t>カガミハラ</t>
    </rPh>
    <phoneticPr fontId="2"/>
  </si>
  <si>
    <t>渡辺　駿</t>
    <rPh sb="3" eb="4">
      <t>シュン</t>
    </rPh>
    <phoneticPr fontId="2"/>
  </si>
  <si>
    <t>小竹　良門</t>
    <rPh sb="0" eb="2">
      <t>コタケ</t>
    </rPh>
    <rPh sb="3" eb="4">
      <t>ヨ</t>
    </rPh>
    <rPh sb="4" eb="5">
      <t>モン</t>
    </rPh>
    <phoneticPr fontId="2"/>
  </si>
  <si>
    <t>大垣東</t>
    <phoneticPr fontId="2"/>
  </si>
  <si>
    <t>安藤　嘉太</t>
    <rPh sb="0" eb="2">
      <t>アンドウ</t>
    </rPh>
    <rPh sb="3" eb="4">
      <t>カ</t>
    </rPh>
    <rPh sb="4" eb="5">
      <t>フトシ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</si>
  <si>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</si>
  <si>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</si>
  <si>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</si>
  <si>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</si>
  <si>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後藤秦太郎</t>
    <rPh sb="2" eb="3">
      <t>シン</t>
    </rPh>
    <rPh sb="3" eb="5">
      <t>タロウ</t>
    </rPh>
    <phoneticPr fontId="2"/>
  </si>
  <si>
    <t>中津</t>
    <rPh sb="0" eb="2">
      <t>ナカツ</t>
    </rPh>
    <phoneticPr fontId="2"/>
  </si>
  <si>
    <t>西尾　陸杜</t>
    <rPh sb="0" eb="2">
      <t>ニシオ</t>
    </rPh>
    <rPh sb="3" eb="4">
      <t>リク</t>
    </rPh>
    <rPh sb="4" eb="5">
      <t>ト</t>
    </rPh>
    <phoneticPr fontId="2"/>
  </si>
  <si>
    <t>佐橋　琉斗</t>
    <rPh sb="0" eb="2">
      <t>サハシ</t>
    </rPh>
    <rPh sb="3" eb="5">
      <t>リュウト</t>
    </rPh>
    <phoneticPr fontId="2"/>
  </si>
  <si>
    <t>多治見</t>
    <rPh sb="0" eb="3">
      <t>タジミ</t>
    </rPh>
    <phoneticPr fontId="2"/>
  </si>
  <si>
    <t>坂崎　大氣</t>
    <rPh sb="0" eb="2">
      <t>サカザキ</t>
    </rPh>
    <rPh sb="3" eb="4">
      <t>ダイ</t>
    </rPh>
    <rPh sb="4" eb="5">
      <t>キ</t>
    </rPh>
    <phoneticPr fontId="2"/>
  </si>
  <si>
    <t>増田　葵</t>
    <rPh sb="0" eb="2">
      <t>マスダ</t>
    </rPh>
    <phoneticPr fontId="2"/>
  </si>
  <si>
    <t>髙橋　美有</t>
    <rPh sb="0" eb="2">
      <t>タカハシ</t>
    </rPh>
    <rPh sb="3" eb="4">
      <t>ビ</t>
    </rPh>
    <rPh sb="4" eb="5">
      <t>アリ</t>
    </rPh>
    <phoneticPr fontId="2"/>
  </si>
  <si>
    <t>大垣北</t>
    <phoneticPr fontId="2"/>
  </si>
  <si>
    <t>水野　慶子</t>
    <rPh sb="0" eb="2">
      <t>ミズノ</t>
    </rPh>
    <rPh sb="3" eb="5">
      <t>ケイコ</t>
    </rPh>
    <phoneticPr fontId="2"/>
  </si>
  <si>
    <t>神田真友子</t>
    <rPh sb="0" eb="2">
      <t>カンダ</t>
    </rPh>
    <rPh sb="2" eb="3">
      <t>マコト</t>
    </rPh>
    <rPh sb="3" eb="5">
      <t>トモコ</t>
    </rPh>
    <phoneticPr fontId="2"/>
  </si>
  <si>
    <t>安藤　千尋</t>
    <rPh sb="0" eb="2">
      <t>アンドウ</t>
    </rPh>
    <rPh sb="3" eb="5">
      <t>チヒロ</t>
    </rPh>
    <phoneticPr fontId="2"/>
  </si>
  <si>
    <t>浜島　由依</t>
    <rPh sb="0" eb="2">
      <t>ハマジマ</t>
    </rPh>
    <rPh sb="3" eb="5">
      <t>ユイ</t>
    </rPh>
    <phoneticPr fontId="2"/>
  </si>
  <si>
    <t>県岐阜商</t>
    <phoneticPr fontId="2"/>
  </si>
  <si>
    <t>岩城　真佑</t>
    <rPh sb="0" eb="2">
      <t>イワキ</t>
    </rPh>
    <rPh sb="3" eb="4">
      <t>マ</t>
    </rPh>
    <rPh sb="4" eb="5">
      <t>ユウ</t>
    </rPh>
    <phoneticPr fontId="2"/>
  </si>
  <si>
    <t>伊藤　樹那</t>
    <rPh sb="0" eb="2">
      <t>イトウ</t>
    </rPh>
    <rPh sb="3" eb="4">
      <t>イツキ</t>
    </rPh>
    <rPh sb="4" eb="5">
      <t>ナ</t>
    </rPh>
    <phoneticPr fontId="2"/>
  </si>
  <si>
    <t>可児</t>
    <phoneticPr fontId="2"/>
  </si>
  <si>
    <t>粥川　美星</t>
    <rPh sb="0" eb="2">
      <t>カユカワ</t>
    </rPh>
    <rPh sb="3" eb="5">
      <t>ビセイ</t>
    </rPh>
    <phoneticPr fontId="2"/>
  </si>
  <si>
    <t>武義</t>
    <rPh sb="0" eb="2">
      <t>タケヨシ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</si>
  <si>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</si>
  <si>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</si>
  <si>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郡上</t>
    <rPh sb="0" eb="2">
      <t>グジョウ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</si>
  <si>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</si>
  <si>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</si>
  <si>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令和２年度総合ポイント</t>
    <rPh sb="0" eb="1">
      <t>レイ</t>
    </rPh>
    <rPh sb="1" eb="2">
      <t>ワ</t>
    </rPh>
    <rPh sb="5" eb="7">
      <t>ソウゴウ</t>
    </rPh>
    <phoneticPr fontId="4"/>
  </si>
  <si>
    <t>令和２年度最新順位</t>
    <rPh sb="5" eb="7">
      <t>サイシン</t>
    </rPh>
    <rPh sb="7" eb="9">
      <t>ジュンイ</t>
    </rPh>
    <phoneticPr fontId="4"/>
  </si>
  <si>
    <t>令和元年度新ポイント
（１／２）</t>
    <rPh sb="0" eb="1">
      <t>レイ</t>
    </rPh>
    <rPh sb="1" eb="2">
      <t>ワ</t>
    </rPh>
    <rPh sb="2" eb="4">
      <t>ガンネン</t>
    </rPh>
    <rPh sb="3" eb="5">
      <t>ネンド</t>
    </rPh>
    <rPh sb="5" eb="6">
      <t>シン</t>
    </rPh>
    <phoneticPr fontId="4"/>
  </si>
  <si>
    <t>令和２年度ＩＨ予選</t>
    <rPh sb="7" eb="9">
      <t>ヨセン</t>
    </rPh>
    <phoneticPr fontId="4"/>
  </si>
  <si>
    <t>令和２年度強化練習会</t>
    <rPh sb="5" eb="7">
      <t>キョウカ</t>
    </rPh>
    <rPh sb="7" eb="9">
      <t>レンシュウ</t>
    </rPh>
    <rPh sb="9" eb="10">
      <t>カイ</t>
    </rPh>
    <phoneticPr fontId="4"/>
  </si>
  <si>
    <t>令和２年度新人戦順位</t>
    <rPh sb="5" eb="8">
      <t>シンジンセン</t>
    </rPh>
    <rPh sb="8" eb="10">
      <t>ジュンイ</t>
    </rPh>
    <phoneticPr fontId="4"/>
  </si>
  <si>
    <t>令和２年度全日本JrU18</t>
    <rPh sb="5" eb="8">
      <t>ゼンニホン</t>
    </rPh>
    <phoneticPr fontId="4"/>
  </si>
  <si>
    <t>令和２年度全日本JrU16</t>
    <rPh sb="5" eb="8">
      <t>ゼンニホン</t>
    </rPh>
    <phoneticPr fontId="4"/>
  </si>
  <si>
    <t>令和２年度全日本JrU14</t>
    <rPh sb="5" eb="8">
      <t>ゼンニホン</t>
    </rPh>
    <phoneticPr fontId="4"/>
  </si>
  <si>
    <t>令和２年度岐阜県中学</t>
    <rPh sb="5" eb="8">
      <t>ギフケン</t>
    </rPh>
    <rPh sb="8" eb="10">
      <t>チュウガク</t>
    </rPh>
    <phoneticPr fontId="4"/>
  </si>
  <si>
    <t>令和２年度選抜室内Ｊ</t>
  </si>
  <si>
    <t>令和２年度選抜室内Ｊ</t>
    <phoneticPr fontId="2"/>
  </si>
  <si>
    <t>令和２年度東海毎日U18</t>
    <rPh sb="5" eb="7">
      <t>トウカイ</t>
    </rPh>
    <rPh sb="7" eb="9">
      <t>マイニチ</t>
    </rPh>
    <phoneticPr fontId="4"/>
  </si>
  <si>
    <t>令和２年度東海毎日U16</t>
    <rPh sb="5" eb="7">
      <t>トウカイ</t>
    </rPh>
    <rPh sb="7" eb="9">
      <t>マイニチ</t>
    </rPh>
    <phoneticPr fontId="4"/>
  </si>
  <si>
    <t>令和２年度MUFGJU16</t>
  </si>
  <si>
    <t>令和２年度MUFGJU16</t>
    <phoneticPr fontId="2"/>
  </si>
  <si>
    <t>令和２年度最新順位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</si>
  <si>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平成３０年度ポイントランキング表（男子シングルス）　H30/12/18現在</t>
    <rPh sb="17" eb="19">
      <t>ダンシ</t>
    </rPh>
    <phoneticPr fontId="4"/>
  </si>
  <si>
    <t>No</t>
    <phoneticPr fontId="4"/>
  </si>
  <si>
    <t>元年度総合ポイント</t>
    <rPh sb="0" eb="1">
      <t>ガン</t>
    </rPh>
    <rPh sb="3" eb="5">
      <t>ソウゴウ</t>
    </rPh>
    <phoneticPr fontId="4"/>
  </si>
  <si>
    <t>元年度最新順位</t>
    <rPh sb="0" eb="1">
      <t>ガン</t>
    </rPh>
    <rPh sb="3" eb="5">
      <t>サイシン</t>
    </rPh>
    <rPh sb="5" eb="7">
      <t>ジュンイ</t>
    </rPh>
    <phoneticPr fontId="4"/>
  </si>
  <si>
    <t>仮順位</t>
    <rPh sb="0" eb="1">
      <t>カリ</t>
    </rPh>
    <rPh sb="1" eb="3">
      <t>ジュンイ</t>
    </rPh>
    <phoneticPr fontId="2"/>
  </si>
  <si>
    <t>順位</t>
    <rPh sb="0" eb="2">
      <t>ジュンイ</t>
    </rPh>
    <phoneticPr fontId="2"/>
  </si>
  <si>
    <t>R2新ポイント</t>
    <rPh sb="2" eb="3">
      <t>シン</t>
    </rPh>
    <phoneticPr fontId="2"/>
  </si>
  <si>
    <t>R2新学年</t>
    <rPh sb="2" eb="5">
      <t>シンガクネン</t>
    </rPh>
    <phoneticPr fontId="2"/>
  </si>
  <si>
    <t>H３１ランキング</t>
    <phoneticPr fontId="2"/>
  </si>
  <si>
    <t>⇒</t>
    <phoneticPr fontId="2"/>
  </si>
  <si>
    <t>H３１新ポイント</t>
    <rPh sb="3" eb="4">
      <t>シン</t>
    </rPh>
    <phoneticPr fontId="2"/>
  </si>
  <si>
    <t>森　健太</t>
  </si>
  <si>
    <t>高田　朋弥</t>
  </si>
  <si>
    <t>関野　洸貴</t>
  </si>
  <si>
    <t>Nick's Tennis Team</t>
  </si>
  <si>
    <t>麗澤瑞浪</t>
    <phoneticPr fontId="2"/>
  </si>
  <si>
    <t>清野　晧貴</t>
  </si>
  <si>
    <t>関スポーツ塾T</t>
  </si>
  <si>
    <t>各務原</t>
    <rPh sb="0" eb="3">
      <t>カガミハラ</t>
    </rPh>
    <phoneticPr fontId="2"/>
  </si>
  <si>
    <t>藤井　良太</t>
  </si>
  <si>
    <t>岐阜</t>
    <rPh sb="0" eb="2">
      <t>ギフ</t>
    </rPh>
    <phoneticPr fontId="2"/>
  </si>
  <si>
    <t>中3</t>
    <phoneticPr fontId="2"/>
  </si>
  <si>
    <t>岐阜ｲﾝﾀｰﾅｼｮﾅﾙTC</t>
  </si>
  <si>
    <t>スポーツJIRO</t>
  </si>
  <si>
    <t>桂田　雅己</t>
  </si>
  <si>
    <t>旭ヶ丘TC</t>
  </si>
  <si>
    <t>森　映琉</t>
  </si>
  <si>
    <t>平成２８年度ポイントランキング表（女子シングルス）　H29/1/6現在</t>
    <rPh sb="17" eb="19">
      <t>ジョシ</t>
    </rPh>
    <phoneticPr fontId="4"/>
  </si>
  <si>
    <t>３０年度総合ポイント</t>
    <rPh sb="4" eb="6">
      <t>ソウゴウ</t>
    </rPh>
    <phoneticPr fontId="4"/>
  </si>
  <si>
    <t>３０年度最新順位</t>
    <rPh sb="4" eb="6">
      <t>サイシン</t>
    </rPh>
    <rPh sb="6" eb="8">
      <t>ジュンイ</t>
    </rPh>
    <phoneticPr fontId="4"/>
  </si>
  <si>
    <t>H３１新学年</t>
    <rPh sb="3" eb="6">
      <t>シンガクネン</t>
    </rPh>
    <phoneticPr fontId="2"/>
  </si>
  <si>
    <t>H３１ランキング</t>
  </si>
  <si>
    <t>⇒</t>
  </si>
  <si>
    <t>SJC</t>
  </si>
  <si>
    <t>中2</t>
    <phoneticPr fontId="2"/>
  </si>
  <si>
    <t>GITC</t>
  </si>
  <si>
    <t>クSG</t>
  </si>
  <si>
    <t>中2</t>
    <phoneticPr fontId="2"/>
  </si>
  <si>
    <t>アイエヌオー</t>
  </si>
  <si>
    <t>中1</t>
    <rPh sb="0" eb="1">
      <t>チュウ</t>
    </rPh>
    <phoneticPr fontId="2"/>
  </si>
  <si>
    <t>HIDE TA</t>
  </si>
  <si>
    <t>中3</t>
    <rPh sb="0" eb="1">
      <t>チュウ</t>
    </rPh>
    <phoneticPr fontId="2"/>
  </si>
  <si>
    <t>平成３１年度ポイントランキング表（男子ダブルス）　H３０/1２/１８現在</t>
    <rPh sb="17" eb="19">
      <t>ダンシ</t>
    </rPh>
    <phoneticPr fontId="4"/>
  </si>
  <si>
    <t>H３１ランキング</t>
    <phoneticPr fontId="2"/>
  </si>
  <si>
    <t>⇒</t>
    <phoneticPr fontId="2"/>
  </si>
  <si>
    <t>苅谷　颯斗</t>
  </si>
  <si>
    <t>永渕真比呂</t>
  </si>
  <si>
    <t>高橋　康太</t>
  </si>
  <si>
    <t>岐阜東</t>
  </si>
  <si>
    <t>白濱　佑弥</t>
  </si>
  <si>
    <t>安田隆之佑</t>
  </si>
  <si>
    <t>髙木　裕太</t>
  </si>
  <si>
    <t>石田　航大</t>
  </si>
  <si>
    <t>成瀬　　樹</t>
  </si>
  <si>
    <t>瑞浪</t>
  </si>
  <si>
    <t>平成３１年度ポイントランキング表（女子ダブルス）　H３０/1２/１８現在</t>
    <rPh sb="17" eb="19">
      <t>ジョシ</t>
    </rPh>
    <phoneticPr fontId="4"/>
  </si>
  <si>
    <t>中2</t>
    <rPh sb="0" eb="1">
      <t>チュウ</t>
    </rPh>
    <phoneticPr fontId="2"/>
  </si>
  <si>
    <t>恵那峡TC</t>
  </si>
  <si>
    <t>堀　　菜月</t>
  </si>
  <si>
    <t>齋藤　　愛</t>
  </si>
  <si>
    <t>田牧　由衣</t>
  </si>
  <si>
    <t>加藤　　舞</t>
  </si>
  <si>
    <t>大坪　芽久</t>
  </si>
  <si>
    <t>黒木ももこ</t>
  </si>
  <si>
    <t>林　　菜摘</t>
  </si>
  <si>
    <t>山崎　二葉</t>
  </si>
  <si>
    <t>川田　駿実</t>
  </si>
  <si>
    <t>石埜　光輝</t>
  </si>
  <si>
    <t>淺野　洸司</t>
  </si>
  <si>
    <t>立石　真也</t>
  </si>
  <si>
    <t>菱田　航生</t>
  </si>
  <si>
    <t>澤田功太郎</t>
  </si>
  <si>
    <t>川路　夏生</t>
  </si>
  <si>
    <t>可児工</t>
  </si>
  <si>
    <t>木股直太郎</t>
  </si>
  <si>
    <t>棚橋　佑弥</t>
  </si>
  <si>
    <t>奥田　晃平</t>
  </si>
  <si>
    <t>鈴木　博斗</t>
  </si>
  <si>
    <t>二村　海成</t>
  </si>
  <si>
    <t>佐藤　瑞己</t>
  </si>
  <si>
    <t>早野　令都</t>
  </si>
  <si>
    <t>有賀　絢平</t>
  </si>
  <si>
    <t>武市　勇輝</t>
  </si>
  <si>
    <t>中尾　颯志</t>
  </si>
  <si>
    <t>亀山　貴史</t>
  </si>
  <si>
    <t>高橋　宗佑</t>
  </si>
  <si>
    <t>木村　祐介</t>
  </si>
  <si>
    <t>大谷　涼馬</t>
  </si>
  <si>
    <t>中村　慎之助</t>
  </si>
  <si>
    <t>熊本　優弥</t>
  </si>
  <si>
    <t>久世　一姫</t>
  </si>
  <si>
    <t>古田　唯夏</t>
  </si>
  <si>
    <t>向山　実来</t>
  </si>
  <si>
    <t>松林　麻央</t>
  </si>
  <si>
    <t>大野　天音</t>
  </si>
  <si>
    <t>近藤　春奈</t>
  </si>
  <si>
    <t>松原さくら</t>
  </si>
  <si>
    <t>河田　更紗</t>
  </si>
  <si>
    <t>袖山　萌愛</t>
  </si>
  <si>
    <t>中島　彩深</t>
  </si>
  <si>
    <t>重松　優芽</t>
  </si>
  <si>
    <t>深尾　初音</t>
  </si>
  <si>
    <t>岡田　和奏</t>
  </si>
  <si>
    <t>後藤　真尋</t>
  </si>
  <si>
    <t>小野木笑花</t>
  </si>
  <si>
    <t>鈴木　るな</t>
  </si>
  <si>
    <t>成瀬　日向</t>
  </si>
  <si>
    <t>ﾎﾞｽｶﾛｰﾙ理亜</t>
  </si>
  <si>
    <t>吉田　理那</t>
  </si>
  <si>
    <t>岡野紅香乃</t>
  </si>
  <si>
    <t>間宮　浩輝</t>
    <phoneticPr fontId="2"/>
  </si>
  <si>
    <t>森島　哲太</t>
    <rPh sb="0" eb="2">
      <t>モリシマ</t>
    </rPh>
    <rPh sb="3" eb="4">
      <t>テツ</t>
    </rPh>
    <rPh sb="4" eb="5">
      <t>タ</t>
    </rPh>
    <phoneticPr fontId="2"/>
  </si>
  <si>
    <t>麗澤瑞浪</t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</si>
  <si>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</si>
  <si>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</si>
  <si>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県岐阜商</t>
    <phoneticPr fontId="2"/>
  </si>
  <si>
    <t>加納</t>
    <rPh sb="0" eb="2">
      <t>カノウ</t>
    </rPh>
    <phoneticPr fontId="2"/>
  </si>
  <si>
    <t>関</t>
    <rPh sb="0" eb="1">
      <t>セキ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</si>
  <si>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</si>
  <si>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</si>
  <si>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大垣南</t>
    <phoneticPr fontId="2"/>
  </si>
  <si>
    <t>岐阜</t>
    <rPh sb="0" eb="2">
      <t>ギフ</t>
    </rPh>
    <phoneticPr fontId="2"/>
  </si>
  <si>
    <t>多治見北</t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</si>
  <si>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</si>
  <si>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</si>
  <si>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岐阜</t>
    <rPh sb="0" eb="2">
      <t>ギフ</t>
    </rPh>
    <phoneticPr fontId="2"/>
  </si>
  <si>
    <t>弓削　颯大</t>
    <rPh sb="0" eb="2">
      <t>ユゲ</t>
    </rPh>
    <rPh sb="3" eb="5">
      <t>ソウタ</t>
    </rPh>
    <phoneticPr fontId="2"/>
  </si>
  <si>
    <t>大垣東</t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</si>
  <si>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</si>
  <si>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</si>
  <si>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</si>
  <si>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佐藤日向拓</t>
    <rPh sb="2" eb="4">
      <t>ヒナタ</t>
    </rPh>
    <rPh sb="4" eb="5">
      <t>タク</t>
    </rPh>
    <phoneticPr fontId="2"/>
  </si>
  <si>
    <t>可児</t>
    <rPh sb="0" eb="2">
      <t>カニ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</si>
  <si>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</si>
  <si>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加茂</t>
    <rPh sb="0" eb="2">
      <t>カモ</t>
    </rPh>
    <phoneticPr fontId="2"/>
  </si>
  <si>
    <t>関</t>
    <rPh sb="0" eb="1">
      <t>セキ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</si>
  <si>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</si>
  <si>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</si>
  <si>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</si>
  <si>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</si>
  <si>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</si>
  <si>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県岐阜商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</si>
  <si>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</si>
  <si>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</si>
  <si>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</si>
  <si>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</si>
  <si>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</si>
  <si>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</si>
  <si>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</si>
  <si>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郡上</t>
    <rPh sb="0" eb="2">
      <t>グジョウ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</si>
  <si>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</si>
  <si>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</si>
  <si>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</si>
  <si>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</si>
  <si>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</si>
  <si>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麗澤瑞浪</t>
    <phoneticPr fontId="2"/>
  </si>
  <si>
    <t>纐纈　晟留</t>
    <rPh sb="0" eb="2">
      <t>コウケツ</t>
    </rPh>
    <rPh sb="4" eb="5">
      <t>ト</t>
    </rPh>
    <phoneticPr fontId="2"/>
  </si>
  <si>
    <t>木股直太郎</t>
    <rPh sb="2" eb="3">
      <t>ナオ</t>
    </rPh>
    <phoneticPr fontId="2"/>
  </si>
  <si>
    <t>加納</t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</si>
  <si>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</si>
  <si>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</si>
  <si>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</si>
  <si>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</si>
  <si>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郡上</t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</si>
  <si>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</si>
  <si>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</si>
  <si>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</si>
  <si>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</si>
  <si>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</si>
  <si>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</si>
  <si>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</si>
  <si>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若森　大和</t>
    <rPh sb="0" eb="2">
      <t>ワカモリ</t>
    </rPh>
    <rPh sb="3" eb="5">
      <t>ヤマト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</si>
  <si>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</si>
  <si>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大垣東</t>
    <phoneticPr fontId="2"/>
  </si>
  <si>
    <t>弓削　颯大</t>
    <rPh sb="0" eb="2">
      <t>ユゲ</t>
    </rPh>
    <rPh sb="3" eb="5">
      <t>ソウタ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</si>
  <si>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</si>
  <si>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</si>
  <si>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</si>
  <si>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</si>
  <si>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加茂</t>
    <phoneticPr fontId="2"/>
  </si>
  <si>
    <t>岐阜</t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</si>
  <si>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</si>
  <si>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</si>
  <si>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可児</t>
    <rPh sb="0" eb="2">
      <t>カニ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</si>
  <si>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</si>
  <si>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大垣南</t>
    <phoneticPr fontId="2"/>
  </si>
  <si>
    <t>川瀬菜々美</t>
    <rPh sb="2" eb="5">
      <t>ナナミ</t>
    </rPh>
    <phoneticPr fontId="2"/>
  </si>
  <si>
    <t>大垣南</t>
    <rPh sb="0" eb="2">
      <t>オオガキ</t>
    </rPh>
    <rPh sb="2" eb="3">
      <t>ミナミ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</si>
  <si>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</si>
  <si>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</si>
  <si>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</si>
  <si>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</si>
  <si>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</si>
  <si>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</si>
  <si>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岐阜北</t>
    <rPh sb="0" eb="2">
      <t>ギフ</t>
    </rPh>
    <rPh sb="2" eb="3">
      <t>キタ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</si>
  <si>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</si>
  <si>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郡上</t>
    <rPh sb="0" eb="2">
      <t>グジョウ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</si>
  <si>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</si>
  <si>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</si>
  <si>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</si>
  <si>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</si>
  <si>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</si>
  <si>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橋本　琴音</t>
    <rPh sb="0" eb="2">
      <t>ハシモト</t>
    </rPh>
    <rPh sb="3" eb="5">
      <t>コトネ</t>
    </rPh>
    <phoneticPr fontId="2"/>
  </si>
  <si>
    <t>恵那</t>
    <rPh sb="0" eb="2">
      <t>エナ</t>
    </rPh>
    <phoneticPr fontId="2"/>
  </si>
  <si>
    <t>林　　望月</t>
    <rPh sb="3" eb="4">
      <t>ノゾ</t>
    </rPh>
    <rPh sb="4" eb="5">
      <t>ツキ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</si>
  <si>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</si>
  <si>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岐阜</t>
    <rPh sb="0" eb="2">
      <t>ギフ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</si>
  <si>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</si>
  <si>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</si>
  <si>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</si>
  <si>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</si>
  <si>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</si>
  <si>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</si>
  <si>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</si>
  <si>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</si>
  <si>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加茂</t>
    <rPh sb="0" eb="2">
      <t>カモ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</si>
  <si>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</si>
  <si>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</si>
  <si>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座馬　　大</t>
    <phoneticPr fontId="2"/>
  </si>
  <si>
    <t>林　　明利</t>
    <phoneticPr fontId="2"/>
  </si>
  <si>
    <t>渡辺　　駿</t>
    <rPh sb="4" eb="5">
      <t>シュン</t>
    </rPh>
    <phoneticPr fontId="2"/>
  </si>
  <si>
    <t>林　　亮佑</t>
    <phoneticPr fontId="2"/>
  </si>
  <si>
    <t>和田　　輝</t>
    <phoneticPr fontId="2"/>
  </si>
  <si>
    <t>鈴木　　頼</t>
    <phoneticPr fontId="2"/>
  </si>
  <si>
    <t>孕石　　光</t>
    <rPh sb="0" eb="1">
      <t>ハラ</t>
    </rPh>
    <rPh sb="1" eb="2">
      <t>イシ</t>
    </rPh>
    <rPh sb="4" eb="5">
      <t>ヒカリ</t>
    </rPh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</si>
  <si>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</si>
  <si>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</si>
  <si>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</si>
  <si>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畑　　光亮</t>
    <rPh sb="0" eb="1">
      <t>ハタ</t>
    </rPh>
    <rPh sb="3" eb="4">
      <t>ヒカリ</t>
    </rPh>
    <rPh sb="4" eb="5">
      <t>リョウ</t>
    </rPh>
    <phoneticPr fontId="2"/>
  </si>
  <si>
    <t>増田　　葵</t>
    <rPh sb="0" eb="2">
      <t>マスダ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</si>
  <si>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</si>
  <si>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陶川　実弥</t>
    <phoneticPr fontId="2"/>
  </si>
  <si>
    <t>岐阜工</t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</si>
  <si>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</si>
  <si>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</si>
  <si>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</si>
  <si>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</si>
  <si>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吉田　　桜</t>
    <phoneticPr fontId="2"/>
  </si>
  <si>
    <t>古田　　楓</t>
    <rPh sb="4" eb="5">
      <t>カエデ</t>
    </rPh>
    <phoneticPr fontId="2"/>
  </si>
  <si>
    <t>林　　明利</t>
    <phoneticPr fontId="2"/>
  </si>
  <si>
    <t>座馬　　陸</t>
    <phoneticPr fontId="2"/>
  </si>
  <si>
    <t>森　　健太</t>
    <phoneticPr fontId="2"/>
  </si>
  <si>
    <t>小澤　　光</t>
    <phoneticPr fontId="2"/>
  </si>
  <si>
    <t>森　　映琉</t>
    <phoneticPr fontId="2"/>
  </si>
  <si>
    <t>林　　亮佑</t>
    <phoneticPr fontId="2"/>
  </si>
  <si>
    <t>横山　　蒼</t>
    <rPh sb="0" eb="2">
      <t>ヨコヤマ</t>
    </rPh>
    <rPh sb="4" eb="5">
      <t>アオ</t>
    </rPh>
    <phoneticPr fontId="2"/>
  </si>
  <si>
    <t>加藤　　光</t>
    <phoneticPr fontId="2"/>
  </si>
  <si>
    <t>ｽﾄｩｰﾗ　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</si>
  <si>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</si>
  <si>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伊藤　昂平</t>
    <rPh sb="0" eb="2">
      <t>イトウ</t>
    </rPh>
    <rPh sb="3" eb="5">
      <t>コウヘイ</t>
    </rPh>
    <phoneticPr fontId="2"/>
  </si>
  <si>
    <t>伊藤　優佑</t>
    <rPh sb="0" eb="2">
      <t>イトウ</t>
    </rPh>
    <rPh sb="3" eb="5">
      <t>ユウスケ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</si>
  <si>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</si>
  <si>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山田　凌空</t>
    <rPh sb="0" eb="2">
      <t>ヤマダ</t>
    </rPh>
    <rPh sb="3" eb="4">
      <t>リョウ</t>
    </rPh>
    <rPh sb="4" eb="5">
      <t>ソラ</t>
    </rPh>
    <phoneticPr fontId="2"/>
  </si>
  <si>
    <t>松崎　友哉</t>
    <rPh sb="0" eb="2">
      <t>マツサキ</t>
    </rPh>
    <rPh sb="3" eb="5">
      <t>トモヤ</t>
    </rPh>
    <phoneticPr fontId="2"/>
  </si>
  <si>
    <t>麗澤瑞浪</t>
    <phoneticPr fontId="2"/>
  </si>
  <si>
    <t>小寺　勇作</t>
    <rPh sb="0" eb="2">
      <t>コデラ</t>
    </rPh>
    <rPh sb="3" eb="5">
      <t>ユウサク</t>
    </rPh>
    <phoneticPr fontId="2"/>
  </si>
  <si>
    <t>中島　勇人</t>
    <rPh sb="0" eb="2">
      <t>ナカシマ</t>
    </rPh>
    <rPh sb="3" eb="5">
      <t>ユウト</t>
    </rPh>
    <phoneticPr fontId="2"/>
  </si>
  <si>
    <t>関</t>
    <rPh sb="0" eb="1">
      <t>セキ</t>
    </rPh>
    <phoneticPr fontId="2"/>
  </si>
  <si>
    <t>岐南工</t>
    <rPh sb="0" eb="2">
      <t>ギナン</t>
    </rPh>
    <rPh sb="2" eb="3">
      <t>コウ</t>
    </rPh>
    <phoneticPr fontId="2"/>
  </si>
  <si>
    <t>青山　竜也</t>
    <rPh sb="0" eb="2">
      <t>アオヤマ</t>
    </rPh>
    <rPh sb="3" eb="5">
      <t>タツヤ</t>
    </rPh>
    <phoneticPr fontId="2"/>
  </si>
  <si>
    <t>テニスラウンジ</t>
    <phoneticPr fontId="2"/>
  </si>
  <si>
    <t>棚橋　洋介</t>
    <rPh sb="0" eb="2">
      <t>タナハシ</t>
    </rPh>
    <rPh sb="3" eb="5">
      <t>ヨウスケ</t>
    </rPh>
    <phoneticPr fontId="2"/>
  </si>
  <si>
    <t>アイエヌオー</t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</si>
  <si>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</si>
  <si>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小林クラブ</t>
    <rPh sb="0" eb="2">
      <t>コバヤシ</t>
    </rPh>
    <phoneticPr fontId="2"/>
  </si>
  <si>
    <t>野口　　大</t>
    <rPh sb="0" eb="2">
      <t>ノグチ</t>
    </rPh>
    <rPh sb="4" eb="5">
      <t>ダイ</t>
    </rPh>
    <phoneticPr fontId="2"/>
  </si>
  <si>
    <t>加納</t>
    <rPh sb="0" eb="2">
      <t>カノウ</t>
    </rPh>
    <phoneticPr fontId="2"/>
  </si>
  <si>
    <t>三輪　祐大</t>
    <rPh sb="0" eb="2">
      <t>ミワ</t>
    </rPh>
    <rPh sb="3" eb="4">
      <t>ユウ</t>
    </rPh>
    <rPh sb="4" eb="5">
      <t>ダイ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</si>
  <si>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</si>
  <si>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</si>
  <si>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HIDE TA</t>
    <phoneticPr fontId="2"/>
  </si>
  <si>
    <t>水野　惺矢</t>
    <rPh sb="4" eb="5">
      <t>ヤ</t>
    </rPh>
    <phoneticPr fontId="2"/>
  </si>
  <si>
    <t>WiM岐阜</t>
    <rPh sb="3" eb="5">
      <t>ギフ</t>
    </rPh>
    <phoneticPr fontId="2"/>
  </si>
  <si>
    <t>間宮　友稀</t>
    <rPh sb="3" eb="5">
      <t>ユウキ</t>
    </rPh>
    <phoneticPr fontId="2"/>
  </si>
  <si>
    <t>HIDE TA</t>
    <phoneticPr fontId="2"/>
  </si>
  <si>
    <t>藤井　良太</t>
    <rPh sb="0" eb="2">
      <t>フジイ</t>
    </rPh>
    <rPh sb="3" eb="5">
      <t>リョウタ</t>
    </rPh>
    <phoneticPr fontId="2"/>
  </si>
  <si>
    <t>岐阜西TC</t>
    <rPh sb="0" eb="2">
      <t>ギフ</t>
    </rPh>
    <rPh sb="2" eb="3">
      <t>ニシ</t>
    </rPh>
    <phoneticPr fontId="2"/>
  </si>
  <si>
    <t>麗澤瑞浪中学</t>
    <rPh sb="0" eb="2">
      <t>レイタク</t>
    </rPh>
    <rPh sb="2" eb="4">
      <t>ミズナミ</t>
    </rPh>
    <rPh sb="4" eb="6">
      <t>チュウガク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</si>
  <si>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</si>
  <si>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</si>
  <si>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</si>
  <si>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小野木萌香</t>
    <rPh sb="0" eb="3">
      <t>オノギ</t>
    </rPh>
    <rPh sb="3" eb="5">
      <t>モエカ</t>
    </rPh>
    <phoneticPr fontId="2"/>
  </si>
  <si>
    <t>岐阜工</t>
    <rPh sb="0" eb="2">
      <t>ギフ</t>
    </rPh>
    <rPh sb="2" eb="3">
      <t>コウ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</si>
  <si>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</si>
  <si>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</si>
  <si>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池戸悠希子</t>
    <rPh sb="0" eb="2">
      <t>イケド</t>
    </rPh>
    <rPh sb="2" eb="5">
      <t>ユキコ</t>
    </rPh>
    <phoneticPr fontId="2"/>
  </si>
  <si>
    <t>Link TS</t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</si>
  <si>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</si>
  <si>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アイエヌオー</t>
    <phoneticPr fontId="2"/>
  </si>
  <si>
    <t>向山　莉央</t>
    <rPh sb="3" eb="5">
      <t>リオ</t>
    </rPh>
    <phoneticPr fontId="2"/>
  </si>
  <si>
    <t>岐阜西TC</t>
    <phoneticPr fontId="2"/>
  </si>
  <si>
    <t>青木祐李音</t>
    <rPh sb="0" eb="2">
      <t>アオキ</t>
    </rPh>
    <rPh sb="2" eb="3">
      <t>ユウ</t>
    </rPh>
    <rPh sb="3" eb="4">
      <t>リ</t>
    </rPh>
    <rPh sb="4" eb="5">
      <t>オト</t>
    </rPh>
    <phoneticPr fontId="2"/>
  </si>
  <si>
    <t>岐阜聖徳学園中学</t>
    <rPh sb="0" eb="2">
      <t>ギフ</t>
    </rPh>
    <rPh sb="2" eb="4">
      <t>ショウトク</t>
    </rPh>
    <rPh sb="4" eb="6">
      <t>ガクエン</t>
    </rPh>
    <rPh sb="6" eb="8">
      <t>チュウガク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</si>
  <si>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</si>
  <si>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郡上市立八幡中学校</t>
    <rPh sb="0" eb="4">
      <t>グジョウシリツ</t>
    </rPh>
    <rPh sb="4" eb="6">
      <t>ハチマン</t>
    </rPh>
    <rPh sb="6" eb="9">
      <t>チュウガッコウ</t>
    </rPh>
    <phoneticPr fontId="2"/>
  </si>
  <si>
    <t>安藤　　愛</t>
    <rPh sb="0" eb="2">
      <t>アンドウ</t>
    </rPh>
    <rPh sb="4" eb="5">
      <t>アイ</t>
    </rPh>
    <phoneticPr fontId="2"/>
  </si>
  <si>
    <t>岐阜西TC</t>
    <phoneticPr fontId="2"/>
  </si>
  <si>
    <t>ｽﾄｩｰﾗ 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</si>
  <si>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</si>
  <si>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麗澤瑞浪</t>
    <rPh sb="0" eb="2">
      <t>レイタク</t>
    </rPh>
    <rPh sb="2" eb="4">
      <t>ミズナミ</t>
    </rPh>
    <phoneticPr fontId="2"/>
  </si>
  <si>
    <t>間宮　友稀</t>
    <rPh sb="3" eb="5">
      <t>ユウキ</t>
    </rPh>
    <phoneticPr fontId="2"/>
  </si>
  <si>
    <t>HIDE TA</t>
    <phoneticPr fontId="2"/>
  </si>
  <si>
    <t>可児　優希</t>
    <rPh sb="0" eb="2">
      <t>カニ</t>
    </rPh>
    <rPh sb="3" eb="5">
      <t>ユウキ</t>
    </rPh>
    <phoneticPr fontId="2"/>
  </si>
  <si>
    <t>水野　惺矢</t>
    <phoneticPr fontId="2"/>
  </si>
  <si>
    <t>HIDE TA</t>
    <phoneticPr fontId="2"/>
  </si>
  <si>
    <t>WiM岐阜</t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</si>
  <si>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</si>
  <si>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</si>
  <si>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恵那峡TC</t>
    <rPh sb="0" eb="3">
      <t>エナキョウ</t>
    </rPh>
    <phoneticPr fontId="2"/>
  </si>
  <si>
    <t>麗澤瑞浪中学</t>
    <rPh sb="0" eb="2">
      <t>レイタク</t>
    </rPh>
    <rPh sb="2" eb="4">
      <t>ミズナミ</t>
    </rPh>
    <rPh sb="4" eb="6">
      <t>チュウガク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</si>
  <si>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</si>
  <si>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WiM岐阜</t>
    <phoneticPr fontId="2"/>
  </si>
  <si>
    <t>桃山　　晃</t>
    <rPh sb="0" eb="2">
      <t>モモヤマ</t>
    </rPh>
    <rPh sb="4" eb="5">
      <t>アキラ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</si>
  <si>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</si>
  <si>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大垣南</t>
    <rPh sb="0" eb="2">
      <t>オオガキ</t>
    </rPh>
    <rPh sb="2" eb="3">
      <t>ミナミ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</si>
  <si>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</si>
  <si>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関</t>
    <rPh sb="0" eb="1">
      <t>セキ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</si>
  <si>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</si>
  <si>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</si>
  <si>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安江　　結</t>
    <rPh sb="0" eb="2">
      <t>ヤスエ</t>
    </rPh>
    <rPh sb="4" eb="5">
      <t>ユイ</t>
    </rPh>
    <phoneticPr fontId="2"/>
  </si>
  <si>
    <t>片桐　実海</t>
    <rPh sb="0" eb="2">
      <t>カタギリ</t>
    </rPh>
    <rPh sb="3" eb="4">
      <t>ミ</t>
    </rPh>
    <rPh sb="4" eb="5">
      <t>ウミ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</si>
  <si>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</si>
  <si>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</si>
  <si>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加茂</t>
    <phoneticPr fontId="2"/>
  </si>
  <si>
    <t>池戸　来望</t>
    <rPh sb="0" eb="2">
      <t>イケド</t>
    </rPh>
    <rPh sb="3" eb="4">
      <t>ライ</t>
    </rPh>
    <rPh sb="4" eb="5">
      <t>ノゾム</t>
    </rPh>
    <phoneticPr fontId="2"/>
  </si>
  <si>
    <t>池戸悠希子</t>
    <rPh sb="0" eb="2">
      <t>イケド</t>
    </rPh>
    <rPh sb="2" eb="5">
      <t>ユキコ</t>
    </rPh>
    <phoneticPr fontId="2"/>
  </si>
  <si>
    <t>八幡中学校</t>
    <rPh sb="0" eb="2">
      <t>ハチマン</t>
    </rPh>
    <rPh sb="2" eb="5">
      <t>チュウガッコウ</t>
    </rPh>
    <phoneticPr fontId="2"/>
  </si>
  <si>
    <t>Link TS</t>
    <phoneticPr fontId="2"/>
  </si>
  <si>
    <t>向山　莉央</t>
    <rPh sb="0" eb="2">
      <t>ムコウヤマ</t>
    </rPh>
    <rPh sb="3" eb="5">
      <t>リオ</t>
    </rPh>
    <phoneticPr fontId="2"/>
  </si>
  <si>
    <t>岐阜西TC</t>
    <rPh sb="0" eb="2">
      <t>ギフ</t>
    </rPh>
    <rPh sb="2" eb="3">
      <t>ニシ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</si>
  <si>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</si>
  <si>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</si>
  <si>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安藤　　愛</t>
    <rPh sb="0" eb="2">
      <t>アンドウ</t>
    </rPh>
    <rPh sb="4" eb="5">
      <t>アイ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</si>
  <si>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</si>
  <si>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アイエヌオー</t>
    <phoneticPr fontId="2"/>
  </si>
  <si>
    <t>青木祐李音</t>
    <rPh sb="0" eb="2">
      <t>アオキ</t>
    </rPh>
    <rPh sb="2" eb="3">
      <t>ユウ</t>
    </rPh>
    <rPh sb="3" eb="4">
      <t>リ</t>
    </rPh>
    <rPh sb="4" eb="5">
      <t>オト</t>
    </rPh>
    <phoneticPr fontId="2"/>
  </si>
  <si>
    <t>岐阜聖徳学園中学校</t>
    <rPh sb="0" eb="2">
      <t>ギフ</t>
    </rPh>
    <rPh sb="2" eb="4">
      <t>ショウトク</t>
    </rPh>
    <rPh sb="4" eb="6">
      <t>ガクエン</t>
    </rPh>
    <rPh sb="6" eb="9">
      <t>チュウガッコウ</t>
    </rPh>
    <phoneticPr fontId="2"/>
  </si>
  <si>
    <t>令和２年度ポイントランキング表（男子シングルス）　R2/12/9現在</t>
    <rPh sb="0" eb="1">
      <t>レイ</t>
    </rPh>
    <rPh sb="1" eb="2">
      <t>ワ</t>
    </rPh>
    <rPh sb="16" eb="18">
      <t>ダンシ</t>
    </rPh>
    <phoneticPr fontId="4"/>
  </si>
  <si>
    <t>令和２年度ポイントランキング表（女子シングルス）　R2/12/9現在</t>
    <rPh sb="0" eb="1">
      <t>レイ</t>
    </rPh>
    <rPh sb="1" eb="2">
      <t>ワ</t>
    </rPh>
    <rPh sb="16" eb="18">
      <t>ジョシ</t>
    </rPh>
    <phoneticPr fontId="4"/>
  </si>
  <si>
    <t>令和２年度ポイントランキング表（男子ダブルス）　R2/12/9現在</t>
    <rPh sb="0" eb="1">
      <t>レイ</t>
    </rPh>
    <rPh sb="1" eb="2">
      <t>ワ</t>
    </rPh>
    <rPh sb="16" eb="18">
      <t>ダンシ</t>
    </rPh>
    <phoneticPr fontId="4"/>
  </si>
  <si>
    <t>令和２年度ポイントランキング表（女子ダブルス）　R2/12/9現在</t>
    <rPh sb="0" eb="1">
      <t>レイ</t>
    </rPh>
    <rPh sb="1" eb="2">
      <t>ワ</t>
    </rPh>
    <rPh sb="16" eb="18">
      <t>ジョシ</t>
    </rPh>
    <phoneticPr fontId="4"/>
  </si>
  <si>
    <t>加藤　璃々</t>
    <rPh sb="0" eb="2">
      <t>カトウ</t>
    </rPh>
    <rPh sb="3" eb="5">
      <t>リリ</t>
    </rPh>
    <phoneticPr fontId="2"/>
  </si>
  <si>
    <t>河口明日翔</t>
    <rPh sb="0" eb="2">
      <t>カワグチ</t>
    </rPh>
    <rPh sb="2" eb="4">
      <t>アス</t>
    </rPh>
    <rPh sb="4" eb="5">
      <t>ト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</si>
  <si>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</si>
  <si>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</si>
  <si>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安田　大剛</t>
    <rPh sb="0" eb="2">
      <t>ヤスダ</t>
    </rPh>
    <rPh sb="3" eb="5">
      <t>ダイゴウ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</si>
  <si>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</si>
  <si>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清野　皓貴</t>
    <rPh sb="0" eb="2">
      <t>キヨノ</t>
    </rPh>
    <rPh sb="3" eb="5">
      <t>ヒロキ</t>
    </rPh>
    <phoneticPr fontId="2"/>
  </si>
  <si>
    <t>長縄　達也</t>
    <rPh sb="0" eb="2">
      <t>ナガナワ</t>
    </rPh>
    <rPh sb="3" eb="5">
      <t>タツヤ</t>
    </rPh>
    <phoneticPr fontId="2"/>
  </si>
  <si>
    <t>TA-NOBU</t>
    <phoneticPr fontId="2"/>
  </si>
  <si>
    <t>安江　奏太</t>
    <rPh sb="0" eb="2">
      <t>ヤスエ</t>
    </rPh>
    <rPh sb="3" eb="4">
      <t>カナ</t>
    </rPh>
    <rPh sb="4" eb="5">
      <t>フト</t>
    </rPh>
    <phoneticPr fontId="2"/>
  </si>
  <si>
    <t>岐阜インターナショナルTC</t>
    <rPh sb="0" eb="2">
      <t>ギフ</t>
    </rPh>
    <phoneticPr fontId="2"/>
  </si>
  <si>
    <t>廣瀬　　仲</t>
    <rPh sb="0" eb="2">
      <t>ヒロセ</t>
    </rPh>
    <rPh sb="4" eb="5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</si>
</sst>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00_ ;[Red]\-#,##0.000\ "/>
    <numFmt numFmtId="184" formatCode="0.0000_ "/>
    <numFmt numFmtId="185" formatCode="0.0000_);[Red]\(0.0000\)"/>
    <numFmt numFmtId="186" formatCode="#,##0.0000_ ;[Red]\-#,##0.000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8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176" fontId="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177" fontId="0" fillId="2" borderId="30" xfId="0" applyNumberForma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9" fontId="5" fillId="0" borderId="29" xfId="2" applyNumberForma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9" fontId="5" fillId="0" borderId="34" xfId="2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177" fontId="0" fillId="3" borderId="0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right" vertical="center"/>
    </xf>
    <xf numFmtId="179" fontId="5" fillId="3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5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5" xfId="0" applyNumberFormat="1" applyFill="1" applyBorder="1" applyAlignment="1"/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5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7" xfId="0" applyNumberFormat="1" applyFill="1" applyBorder="1">
      <alignment vertical="center"/>
    </xf>
    <xf numFmtId="181" fontId="0" fillId="0" borderId="37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2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2" xfId="0" applyNumberFormat="1" applyFill="1" applyBorder="1" applyAlignment="1"/>
    <xf numFmtId="0" fontId="0" fillId="0" borderId="27" xfId="0" applyFill="1" applyBorder="1" applyAlignment="1">
      <alignment horizontal="center" vertical="center"/>
    </xf>
    <xf numFmtId="181" fontId="0" fillId="0" borderId="29" xfId="0" applyNumberFormat="1" applyFill="1" applyBorder="1">
      <alignment vertical="center"/>
    </xf>
    <xf numFmtId="0" fontId="0" fillId="0" borderId="27" xfId="0" applyFill="1" applyBorder="1">
      <alignment vertical="center"/>
    </xf>
    <xf numFmtId="181" fontId="0" fillId="0" borderId="32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NumberFormat="1" applyFill="1" applyBorder="1" applyAlignment="1"/>
    <xf numFmtId="181" fontId="0" fillId="0" borderId="39" xfId="0" applyNumberFormat="1" applyFill="1" applyBorder="1" applyAlignment="1"/>
    <xf numFmtId="0" fontId="0" fillId="0" borderId="38" xfId="0" applyFill="1" applyBorder="1" applyAlignment="1">
      <alignment horizontal="center" vertical="center"/>
    </xf>
    <xf numFmtId="181" fontId="0" fillId="0" borderId="39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7" xfId="0" applyNumberFormat="1" applyFill="1" applyBorder="1" applyAlignment="1"/>
    <xf numFmtId="181" fontId="0" fillId="0" borderId="29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/>
    <xf numFmtId="0" fontId="0" fillId="0" borderId="44" xfId="0" applyFont="1" applyFill="1" applyBorder="1" applyAlignment="1"/>
    <xf numFmtId="0" fontId="0" fillId="0" borderId="4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2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ont="1" applyFill="1" applyBorder="1" applyAlignment="1"/>
    <xf numFmtId="0" fontId="0" fillId="0" borderId="38" xfId="0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ill="1"/>
    <xf numFmtId="0" fontId="5" fillId="0" borderId="0" xfId="2" applyFont="1" applyFill="1" applyBorder="1"/>
    <xf numFmtId="177" fontId="5" fillId="0" borderId="0" xfId="2" applyNumberFormat="1" applyFill="1"/>
    <xf numFmtId="0" fontId="5" fillId="0" borderId="43" xfId="2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 shrinkToFit="1"/>
    </xf>
    <xf numFmtId="183" fontId="0" fillId="2" borderId="20" xfId="0" applyNumberFormat="1" applyFill="1" applyBorder="1" applyAlignment="1">
      <alignment vertical="center"/>
    </xf>
    <xf numFmtId="176" fontId="5" fillId="2" borderId="14" xfId="2" applyNumberForma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NumberForma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3" fontId="0" fillId="2" borderId="24" xfId="0" applyNumberFormat="1" applyFill="1" applyBorder="1" applyAlignment="1">
      <alignment vertical="center"/>
    </xf>
    <xf numFmtId="176" fontId="5" fillId="0" borderId="27" xfId="2" applyNumberFormat="1" applyFont="1" applyFill="1" applyBorder="1" applyAlignment="1">
      <alignment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29" xfId="2" applyFont="1" applyFill="1" applyBorder="1" applyAlignment="1">
      <alignment vertical="center" shrinkToFit="1"/>
    </xf>
    <xf numFmtId="183" fontId="0" fillId="2" borderId="34" xfId="0" applyNumberFormat="1" applyFill="1" applyBorder="1" applyAlignment="1">
      <alignment vertical="center"/>
    </xf>
    <xf numFmtId="176" fontId="5" fillId="2" borderId="30" xfId="2" applyNumberFormat="1" applyFill="1" applyBorder="1" applyAlignment="1">
      <alignment horizontal="right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2" xfId="2" applyNumberForma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" fillId="0" borderId="52" xfId="2" applyFont="1" applyFill="1" applyBorder="1" applyAlignment="1">
      <alignment horizontal="center" vertical="center"/>
    </xf>
    <xf numFmtId="0" fontId="0" fillId="0" borderId="37" xfId="2" applyFont="1" applyFill="1" applyBorder="1" applyAlignment="1">
      <alignment vertical="center" shrinkToFit="1"/>
    </xf>
    <xf numFmtId="176" fontId="5" fillId="2" borderId="26" xfId="2" applyNumberFormat="1" applyFill="1" applyBorder="1" applyAlignment="1">
      <alignment horizontal="right" vertical="center"/>
    </xf>
    <xf numFmtId="0" fontId="0" fillId="0" borderId="25" xfId="2" applyFont="1" applyFill="1" applyBorder="1" applyAlignment="1">
      <alignment vertical="center" shrinkToFit="1"/>
    </xf>
    <xf numFmtId="0" fontId="5" fillId="0" borderId="21" xfId="2" applyFont="1" applyFill="1" applyBorder="1" applyAlignment="1">
      <alignment horizontal="center" vertical="center"/>
    </xf>
    <xf numFmtId="0" fontId="0" fillId="0" borderId="55" xfId="2" applyFont="1" applyFill="1" applyBorder="1" applyAlignment="1">
      <alignment vertical="center" shrinkToFit="1"/>
    </xf>
    <xf numFmtId="176" fontId="5" fillId="2" borderId="56" xfId="2" applyNumberFormat="1" applyFill="1" applyBorder="1" applyAlignment="1">
      <alignment horizontal="right" vertical="center"/>
    </xf>
    <xf numFmtId="0" fontId="5" fillId="0" borderId="22" xfId="2" applyNumberFormat="1" applyFill="1" applyBorder="1" applyAlignment="1">
      <alignment vertical="center"/>
    </xf>
    <xf numFmtId="0" fontId="0" fillId="0" borderId="21" xfId="2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vertical="center" shrinkToFit="1"/>
    </xf>
    <xf numFmtId="0" fontId="5" fillId="0" borderId="59" xfId="2" applyFont="1" applyFill="1" applyBorder="1" applyAlignment="1">
      <alignment horizontal="center" vertical="center"/>
    </xf>
    <xf numFmtId="176" fontId="5" fillId="0" borderId="35" xfId="2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vertical="center" shrinkToFit="1"/>
    </xf>
    <xf numFmtId="176" fontId="5" fillId="2" borderId="13" xfId="2" applyNumberForma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right" vertical="center"/>
    </xf>
    <xf numFmtId="0" fontId="5" fillId="0" borderId="28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176" fontId="5" fillId="0" borderId="0" xfId="2" applyNumberFormat="1" applyFill="1" applyBorder="1" applyAlignment="1">
      <alignment horizontal="right" vertical="center"/>
    </xf>
    <xf numFmtId="177" fontId="5" fillId="0" borderId="0" xfId="1" applyNumberFormat="1" applyFont="1" applyFill="1" applyBorder="1" applyAlignment="1"/>
    <xf numFmtId="179" fontId="5" fillId="0" borderId="0" xfId="2" applyNumberFormat="1" applyFill="1" applyBorder="1"/>
    <xf numFmtId="0" fontId="5" fillId="0" borderId="0" xfId="2" applyNumberFormat="1" applyFill="1" applyBorder="1"/>
    <xf numFmtId="176" fontId="0" fillId="5" borderId="0" xfId="0" applyNumberForma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184" fontId="0" fillId="5" borderId="0" xfId="0" applyNumberFormat="1" applyFill="1" applyBorder="1" applyAlignment="1"/>
    <xf numFmtId="176" fontId="0" fillId="5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/>
    <xf numFmtId="0" fontId="5" fillId="5" borderId="0" xfId="2" applyNumberFormat="1" applyFill="1" applyBorder="1"/>
    <xf numFmtId="0" fontId="0" fillId="5" borderId="0" xfId="0" applyFill="1" applyAlignment="1"/>
    <xf numFmtId="176" fontId="5" fillId="3" borderId="0" xfId="2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 shrinkToFit="1"/>
    </xf>
    <xf numFmtId="183" fontId="0" fillId="3" borderId="0" xfId="0" applyNumberFormat="1" applyFill="1" applyBorder="1">
      <alignment vertical="center"/>
    </xf>
    <xf numFmtId="176" fontId="5" fillId="3" borderId="0" xfId="2" applyNumberFormat="1" applyFill="1" applyBorder="1" applyAlignment="1">
      <alignment horizontal="right" vertical="center"/>
    </xf>
    <xf numFmtId="179" fontId="5" fillId="3" borderId="0" xfId="2" applyNumberFormat="1" applyFill="1" applyBorder="1"/>
    <xf numFmtId="0" fontId="5" fillId="3" borderId="0" xfId="2" applyNumberFormat="1" applyFill="1" applyBorder="1"/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4" xfId="1" applyNumberFormat="1" applyFont="1" applyFill="1" applyBorder="1" applyAlignment="1"/>
    <xf numFmtId="0" fontId="5" fillId="0" borderId="44" xfId="1" applyNumberFormat="1" applyFont="1" applyFill="1" applyBorder="1" applyAlignment="1"/>
    <xf numFmtId="0" fontId="0" fillId="0" borderId="36" xfId="0" applyFill="1" applyBorder="1">
      <alignment vertical="center"/>
    </xf>
    <xf numFmtId="0" fontId="0" fillId="0" borderId="15" xfId="0" applyFill="1" applyBorder="1">
      <alignment vertical="center"/>
    </xf>
    <xf numFmtId="181" fontId="5" fillId="0" borderId="51" xfId="1" applyNumberFormat="1" applyFont="1" applyFill="1" applyBorder="1" applyAlignment="1"/>
    <xf numFmtId="0" fontId="0" fillId="0" borderId="15" xfId="0" applyFill="1" applyBorder="1" applyAlignment="1"/>
    <xf numFmtId="0" fontId="0" fillId="0" borderId="12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/>
    <xf numFmtId="181" fontId="0" fillId="0" borderId="25" xfId="0" applyNumberFormat="1" applyFill="1" applyBorder="1" applyAlignment="1"/>
    <xf numFmtId="0" fontId="0" fillId="0" borderId="3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1" xfId="0" applyFill="1" applyBorder="1" applyAlignment="1"/>
    <xf numFmtId="181" fontId="0" fillId="0" borderId="32" xfId="0" applyNumberFormat="1" applyFill="1" applyBorder="1" applyAlignment="1"/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/>
    <xf numFmtId="0" fontId="0" fillId="0" borderId="44" xfId="0" applyNumberFormat="1" applyFill="1" applyBorder="1" applyAlignment="1"/>
    <xf numFmtId="0" fontId="0" fillId="0" borderId="51" xfId="0" applyFill="1" applyBorder="1" applyAlignment="1"/>
    <xf numFmtId="0" fontId="0" fillId="0" borderId="12" xfId="0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7" xfId="0" applyFill="1" applyBorder="1" applyAlignment="1"/>
    <xf numFmtId="0" fontId="0" fillId="0" borderId="29" xfId="0" applyFill="1" applyBorder="1" applyAlignment="1"/>
    <xf numFmtId="0" fontId="0" fillId="0" borderId="29" xfId="0" applyNumberFormat="1" applyFill="1" applyBorder="1" applyAlignment="1"/>
    <xf numFmtId="0" fontId="0" fillId="0" borderId="32" xfId="0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0" fontId="0" fillId="2" borderId="40" xfId="1" applyNumberFormat="1" applyFont="1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176" fontId="0" fillId="2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shrinkToFit="1"/>
    </xf>
    <xf numFmtId="178" fontId="0" fillId="2" borderId="24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78" fontId="0" fillId="2" borderId="20" xfId="0" applyNumberFormat="1" applyFill="1" applyBorder="1" applyAlignment="1">
      <alignment horizontal="right" vertical="center"/>
    </xf>
    <xf numFmtId="0" fontId="0" fillId="0" borderId="35" xfId="0" applyFill="1" applyBorder="1" applyAlignment="1"/>
    <xf numFmtId="0" fontId="9" fillId="0" borderId="22" xfId="0" applyFont="1" applyFill="1" applyBorder="1" applyAlignment="1">
      <alignment horizontal="left" vertical="center" shrinkToFit="1"/>
    </xf>
    <xf numFmtId="0" fontId="0" fillId="0" borderId="0" xfId="0" applyFill="1" applyBorder="1" applyAlignment="1"/>
    <xf numFmtId="176" fontId="0" fillId="0" borderId="27" xfId="0" applyNumberForma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 shrinkToFit="1"/>
    </xf>
    <xf numFmtId="178" fontId="0" fillId="2" borderId="34" xfId="0" applyNumberFormat="1" applyFill="1" applyBorder="1" applyAlignment="1">
      <alignment horizontal="right" vertical="center"/>
    </xf>
    <xf numFmtId="176" fontId="0" fillId="2" borderId="3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178" fontId="0" fillId="2" borderId="58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shrinkToFit="1"/>
    </xf>
    <xf numFmtId="176" fontId="0" fillId="2" borderId="13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8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justifyLastLine="1"/>
    </xf>
    <xf numFmtId="0" fontId="0" fillId="0" borderId="0" xfId="0" applyFill="1" applyAlignment="1">
      <alignment horizontal="left" shrinkToFit="1"/>
    </xf>
    <xf numFmtId="0" fontId="5" fillId="0" borderId="0" xfId="2" applyFont="1" applyFill="1" applyBorder="1" applyAlignment="1">
      <alignment horizontal="right" vertical="center"/>
    </xf>
    <xf numFmtId="0" fontId="0" fillId="5" borderId="0" xfId="0" applyFill="1" applyBorder="1" applyAlignment="1">
      <alignment horizontal="distributed" justifyLastLine="1"/>
    </xf>
    <xf numFmtId="0" fontId="0" fillId="5" borderId="0" xfId="0" applyFill="1" applyBorder="1" applyAlignment="1">
      <alignment horizontal="center" justifyLastLine="1"/>
    </xf>
    <xf numFmtId="0" fontId="0" fillId="5" borderId="0" xfId="0" applyFill="1" applyAlignment="1">
      <alignment horizontal="left" shrinkToFit="1"/>
    </xf>
    <xf numFmtId="0" fontId="0" fillId="5" borderId="0" xfId="0" applyFill="1" applyAlignment="1">
      <alignment horizontal="left"/>
    </xf>
    <xf numFmtId="0" fontId="5" fillId="5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0" xfId="0" applyFill="1" applyAlignment="1">
      <alignment horizontal="center" justifyLastLine="1"/>
    </xf>
    <xf numFmtId="0" fontId="0" fillId="0" borderId="36" xfId="0" applyFill="1" applyBorder="1" applyAlignment="1"/>
    <xf numFmtId="0" fontId="0" fillId="0" borderId="19" xfId="0" applyFill="1" applyBorder="1" applyAlignment="1"/>
    <xf numFmtId="182" fontId="0" fillId="0" borderId="25" xfId="0" applyNumberFormat="1" applyFill="1" applyBorder="1" applyAlignment="1"/>
    <xf numFmtId="0" fontId="0" fillId="0" borderId="16" xfId="0" applyFill="1" applyBorder="1" applyAlignment="1"/>
    <xf numFmtId="0" fontId="0" fillId="0" borderId="33" xfId="0" applyFill="1" applyBorder="1" applyAlignment="1"/>
    <xf numFmtId="0" fontId="0" fillId="0" borderId="38" xfId="0" applyFill="1" applyBorder="1" applyAlignment="1">
      <alignment horizontal="right" vertical="center"/>
    </xf>
    <xf numFmtId="181" fontId="0" fillId="0" borderId="0" xfId="0" applyNumberFormat="1" applyFill="1" applyBorder="1" applyAlignment="1"/>
    <xf numFmtId="181" fontId="0" fillId="0" borderId="0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shrinkToFi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5" fontId="9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40" fontId="0" fillId="2" borderId="8" xfId="1" applyNumberFormat="1" applyFont="1" applyFill="1" applyBorder="1" applyAlignment="1">
      <alignment horizontal="center" vertical="center" textRotation="255"/>
    </xf>
    <xf numFmtId="185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40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0" fontId="0" fillId="0" borderId="0" xfId="2" applyNumberFormat="1" applyFont="1" applyFill="1" applyBorder="1" applyAlignment="1">
      <alignment horizontal="center" vertical="center" textRotation="255" shrinkToFit="1"/>
    </xf>
    <xf numFmtId="184" fontId="0" fillId="2" borderId="41" xfId="0" applyNumberFormat="1" applyFill="1" applyBorder="1" applyAlignment="1"/>
    <xf numFmtId="176" fontId="0" fillId="2" borderId="41" xfId="0" applyNumberFormat="1" applyFill="1" applyBorder="1" applyAlignment="1">
      <alignment vertical="center"/>
    </xf>
    <xf numFmtId="185" fontId="0" fillId="0" borderId="51" xfId="0" applyNumberFormat="1" applyFill="1" applyBorder="1" applyAlignment="1"/>
    <xf numFmtId="0" fontId="5" fillId="0" borderId="44" xfId="2" applyNumberFormat="1" applyFill="1" applyBorder="1"/>
    <xf numFmtId="0" fontId="5" fillId="0" borderId="44" xfId="2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4" fontId="0" fillId="2" borderId="14" xfId="0" applyNumberFormat="1" applyFill="1" applyBorder="1" applyAlignment="1"/>
    <xf numFmtId="176" fontId="0" fillId="2" borderId="13" xfId="0" applyNumberFormat="1" applyFill="1" applyBorder="1" applyAlignment="1">
      <alignment vertical="center"/>
    </xf>
    <xf numFmtId="185" fontId="0" fillId="0" borderId="18" xfId="0" applyNumberFormat="1" applyFill="1" applyBorder="1" applyAlignment="1"/>
    <xf numFmtId="0" fontId="5" fillId="0" borderId="12" xfId="2" applyNumberFormat="1" applyFill="1" applyBorder="1"/>
    <xf numFmtId="0" fontId="5" fillId="0" borderId="12" xfId="2" applyNumberForma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left" vertical="center" shrinkToFit="1"/>
    </xf>
    <xf numFmtId="185" fontId="0" fillId="0" borderId="25" xfId="0" applyNumberFormat="1" applyFill="1" applyBorder="1" applyAlignment="1"/>
    <xf numFmtId="0" fontId="0" fillId="0" borderId="14" xfId="0" applyFill="1" applyBorder="1" applyAlignment="1"/>
    <xf numFmtId="185" fontId="0" fillId="0" borderId="0" xfId="0" applyNumberFormat="1" applyFill="1" applyBorder="1" applyAlignment="1"/>
    <xf numFmtId="184" fontId="0" fillId="2" borderId="30" xfId="0" applyNumberFormat="1" applyFill="1" applyBorder="1" applyAlignment="1"/>
    <xf numFmtId="176" fontId="0" fillId="2" borderId="30" xfId="0" applyNumberFormat="1" applyFill="1" applyBorder="1" applyAlignment="1">
      <alignment vertical="center"/>
    </xf>
    <xf numFmtId="184" fontId="0" fillId="2" borderId="56" xfId="0" applyNumberFormat="1" applyFill="1" applyBorder="1" applyAlignment="1"/>
    <xf numFmtId="176" fontId="0" fillId="2" borderId="26" xfId="0" applyNumberFormat="1" applyFill="1" applyBorder="1" applyAlignment="1">
      <alignment vertical="center"/>
    </xf>
    <xf numFmtId="185" fontId="0" fillId="0" borderId="55" xfId="0" applyNumberFormat="1" applyFill="1" applyBorder="1" applyAlignment="1"/>
    <xf numFmtId="176" fontId="0" fillId="2" borderId="14" xfId="0" applyNumberFormat="1" applyFill="1" applyBorder="1" applyAlignment="1">
      <alignment vertical="center"/>
    </xf>
    <xf numFmtId="176" fontId="0" fillId="2" borderId="45" xfId="0" applyNumberFormat="1" applyFill="1" applyBorder="1" applyAlignment="1">
      <alignment vertical="center"/>
    </xf>
    <xf numFmtId="184" fontId="0" fillId="2" borderId="13" xfId="0" applyNumberFormat="1" applyFill="1" applyBorder="1" applyAlignment="1"/>
    <xf numFmtId="0" fontId="5" fillId="0" borderId="17" xfId="2" applyNumberFormat="1" applyFill="1" applyBorder="1"/>
    <xf numFmtId="0" fontId="5" fillId="0" borderId="17" xfId="2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5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51" xfId="1" applyNumberFormat="1" applyFont="1" applyFill="1" applyBorder="1" applyAlignment="1"/>
    <xf numFmtId="0" fontId="0" fillId="0" borderId="25" xfId="0" applyNumberFormat="1" applyFill="1" applyBorder="1" applyAlignment="1"/>
    <xf numFmtId="0" fontId="0" fillId="0" borderId="32" xfId="0" applyNumberFormat="1" applyFill="1" applyBorder="1" applyAlignment="1"/>
    <xf numFmtId="0" fontId="0" fillId="0" borderId="0" xfId="0" applyNumberFormat="1" applyFill="1" applyBorder="1" applyAlignment="1"/>
    <xf numFmtId="185" fontId="0" fillId="0" borderId="5" xfId="0" applyNumberFormat="1" applyFill="1" applyBorder="1" applyAlignment="1">
      <alignment horizontal="center"/>
    </xf>
    <xf numFmtId="185" fontId="0" fillId="0" borderId="41" xfId="0" applyNumberFormat="1" applyFill="1" applyBorder="1" applyAlignment="1">
      <alignment horizontal="center"/>
    </xf>
    <xf numFmtId="185" fontId="0" fillId="0" borderId="14" xfId="0" applyNumberFormat="1" applyFill="1" applyBorder="1" applyAlignment="1">
      <alignment horizontal="center"/>
    </xf>
    <xf numFmtId="185" fontId="0" fillId="0" borderId="3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textRotation="255"/>
    </xf>
    <xf numFmtId="0" fontId="0" fillId="0" borderId="44" xfId="0" applyFill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NumberFormat="1" applyFill="1" applyBorder="1" applyAlignment="1">
      <alignment horizontal="center" vertical="center" textRotation="255" wrapText="1" shrinkToFit="1"/>
    </xf>
    <xf numFmtId="0" fontId="0" fillId="0" borderId="2" xfId="0" applyFill="1" applyBorder="1" applyAlignment="1">
      <alignment horizontal="center" vertical="center" textRotation="255"/>
    </xf>
    <xf numFmtId="180" fontId="0" fillId="0" borderId="43" xfId="0" applyNumberFormat="1" applyFill="1" applyBorder="1" applyAlignment="1"/>
    <xf numFmtId="180" fontId="0" fillId="0" borderId="9" xfId="0" applyNumberFormat="1" applyFill="1" applyBorder="1" applyAlignment="1"/>
    <xf numFmtId="185" fontId="0" fillId="2" borderId="14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85" fontId="0" fillId="2" borderId="13" xfId="0" applyNumberFormat="1" applyFill="1" applyBorder="1" applyAlignment="1">
      <alignment horizontal="right" vertical="center"/>
    </xf>
    <xf numFmtId="185" fontId="0" fillId="0" borderId="23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0" fillId="2" borderId="56" xfId="0" applyNumberFormat="1" applyFill="1" applyBorder="1" applyAlignment="1">
      <alignment horizontal="right" vertical="center"/>
    </xf>
    <xf numFmtId="185" fontId="0" fillId="0" borderId="57" xfId="0" applyNumberFormat="1" applyFill="1" applyBorder="1" applyAlignment="1">
      <alignment horizontal="right" vertical="center"/>
    </xf>
    <xf numFmtId="186" fontId="0" fillId="2" borderId="20" xfId="0" applyNumberFormat="1" applyFill="1" applyBorder="1" applyAlignment="1">
      <alignment vertical="center"/>
    </xf>
    <xf numFmtId="186" fontId="0" fillId="2" borderId="24" xfId="0" applyNumberFormat="1" applyFill="1" applyBorder="1" applyAlignment="1">
      <alignment vertical="center"/>
    </xf>
    <xf numFmtId="186" fontId="0" fillId="2" borderId="53" xfId="0" applyNumberFormat="1" applyFill="1" applyBorder="1" applyAlignment="1">
      <alignment vertical="center"/>
    </xf>
    <xf numFmtId="186" fontId="0" fillId="2" borderId="14" xfId="0" applyNumberFormat="1" applyFill="1" applyBorder="1" applyAlignment="1">
      <alignment vertical="center"/>
    </xf>
    <xf numFmtId="186" fontId="0" fillId="2" borderId="58" xfId="0" applyNumberFormat="1" applyFill="1" applyBorder="1" applyAlignment="1">
      <alignment vertical="center"/>
    </xf>
    <xf numFmtId="185" fontId="5" fillId="0" borderId="13" xfId="1" applyNumberFormat="1" applyFont="1" applyFill="1" applyBorder="1" applyAlignment="1">
      <alignment vertical="center"/>
    </xf>
    <xf numFmtId="185" fontId="5" fillId="0" borderId="14" xfId="1" applyNumberFormat="1" applyFont="1" applyFill="1" applyBorder="1" applyAlignment="1">
      <alignment vertical="center"/>
    </xf>
    <xf numFmtId="184" fontId="0" fillId="2" borderId="24" xfId="0" applyNumberFormat="1" applyFill="1" applyBorder="1" applyAlignment="1">
      <alignment horizontal="right" vertical="center"/>
    </xf>
    <xf numFmtId="184" fontId="0" fillId="2" borderId="20" xfId="0" applyNumberFormat="1" applyFill="1" applyBorder="1" applyAlignment="1">
      <alignment horizontal="right" vertical="center"/>
    </xf>
    <xf numFmtId="184" fontId="0" fillId="2" borderId="58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56" xfId="0" applyNumberFormat="1" applyFill="1" applyBorder="1" applyAlignment="1">
      <alignment horizontal="right" vertical="center"/>
    </xf>
    <xf numFmtId="0" fontId="0" fillId="0" borderId="11" xfId="2" applyFont="1" applyFill="1" applyBorder="1" applyAlignment="1">
      <alignment horizontal="center" vertical="center"/>
    </xf>
    <xf numFmtId="186" fontId="0" fillId="2" borderId="13" xfId="0" applyNumberFormat="1" applyFill="1" applyBorder="1" applyAlignment="1">
      <alignment vertical="center"/>
    </xf>
    <xf numFmtId="0" fontId="0" fillId="0" borderId="18" xfId="2" applyFont="1" applyFill="1" applyBorder="1" applyAlignment="1">
      <alignment vertical="center" shrinkToFit="1"/>
    </xf>
    <xf numFmtId="0" fontId="0" fillId="0" borderId="24" xfId="2" applyFont="1" applyFill="1" applyBorder="1" applyAlignment="1">
      <alignment vertical="center" shrinkToFit="1"/>
    </xf>
    <xf numFmtId="185" fontId="0" fillId="2" borderId="41" xfId="0" applyNumberFormat="1" applyFill="1" applyBorder="1" applyAlignment="1">
      <alignment horizontal="right" vertical="center"/>
    </xf>
    <xf numFmtId="185" fontId="5" fillId="0" borderId="56" xfId="1" applyNumberFormat="1" applyFont="1" applyFill="1" applyBorder="1" applyAlignment="1">
      <alignment vertical="center"/>
    </xf>
    <xf numFmtId="185" fontId="0" fillId="0" borderId="12" xfId="0" applyNumberFormat="1" applyFill="1" applyBorder="1" applyAlignment="1"/>
    <xf numFmtId="0" fontId="5" fillId="0" borderId="17" xfId="2" applyNumberForma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7" fontId="9" fillId="0" borderId="5" xfId="2" applyNumberFormat="1" applyFont="1" applyFill="1" applyBorder="1" applyAlignment="1">
      <alignment horizontal="center" vertical="center" textRotation="255" wrapText="1"/>
    </xf>
    <xf numFmtId="0" fontId="0" fillId="0" borderId="6" xfId="2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58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5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186" fontId="0" fillId="2" borderId="56" xfId="0" applyNumberFormat="1" applyFill="1" applyBorder="1" applyAlignment="1">
      <alignment vertical="center"/>
    </xf>
    <xf numFmtId="180" fontId="0" fillId="0" borderId="35" xfId="0" applyNumberFormat="1" applyFill="1" applyBorder="1" applyAlignment="1"/>
    <xf numFmtId="0" fontId="9" fillId="0" borderId="49" xfId="0" applyFon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vertical="center"/>
    </xf>
    <xf numFmtId="184" fontId="0" fillId="0" borderId="56" xfId="0" applyNumberFormat="1" applyFill="1" applyBorder="1" applyAlignment="1"/>
    <xf numFmtId="180" fontId="0" fillId="0" borderId="19" xfId="0" applyNumberForma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6" borderId="62" xfId="0" applyFont="1" applyFill="1" applyBorder="1" applyAlignment="1">
      <alignment vertical="center"/>
    </xf>
    <xf numFmtId="0" fontId="3" fillId="6" borderId="63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5" xfId="0" applyNumberFormat="1" applyFill="1" applyBorder="1" applyAlignment="1">
      <alignment horizontal="center" vertical="center" textRotation="255" wrapText="1"/>
    </xf>
    <xf numFmtId="0" fontId="0" fillId="0" borderId="61" xfId="0" applyNumberFormat="1" applyFill="1" applyBorder="1" applyAlignment="1">
      <alignment horizontal="center" vertical="center" textRotation="255" wrapText="1"/>
    </xf>
    <xf numFmtId="178" fontId="0" fillId="0" borderId="6" xfId="0" applyNumberFormat="1" applyFill="1" applyBorder="1" applyAlignment="1">
      <alignment horizontal="center" vertical="center" textRotation="255"/>
    </xf>
    <xf numFmtId="0" fontId="0" fillId="6" borderId="64" xfId="0" applyFont="1" applyFill="1" applyBorder="1" applyAlignment="1">
      <alignment horizontal="center" vertical="center" textRotation="255" shrinkToFit="1"/>
    </xf>
    <xf numFmtId="0" fontId="5" fillId="6" borderId="65" xfId="0" applyFont="1" applyFill="1" applyBorder="1" applyAlignment="1">
      <alignment horizontal="center" vertical="center" textRotation="255"/>
    </xf>
    <xf numFmtId="176" fontId="0" fillId="0" borderId="6" xfId="0" applyNumberFormat="1" applyFont="1" applyFill="1" applyBorder="1" applyAlignment="1">
      <alignment horizontal="center" vertical="center" textRotation="255" shrinkToFit="1"/>
    </xf>
    <xf numFmtId="177" fontId="0" fillId="0" borderId="2" xfId="2" applyNumberFormat="1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/>
    </xf>
    <xf numFmtId="176" fontId="5" fillId="0" borderId="43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7" fontId="0" fillId="2" borderId="41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center" vertical="center"/>
    </xf>
    <xf numFmtId="0" fontId="5" fillId="0" borderId="44" xfId="2" applyNumberForma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179" fontId="5" fillId="6" borderId="68" xfId="2" applyNumberForma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177" fontId="5" fillId="0" borderId="44" xfId="2" applyNumberFormat="1" applyFill="1" applyBorder="1" applyAlignment="1">
      <alignment horizontal="center" vertical="center"/>
    </xf>
    <xf numFmtId="180" fontId="5" fillId="0" borderId="43" xfId="2" applyNumberFormat="1" applyFill="1" applyBorder="1" applyAlignment="1">
      <alignment horizontal="center" vertical="center"/>
    </xf>
    <xf numFmtId="179" fontId="5" fillId="0" borderId="49" xfId="2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17" xfId="2" applyNumberFormat="1" applyFill="1" applyBorder="1" applyAlignment="1">
      <alignment horizontal="center" vertical="center"/>
    </xf>
    <xf numFmtId="179" fontId="5" fillId="0" borderId="18" xfId="2" applyNumberForma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179" fontId="5" fillId="6" borderId="71" xfId="2" applyNumberFormat="1" applyFill="1" applyBorder="1" applyAlignment="1">
      <alignment horizontal="center" vertical="center"/>
    </xf>
    <xf numFmtId="180" fontId="5" fillId="0" borderId="9" xfId="2" applyNumberFormat="1" applyFill="1" applyBorder="1" applyAlignment="1">
      <alignment horizontal="center" vertical="center"/>
    </xf>
    <xf numFmtId="179" fontId="5" fillId="0" borderId="20" xfId="2" applyNumberForma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179" fontId="5" fillId="6" borderId="73" xfId="2" applyNumberFormat="1" applyFill="1" applyBorder="1" applyAlignment="1">
      <alignment horizontal="center" vertical="center"/>
    </xf>
    <xf numFmtId="179" fontId="5" fillId="0" borderId="24" xfId="2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 vertical="center"/>
    </xf>
    <xf numFmtId="177" fontId="0" fillId="2" borderId="56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center" vertical="center"/>
    </xf>
    <xf numFmtId="0" fontId="5" fillId="0" borderId="37" xfId="2" applyNumberFormat="1" applyFill="1" applyBorder="1" applyAlignment="1">
      <alignment horizontal="center" vertical="center"/>
    </xf>
    <xf numFmtId="179" fontId="5" fillId="0" borderId="55" xfId="2" applyNumberFormat="1" applyFill="1" applyBorder="1" applyAlignment="1">
      <alignment horizontal="center" vertical="center"/>
    </xf>
    <xf numFmtId="179" fontId="5" fillId="6" borderId="74" xfId="2" applyNumberFormat="1" applyFill="1" applyBorder="1" applyAlignment="1">
      <alignment horizontal="center" vertical="center"/>
    </xf>
    <xf numFmtId="180" fontId="5" fillId="0" borderId="16" xfId="2" applyNumberFormat="1" applyFill="1" applyBorder="1" applyAlignment="1">
      <alignment horizontal="center" vertical="center"/>
    </xf>
    <xf numFmtId="179" fontId="5" fillId="0" borderId="58" xfId="2" applyNumberFormat="1" applyFill="1" applyBorder="1" applyAlignment="1">
      <alignment horizontal="center" vertical="center"/>
    </xf>
    <xf numFmtId="0" fontId="5" fillId="0" borderId="22" xfId="2" applyNumberForma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vertical="center"/>
    </xf>
    <xf numFmtId="176" fontId="0" fillId="2" borderId="30" xfId="0" applyNumberForma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0" fontId="5" fillId="0" borderId="29" xfId="2" applyNumberForma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179" fontId="5" fillId="6" borderId="76" xfId="2" applyNumberFormat="1" applyFill="1" applyBorder="1" applyAlignment="1">
      <alignment horizontal="center" vertical="center"/>
    </xf>
    <xf numFmtId="180" fontId="5" fillId="0" borderId="27" xfId="2" applyNumberForma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180" fontId="5" fillId="0" borderId="35" xfId="2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right" vertical="center"/>
    </xf>
    <xf numFmtId="0" fontId="5" fillId="0" borderId="39" xfId="2" applyNumberForma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79" fontId="5" fillId="6" borderId="63" xfId="2" applyNumberForma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right" vertical="center"/>
    </xf>
    <xf numFmtId="0" fontId="5" fillId="3" borderId="0" xfId="2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>
      <alignment vertical="center"/>
    </xf>
    <xf numFmtId="178" fontId="5" fillId="0" borderId="2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6" borderId="64" xfId="0" applyFont="1" applyFill="1" applyBorder="1" applyAlignment="1">
      <alignment horizontal="center" vertical="center" textRotation="255" wrapText="1"/>
    </xf>
    <xf numFmtId="0" fontId="5" fillId="6" borderId="65" xfId="0" applyFont="1" applyFill="1" applyBorder="1" applyAlignment="1">
      <alignment horizontal="center" vertical="center" textRotation="255" wrapText="1"/>
    </xf>
    <xf numFmtId="177" fontId="6" fillId="0" borderId="2" xfId="0" applyNumberFormat="1" applyFont="1" applyFill="1" applyBorder="1" applyAlignment="1">
      <alignment horizontal="center" vertical="center" textRotation="255" wrapText="1"/>
    </xf>
    <xf numFmtId="178" fontId="0" fillId="0" borderId="35" xfId="0" applyNumberFormat="1" applyFill="1" applyBorder="1" applyAlignment="1">
      <alignment horizontal="center" vertical="center"/>
    </xf>
    <xf numFmtId="0" fontId="5" fillId="0" borderId="17" xfId="1" applyNumberFormat="1" applyFont="1" applyFill="1" applyBorder="1" applyAlignment="1"/>
    <xf numFmtId="0" fontId="0" fillId="6" borderId="78" xfId="0" applyFill="1" applyBorder="1" applyAlignment="1">
      <alignment horizontal="center" vertical="center"/>
    </xf>
    <xf numFmtId="181" fontId="5" fillId="6" borderId="71" xfId="1" applyNumberFormat="1" applyFont="1" applyFill="1" applyBorder="1" applyAlignment="1"/>
    <xf numFmtId="177" fontId="0" fillId="0" borderId="35" xfId="0" applyNumberFormat="1" applyFill="1" applyBorder="1" applyAlignment="1"/>
    <xf numFmtId="178" fontId="0" fillId="0" borderId="9" xfId="0" applyNumberForma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181" fontId="0" fillId="6" borderId="73" xfId="0" applyNumberFormat="1" applyFill="1" applyBorder="1">
      <alignment vertical="center"/>
    </xf>
    <xf numFmtId="177" fontId="0" fillId="0" borderId="9" xfId="0" applyNumberFormat="1" applyFill="1" applyBorder="1" applyAlignment="1"/>
    <xf numFmtId="181" fontId="0" fillId="6" borderId="79" xfId="0" applyNumberFormat="1" applyFill="1" applyBorder="1">
      <alignment vertical="center"/>
    </xf>
    <xf numFmtId="0" fontId="0" fillId="6" borderId="70" xfId="0" applyFill="1" applyBorder="1" applyAlignment="1">
      <alignment horizontal="center" vertical="center"/>
    </xf>
    <xf numFmtId="181" fontId="0" fillId="6" borderId="74" xfId="0" applyNumberFormat="1" applyFill="1" applyBorder="1">
      <alignment vertical="center"/>
    </xf>
    <xf numFmtId="178" fontId="0" fillId="0" borderId="27" xfId="0" applyNumberFormat="1" applyFill="1" applyBorder="1" applyAlignment="1">
      <alignment horizontal="center" vertical="center"/>
    </xf>
    <xf numFmtId="0" fontId="0" fillId="0" borderId="29" xfId="0" applyNumberFormat="1" applyFill="1" applyBorder="1">
      <alignment vertical="center"/>
    </xf>
    <xf numFmtId="177" fontId="0" fillId="0" borderId="38" xfId="0" applyNumberFormat="1" applyFill="1" applyBorder="1" applyAlignment="1"/>
    <xf numFmtId="182" fontId="0" fillId="6" borderId="73" xfId="0" applyNumberFormat="1" applyFill="1" applyBorder="1">
      <alignment vertical="center"/>
    </xf>
    <xf numFmtId="177" fontId="0" fillId="0" borderId="0" xfId="0" applyNumberFormat="1" applyFill="1" applyAlignment="1"/>
    <xf numFmtId="0" fontId="0" fillId="6" borderId="75" xfId="0" applyFill="1" applyBorder="1" applyAlignment="1">
      <alignment horizontal="center" vertical="center"/>
    </xf>
    <xf numFmtId="181" fontId="0" fillId="6" borderId="76" xfId="0" applyNumberFormat="1" applyFill="1" applyBorder="1">
      <alignment vertical="center"/>
    </xf>
    <xf numFmtId="0" fontId="0" fillId="0" borderId="40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/>
    <xf numFmtId="0" fontId="0" fillId="0" borderId="44" xfId="0" applyNumberFormat="1" applyFont="1" applyFill="1" applyBorder="1" applyAlignment="1"/>
    <xf numFmtId="0" fontId="0" fillId="0" borderId="51" xfId="0" applyFont="1" applyFill="1" applyBorder="1" applyAlignment="1"/>
    <xf numFmtId="0" fontId="0" fillId="6" borderId="77" xfId="0" applyFill="1" applyBorder="1" applyAlignment="1"/>
    <xf numFmtId="0" fontId="0" fillId="6" borderId="68" xfId="0" applyFont="1" applyFill="1" applyBorder="1" applyAlignment="1"/>
    <xf numFmtId="176" fontId="0" fillId="0" borderId="50" xfId="0" applyNumberFormat="1" applyFill="1" applyBorder="1" applyAlignment="1"/>
    <xf numFmtId="177" fontId="0" fillId="0" borderId="43" xfId="0" applyNumberFormat="1" applyFill="1" applyBorder="1" applyAlignment="1"/>
    <xf numFmtId="0" fontId="0" fillId="0" borderId="23" xfId="0" applyNumberFormat="1" applyFont="1" applyFill="1" applyBorder="1" applyAlignment="1">
      <alignment horizontal="center"/>
    </xf>
    <xf numFmtId="178" fontId="0" fillId="0" borderId="9" xfId="0" applyNumberFormat="1" applyFill="1" applyBorder="1" applyAlignment="1"/>
    <xf numFmtId="0" fontId="0" fillId="0" borderId="12" xfId="0" applyNumberFormat="1" applyFont="1" applyFill="1" applyBorder="1" applyAlignment="1"/>
    <xf numFmtId="0" fontId="0" fillId="0" borderId="25" xfId="0" applyFont="1" applyFill="1" applyBorder="1" applyAlignment="1"/>
    <xf numFmtId="0" fontId="0" fillId="6" borderId="72" xfId="0" applyFill="1" applyBorder="1" applyAlignment="1"/>
    <xf numFmtId="0" fontId="0" fillId="6" borderId="73" xfId="0" applyFont="1" applyFill="1" applyBorder="1" applyAlignment="1"/>
    <xf numFmtId="176" fontId="0" fillId="0" borderId="19" xfId="0" applyNumberFormat="1" applyFill="1" applyBorder="1" applyAlignment="1"/>
    <xf numFmtId="0" fontId="0" fillId="0" borderId="46" xfId="0" applyNumberFormat="1" applyFont="1" applyFill="1" applyBorder="1" applyAlignment="1">
      <alignment horizontal="center"/>
    </xf>
    <xf numFmtId="178" fontId="0" fillId="0" borderId="38" xfId="0" applyNumberFormat="1" applyFill="1" applyBorder="1" applyAlignment="1"/>
    <xf numFmtId="0" fontId="0" fillId="0" borderId="39" xfId="0" applyNumberFormat="1" applyFont="1" applyFill="1" applyBorder="1" applyAlignment="1"/>
    <xf numFmtId="0" fontId="0" fillId="0" borderId="80" xfId="0" applyFont="1" applyFill="1" applyBorder="1" applyAlignment="1"/>
    <xf numFmtId="0" fontId="0" fillId="6" borderId="81" xfId="0" applyFill="1" applyBorder="1" applyAlignment="1"/>
    <xf numFmtId="0" fontId="0" fillId="6" borderId="82" xfId="0" applyFont="1" applyFill="1" applyBorder="1" applyAlignment="1"/>
    <xf numFmtId="176" fontId="0" fillId="0" borderId="83" xfId="0" applyNumberFormat="1" applyFill="1" applyBorder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178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178" fontId="0" fillId="0" borderId="69" xfId="2" applyNumberFormat="1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left" vertical="center" textRotation="255" shrinkToFit="1"/>
    </xf>
    <xf numFmtId="0" fontId="5" fillId="0" borderId="7" xfId="0" applyFont="1" applyFill="1" applyBorder="1" applyAlignment="1">
      <alignment horizontal="left" vertical="center" textRotation="255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47" xfId="2" applyNumberFormat="1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40" fontId="0" fillId="2" borderId="40" xfId="1" applyNumberFormat="1" applyFont="1" applyFill="1" applyBorder="1" applyAlignment="1">
      <alignment horizontal="center" vertical="center" textRotation="255" wrapText="1" shrinkToFit="1"/>
    </xf>
    <xf numFmtId="176" fontId="0" fillId="0" borderId="43" xfId="0" applyNumberFormat="1" applyFill="1" applyBorder="1" applyAlignment="1">
      <alignment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 shrinkToFit="1"/>
    </xf>
    <xf numFmtId="178" fontId="0" fillId="2" borderId="49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 vertical="center"/>
    </xf>
    <xf numFmtId="0" fontId="0" fillId="0" borderId="86" xfId="0" applyNumberForma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179" fontId="5" fillId="0" borderId="44" xfId="2" applyNumberForma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0" fontId="9" fillId="0" borderId="85" xfId="0" applyFont="1" applyFill="1" applyBorder="1" applyAlignment="1">
      <alignment horizontal="left" vertical="center"/>
    </xf>
    <xf numFmtId="178" fontId="0" fillId="0" borderId="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179" fontId="5" fillId="0" borderId="12" xfId="2" applyNumberForma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78" fontId="0" fillId="0" borderId="27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179" fontId="5" fillId="0" borderId="29" xfId="2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179" fontId="5" fillId="0" borderId="29" xfId="2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left" vertical="center"/>
    </xf>
    <xf numFmtId="179" fontId="5" fillId="0" borderId="22" xfId="2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179" fontId="5" fillId="0" borderId="22" xfId="2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56" xfId="0" applyNumberFormat="1" applyFill="1" applyBorder="1" applyAlignment="1">
      <alignment horizontal="right" vertical="center"/>
    </xf>
    <xf numFmtId="0" fontId="0" fillId="0" borderId="57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179" fontId="5" fillId="0" borderId="17" xfId="2" applyNumberForma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5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5" fillId="0" borderId="0" xfId="2" applyNumberFormat="1" applyFill="1" applyBorder="1" applyAlignment="1">
      <alignment horizontal="left" vertical="center"/>
    </xf>
    <xf numFmtId="0" fontId="0" fillId="0" borderId="0" xfId="0" applyNumberFormat="1" applyFill="1" applyAlignment="1">
      <alignment horizontal="left"/>
    </xf>
    <xf numFmtId="178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0" fillId="5" borderId="0" xfId="0" applyNumberFormat="1" applyFill="1" applyAlignment="1">
      <alignment horizontal="left"/>
    </xf>
    <xf numFmtId="0" fontId="5" fillId="5" borderId="0" xfId="2" applyNumberFormat="1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left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right" vertical="center" textRotation="255" shrinkToFit="1"/>
    </xf>
    <xf numFmtId="178" fontId="0" fillId="0" borderId="35" xfId="0" applyNumberFormat="1" applyFill="1" applyBorder="1" applyAlignment="1"/>
    <xf numFmtId="0" fontId="5" fillId="0" borderId="17" xfId="1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181" fontId="5" fillId="0" borderId="17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81" fontId="0" fillId="0" borderId="12" xfId="0" applyNumberFormat="1" applyFill="1" applyBorder="1" applyAlignment="1">
      <alignment horizontal="left"/>
    </xf>
    <xf numFmtId="182" fontId="0" fillId="0" borderId="12" xfId="0" applyNumberFormat="1" applyFill="1" applyBorder="1" applyAlignment="1">
      <alignment horizontal="left"/>
    </xf>
    <xf numFmtId="178" fontId="0" fillId="0" borderId="27" xfId="0" applyNumberFormat="1" applyFill="1" applyBorder="1" applyAlignment="1"/>
    <xf numFmtId="0" fontId="0" fillId="0" borderId="29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181" fontId="0" fillId="0" borderId="29" xfId="0" applyNumberFormat="1" applyFill="1" applyBorder="1" applyAlignment="1">
      <alignment horizontal="left"/>
    </xf>
    <xf numFmtId="178" fontId="0" fillId="0" borderId="0" xfId="0" applyNumberFormat="1" applyFill="1" applyAlignment="1"/>
    <xf numFmtId="0" fontId="0" fillId="0" borderId="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50" xfId="0" applyFill="1" applyBorder="1" applyAlignment="1"/>
    <xf numFmtId="0" fontId="0" fillId="0" borderId="4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83" xfId="0" applyFill="1" applyBorder="1" applyAlignment="1"/>
    <xf numFmtId="0" fontId="3" fillId="0" borderId="0" xfId="2" applyFont="1" applyFill="1" applyAlignment="1"/>
    <xf numFmtId="0" fontId="3" fillId="0" borderId="0" xfId="2" applyNumberFormat="1" applyFont="1" applyFill="1" applyAlignment="1"/>
    <xf numFmtId="177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center"/>
    </xf>
    <xf numFmtId="0" fontId="5" fillId="0" borderId="0" xfId="2" applyNumberFormat="1" applyFill="1"/>
    <xf numFmtId="0" fontId="5" fillId="0" borderId="47" xfId="2" applyFont="1" applyFill="1" applyBorder="1" applyAlignment="1">
      <alignment horizontal="center" vertical="center" textRotation="255"/>
    </xf>
    <xf numFmtId="0" fontId="5" fillId="0" borderId="87" xfId="2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/>
    </xf>
    <xf numFmtId="40" fontId="0" fillId="2" borderId="89" xfId="1" applyNumberFormat="1" applyFont="1" applyFill="1" applyBorder="1" applyAlignment="1">
      <alignment horizontal="center" vertical="center" textRotation="255"/>
    </xf>
    <xf numFmtId="40" fontId="0" fillId="2" borderId="90" xfId="1" applyNumberFormat="1" applyFont="1" applyFill="1" applyBorder="1" applyAlignment="1">
      <alignment horizontal="center" vertical="center" textRotation="255"/>
    </xf>
    <xf numFmtId="177" fontId="0" fillId="0" borderId="69" xfId="2" applyNumberFormat="1" applyFont="1" applyFill="1" applyBorder="1" applyAlignment="1">
      <alignment horizontal="center" vertical="center" textRotation="255"/>
    </xf>
    <xf numFmtId="0" fontId="0" fillId="0" borderId="47" xfId="2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/>
    </xf>
    <xf numFmtId="0" fontId="5" fillId="0" borderId="85" xfId="2" applyNumberFormat="1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 shrinkToFit="1"/>
    </xf>
    <xf numFmtId="0" fontId="5" fillId="0" borderId="0" xfId="2" applyFont="1" applyFill="1" applyBorder="1" applyAlignment="1">
      <alignment horizontal="center" vertical="center" textRotation="255" shrinkToFit="1"/>
    </xf>
    <xf numFmtId="0" fontId="0" fillId="0" borderId="88" xfId="2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wrapText="1"/>
    </xf>
    <xf numFmtId="176" fontId="5" fillId="0" borderId="43" xfId="2" applyNumberFormat="1" applyFont="1" applyFill="1" applyBorder="1" applyAlignment="1">
      <alignment vertical="center"/>
    </xf>
    <xf numFmtId="0" fontId="0" fillId="0" borderId="48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vertical="center" shrinkToFit="1"/>
    </xf>
    <xf numFmtId="183" fontId="0" fillId="2" borderId="49" xfId="0" applyNumberFormat="1" applyFill="1" applyBorder="1" applyAlignment="1">
      <alignment vertical="center"/>
    </xf>
    <xf numFmtId="176" fontId="5" fillId="2" borderId="41" xfId="2" applyNumberFormat="1" applyFill="1" applyBorder="1" applyAlignment="1">
      <alignment horizontal="right" vertical="center"/>
    </xf>
    <xf numFmtId="0" fontId="5" fillId="0" borderId="41" xfId="1" applyNumberFormat="1" applyFont="1" applyFill="1" applyBorder="1" applyAlignment="1">
      <alignment vertical="center"/>
    </xf>
    <xf numFmtId="0" fontId="5" fillId="0" borderId="86" xfId="1" applyNumberFormat="1" applyFont="1" applyFill="1" applyBorder="1" applyAlignment="1">
      <alignment vertical="center"/>
    </xf>
    <xf numFmtId="177" fontId="5" fillId="0" borderId="50" xfId="2" applyNumberFormat="1" applyFont="1" applyFill="1" applyBorder="1" applyAlignment="1">
      <alignment horizontal="center" vertical="center"/>
    </xf>
    <xf numFmtId="0" fontId="5" fillId="0" borderId="51" xfId="2" applyNumberFormat="1" applyFill="1" applyBorder="1" applyAlignment="1">
      <alignment vertical="center"/>
    </xf>
    <xf numFmtId="177" fontId="5" fillId="0" borderId="43" xfId="2" applyNumberFormat="1" applyFon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vertical="center"/>
    </xf>
    <xf numFmtId="179" fontId="5" fillId="0" borderId="44" xfId="2" applyNumberFormat="1" applyFill="1" applyBorder="1" applyAlignment="1">
      <alignment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vertical="center"/>
    </xf>
    <xf numFmtId="0" fontId="5" fillId="0" borderId="91" xfId="1" applyNumberFormat="1" applyFont="1" applyFill="1" applyBorder="1" applyAlignment="1">
      <alignment vertical="center"/>
    </xf>
    <xf numFmtId="177" fontId="5" fillId="0" borderId="19" xfId="2" applyNumberFormat="1" applyFont="1" applyFill="1" applyBorder="1" applyAlignment="1">
      <alignment horizontal="center" vertical="center"/>
    </xf>
    <xf numFmtId="0" fontId="5" fillId="0" borderId="25" xfId="2" applyNumberFormat="1" applyFill="1" applyBorder="1" applyAlignment="1">
      <alignment vertical="center"/>
    </xf>
    <xf numFmtId="179" fontId="5" fillId="0" borderId="25" xfId="2" applyNumberFormat="1" applyFill="1" applyBorder="1" applyAlignment="1">
      <alignment vertical="center"/>
    </xf>
    <xf numFmtId="179" fontId="5" fillId="0" borderId="12" xfId="2" applyNumberForma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92" xfId="1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>
      <alignment vertical="center"/>
    </xf>
    <xf numFmtId="0" fontId="5" fillId="0" borderId="93" xfId="1" applyNumberFormat="1" applyFont="1" applyFill="1" applyBorder="1" applyAlignment="1">
      <alignment vertical="center"/>
    </xf>
    <xf numFmtId="177" fontId="5" fillId="0" borderId="33" xfId="2" applyNumberFormat="1" applyFon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vertical="center"/>
    </xf>
    <xf numFmtId="179" fontId="5" fillId="0" borderId="29" xfId="2" applyNumberFormat="1" applyFill="1" applyBorder="1" applyAlignment="1">
      <alignment vertical="center"/>
    </xf>
    <xf numFmtId="0" fontId="5" fillId="0" borderId="48" xfId="2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5" fillId="0" borderId="10" xfId="2" applyNumberFormat="1" applyFont="1" applyFill="1" applyBorder="1" applyAlignment="1">
      <alignment vertical="center"/>
    </xf>
    <xf numFmtId="183" fontId="0" fillId="2" borderId="53" xfId="0" applyNumberFormat="1" applyFill="1" applyBorder="1" applyAlignment="1">
      <alignment vertical="center"/>
    </xf>
    <xf numFmtId="0" fontId="5" fillId="0" borderId="26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7" fontId="5" fillId="0" borderId="94" xfId="2" applyNumberFormat="1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95" xfId="2" applyNumberFormat="1" applyFill="1" applyBorder="1" applyAlignment="1">
      <alignment vertical="center"/>
    </xf>
    <xf numFmtId="179" fontId="5" fillId="0" borderId="95" xfId="2" applyNumberFormat="1" applyFill="1" applyBorder="1" applyAlignment="1">
      <alignment vertical="center"/>
    </xf>
    <xf numFmtId="179" fontId="5" fillId="0" borderId="37" xfId="2" applyNumberFormat="1" applyFill="1" applyBorder="1" applyAlignment="1">
      <alignment vertical="center"/>
    </xf>
    <xf numFmtId="0" fontId="5" fillId="0" borderId="94" xfId="0" applyFont="1" applyFill="1" applyBorder="1" applyAlignment="1">
      <alignment horizontal="center" vertical="center"/>
    </xf>
    <xf numFmtId="179" fontId="5" fillId="0" borderId="37" xfId="2" applyNumberFormat="1" applyFill="1" applyBorder="1" applyAlignment="1">
      <alignment horizontal="right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96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vertical="center" shrinkToFit="1"/>
    </xf>
    <xf numFmtId="183" fontId="0" fillId="2" borderId="97" xfId="0" applyNumberFormat="1" applyFill="1" applyBorder="1" applyAlignment="1">
      <alignment vertical="center"/>
    </xf>
    <xf numFmtId="183" fontId="0" fillId="2" borderId="14" xfId="0" applyNumberFormat="1" applyFill="1" applyBorder="1" applyAlignment="1">
      <alignment vertical="center"/>
    </xf>
    <xf numFmtId="0" fontId="5" fillId="0" borderId="23" xfId="1" applyNumberFormat="1" applyFont="1" applyFill="1" applyBorder="1" applyAlignment="1">
      <alignment vertical="center"/>
    </xf>
    <xf numFmtId="177" fontId="5" fillId="0" borderId="9" xfId="2" applyNumberFormat="1" applyFont="1" applyFill="1" applyBorder="1" applyAlignment="1">
      <alignment horizontal="center" vertical="center"/>
    </xf>
    <xf numFmtId="176" fontId="5" fillId="0" borderId="16" xfId="2" applyNumberFormat="1" applyFont="1" applyFill="1" applyBorder="1" applyAlignment="1">
      <alignment vertical="center"/>
    </xf>
    <xf numFmtId="183" fontId="0" fillId="2" borderId="56" xfId="0" applyNumberFormat="1" applyFill="1" applyBorder="1" applyAlignment="1">
      <alignment vertical="center"/>
    </xf>
    <xf numFmtId="0" fontId="5" fillId="0" borderId="57" xfId="1" applyNumberFormat="1" applyFont="1" applyFill="1" applyBorder="1" applyAlignment="1">
      <alignment vertical="center"/>
    </xf>
    <xf numFmtId="0" fontId="5" fillId="0" borderId="60" xfId="1" applyNumberFormat="1" applyFont="1" applyFill="1" applyBorder="1" applyAlignment="1">
      <alignment vertical="center"/>
    </xf>
    <xf numFmtId="0" fontId="5" fillId="0" borderId="16" xfId="2" applyFon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vertical="center"/>
    </xf>
    <xf numFmtId="0" fontId="5" fillId="0" borderId="25" xfId="2" applyNumberForma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right" vertical="center"/>
    </xf>
    <xf numFmtId="0" fontId="0" fillId="0" borderId="96" xfId="2" applyFont="1" applyFill="1" applyBorder="1" applyAlignment="1">
      <alignment horizontal="center" vertical="center"/>
    </xf>
    <xf numFmtId="183" fontId="0" fillId="2" borderId="58" xfId="0" applyNumberFormat="1" applyFill="1" applyBorder="1" applyAlignment="1">
      <alignment vertical="center"/>
    </xf>
    <xf numFmtId="0" fontId="5" fillId="0" borderId="56" xfId="1" applyNumberFormat="1" applyFont="1" applyFill="1" applyBorder="1" applyAlignment="1">
      <alignment vertical="center"/>
    </xf>
    <xf numFmtId="177" fontId="5" fillId="0" borderId="59" xfId="2" applyNumberFormat="1" applyFont="1" applyFill="1" applyBorder="1" applyAlignment="1">
      <alignment horizontal="center" vertical="center"/>
    </xf>
    <xf numFmtId="0" fontId="5" fillId="0" borderId="55" xfId="2" applyNumberFormat="1" applyFill="1" applyBorder="1" applyAlignment="1">
      <alignment vertical="center"/>
    </xf>
    <xf numFmtId="179" fontId="5" fillId="0" borderId="55" xfId="2" applyNumberFormat="1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177" fontId="5" fillId="0" borderId="36" xfId="2" applyNumberFormat="1" applyFont="1" applyFill="1" applyBorder="1" applyAlignment="1">
      <alignment horizontal="center" vertical="center"/>
    </xf>
    <xf numFmtId="0" fontId="5" fillId="0" borderId="18" xfId="2" applyNumberFormat="1" applyFill="1" applyBorder="1" applyAlignment="1">
      <alignment vertical="center"/>
    </xf>
    <xf numFmtId="179" fontId="5" fillId="0" borderId="18" xfId="2" applyNumberFormat="1" applyFill="1" applyBorder="1" applyAlignment="1">
      <alignment vertical="center"/>
    </xf>
    <xf numFmtId="179" fontId="5" fillId="0" borderId="17" xfId="2" applyNumberFormat="1" applyFill="1" applyBorder="1" applyAlignment="1">
      <alignment vertical="center"/>
    </xf>
    <xf numFmtId="0" fontId="5" fillId="0" borderId="0" xfId="1" applyNumberFormat="1" applyFont="1" applyFill="1" applyBorder="1" applyAlignment="1"/>
    <xf numFmtId="177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ill="1" applyBorder="1" applyAlignment="1">
      <alignment horizontal="center"/>
    </xf>
    <xf numFmtId="0" fontId="0" fillId="5" borderId="0" xfId="0" applyNumberFormat="1" applyFill="1" applyBorder="1" applyAlignment="1"/>
    <xf numFmtId="177" fontId="0" fillId="0" borderId="0" xfId="0" applyNumberFormat="1" applyFill="1" applyBorder="1" applyAlignment="1"/>
    <xf numFmtId="0" fontId="5" fillId="5" borderId="0" xfId="2" applyNumberFormat="1" applyFill="1" applyBorder="1" applyAlignment="1">
      <alignment horizontal="center"/>
    </xf>
    <xf numFmtId="0" fontId="5" fillId="5" borderId="0" xfId="2" applyNumberFormat="1" applyFill="1" applyBorder="1" applyAlignment="1">
      <alignment horizontal="right" vertical="center"/>
    </xf>
    <xf numFmtId="0" fontId="5" fillId="3" borderId="0" xfId="1" applyNumberFormat="1" applyFont="1" applyFill="1" applyBorder="1" applyAlignment="1"/>
    <xf numFmtId="0" fontId="5" fillId="3" borderId="0" xfId="2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shrinkToFit="1"/>
    </xf>
    <xf numFmtId="0" fontId="0" fillId="0" borderId="2" xfId="0" applyNumberFormat="1" applyFill="1" applyBorder="1" applyAlignment="1">
      <alignment horizontal="center" vertical="center" textRotation="255" shrinkToFit="1"/>
    </xf>
    <xf numFmtId="177" fontId="0" fillId="0" borderId="35" xfId="0" applyNumberFormat="1" applyFill="1" applyBorder="1">
      <alignment vertical="center"/>
    </xf>
    <xf numFmtId="0" fontId="5" fillId="0" borderId="44" xfId="1" applyNumberFormat="1" applyFont="1" applyFill="1" applyBorder="1" applyAlignment="1">
      <alignment horizontal="center"/>
    </xf>
    <xf numFmtId="177" fontId="0" fillId="0" borderId="9" xfId="0" applyNumberFormat="1" applyFill="1" applyBorder="1">
      <alignment vertical="center"/>
    </xf>
    <xf numFmtId="0" fontId="0" fillId="0" borderId="12" xfId="0" applyNumberFormat="1" applyFill="1" applyBorder="1" applyAlignment="1">
      <alignment horizontal="center" vertical="center"/>
    </xf>
    <xf numFmtId="177" fontId="0" fillId="0" borderId="27" xfId="0" applyNumberFormat="1" applyFill="1" applyBorder="1">
      <alignment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/>
    </xf>
    <xf numFmtId="177" fontId="0" fillId="0" borderId="2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177" fontId="0" fillId="0" borderId="27" xfId="0" applyNumberFormat="1" applyFill="1" applyBorder="1" applyAlignment="1"/>
    <xf numFmtId="177" fontId="3" fillId="0" borderId="0" xfId="0" applyNumberFormat="1" applyFont="1" applyFill="1" applyAlignment="1"/>
    <xf numFmtId="185" fontId="0" fillId="0" borderId="0" xfId="0" applyNumberFormat="1" applyFill="1" applyAlignment="1"/>
    <xf numFmtId="0" fontId="9" fillId="0" borderId="1" xfId="0" applyNumberFormat="1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textRotation="255"/>
    </xf>
    <xf numFmtId="177" fontId="0" fillId="0" borderId="0" xfId="2" applyNumberFormat="1" applyFont="1" applyFill="1" applyBorder="1" applyAlignment="1">
      <alignment horizontal="center" vertical="center" textRotation="255" shrinkToFit="1"/>
    </xf>
    <xf numFmtId="185" fontId="0" fillId="0" borderId="0" xfId="2" applyNumberFormat="1" applyFont="1" applyFill="1" applyBorder="1" applyAlignment="1">
      <alignment horizontal="center" vertical="center" textRotation="255" shrinkToFit="1"/>
    </xf>
    <xf numFmtId="176" fontId="0" fillId="0" borderId="41" xfId="0" applyNumberForma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left" vertical="center" shrinkToFit="1"/>
    </xf>
    <xf numFmtId="0" fontId="0" fillId="0" borderId="51" xfId="0" applyNumberFormat="1" applyFill="1" applyBorder="1" applyAlignment="1"/>
    <xf numFmtId="0" fontId="0" fillId="0" borderId="86" xfId="0" applyNumberFormat="1" applyFill="1" applyBorder="1" applyAlignment="1"/>
    <xf numFmtId="0" fontId="5" fillId="0" borderId="44" xfId="2" applyNumberFormat="1" applyFill="1" applyBorder="1" applyAlignment="1">
      <alignment horizontal="center"/>
    </xf>
    <xf numFmtId="0" fontId="5" fillId="0" borderId="43" xfId="2" applyFont="1" applyFill="1" applyBorder="1" applyAlignment="1">
      <alignment horizontal="left" vertical="center"/>
    </xf>
    <xf numFmtId="0" fontId="5" fillId="0" borderId="44" xfId="2" applyNumberFormat="1" applyFill="1" applyBorder="1" applyAlignment="1">
      <alignment horizontal="left"/>
    </xf>
    <xf numFmtId="185" fontId="0" fillId="0" borderId="0" xfId="0" applyNumberForma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shrinkToFit="1"/>
    </xf>
    <xf numFmtId="0" fontId="0" fillId="0" borderId="18" xfId="0" applyNumberFormat="1" applyFill="1" applyBorder="1" applyAlignment="1"/>
    <xf numFmtId="0" fontId="0" fillId="0" borderId="91" xfId="0" applyNumberFormat="1" applyFill="1" applyBorder="1" applyAlignment="1"/>
    <xf numFmtId="177" fontId="0" fillId="0" borderId="9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/>
    </xf>
    <xf numFmtId="0" fontId="5" fillId="0" borderId="9" xfId="2" applyFont="1" applyFill="1" applyBorder="1" applyAlignment="1">
      <alignment horizontal="left" vertical="center"/>
    </xf>
    <xf numFmtId="0" fontId="5" fillId="0" borderId="12" xfId="2" applyNumberFormat="1" applyFill="1" applyBorder="1" applyAlignment="1">
      <alignment horizontal="left"/>
    </xf>
    <xf numFmtId="0" fontId="0" fillId="0" borderId="92" xfId="0" applyNumberFormat="1" applyFill="1" applyBorder="1" applyAlignment="1"/>
    <xf numFmtId="176" fontId="0" fillId="0" borderId="30" xfId="0" applyNumberForma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9" fillId="0" borderId="30" xfId="0" applyFont="1" applyFill="1" applyBorder="1" applyAlignment="1">
      <alignment horizontal="left" vertical="center" shrinkToFit="1"/>
    </xf>
    <xf numFmtId="0" fontId="0" fillId="0" borderId="93" xfId="0" applyNumberFormat="1" applyFill="1" applyBorder="1" applyAlignment="1"/>
    <xf numFmtId="0" fontId="5" fillId="0" borderId="29" xfId="2" applyNumberFormat="1" applyFill="1" applyBorder="1" applyAlignment="1">
      <alignment horizontal="center"/>
    </xf>
    <xf numFmtId="0" fontId="5" fillId="0" borderId="27" xfId="2" applyFont="1" applyFill="1" applyBorder="1" applyAlignment="1">
      <alignment horizontal="left" vertical="center"/>
    </xf>
    <xf numFmtId="0" fontId="5" fillId="0" borderId="29" xfId="2" applyNumberFormat="1" applyFill="1" applyBorder="1" applyAlignment="1">
      <alignment horizontal="left"/>
    </xf>
    <xf numFmtId="0" fontId="5" fillId="0" borderId="29" xfId="2" applyNumberFormat="1" applyFill="1" applyBorder="1"/>
    <xf numFmtId="0" fontId="5" fillId="0" borderId="29" xfId="2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/>
    </xf>
    <xf numFmtId="0" fontId="9" fillId="0" borderId="56" xfId="0" applyFont="1" applyFill="1" applyBorder="1" applyAlignment="1">
      <alignment horizontal="left" vertical="center" shrinkToFit="1"/>
    </xf>
    <xf numFmtId="0" fontId="0" fillId="0" borderId="55" xfId="0" applyNumberFormat="1" applyFill="1" applyBorder="1" applyAlignment="1"/>
    <xf numFmtId="0" fontId="0" fillId="0" borderId="60" xfId="0" applyNumberFormat="1" applyFill="1" applyBorder="1" applyAlignment="1"/>
    <xf numFmtId="177" fontId="0" fillId="0" borderId="16" xfId="0" applyNumberFormat="1" applyFill="1" applyBorder="1" applyAlignment="1"/>
    <xf numFmtId="0" fontId="5" fillId="0" borderId="22" xfId="2" applyNumberFormat="1" applyFill="1" applyBorder="1" applyAlignment="1">
      <alignment horizontal="center"/>
    </xf>
    <xf numFmtId="0" fontId="5" fillId="0" borderId="16" xfId="2" applyFont="1" applyFill="1" applyBorder="1" applyAlignment="1">
      <alignment horizontal="left" vertical="center"/>
    </xf>
    <xf numFmtId="0" fontId="5" fillId="0" borderId="22" xfId="2" applyNumberFormat="1" applyFill="1" applyBorder="1" applyAlignment="1">
      <alignment horizontal="left"/>
    </xf>
    <xf numFmtId="0" fontId="5" fillId="0" borderId="22" xfId="2" applyNumberFormat="1" applyFill="1" applyBorder="1"/>
    <xf numFmtId="0" fontId="5" fillId="0" borderId="22" xfId="2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shrinkToFit="1"/>
    </xf>
    <xf numFmtId="0" fontId="5" fillId="0" borderId="17" xfId="2" applyNumberFormat="1" applyFill="1" applyBorder="1" applyAlignment="1">
      <alignment horizontal="center"/>
    </xf>
    <xf numFmtId="0" fontId="5" fillId="0" borderId="35" xfId="2" applyFont="1" applyFill="1" applyBorder="1" applyAlignment="1">
      <alignment horizontal="left" vertical="center"/>
    </xf>
    <xf numFmtId="0" fontId="5" fillId="0" borderId="17" xfId="2" applyNumberForma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0" fontId="5" fillId="0" borderId="0" xfId="2" applyNumberFormat="1" applyFill="1" applyBorder="1" applyAlignment="1">
      <alignment horizontal="left"/>
    </xf>
    <xf numFmtId="0" fontId="5" fillId="5" borderId="0" xfId="2" applyNumberFormat="1" applyFill="1" applyBorder="1" applyAlignment="1">
      <alignment horizontal="left"/>
    </xf>
    <xf numFmtId="177" fontId="0" fillId="5" borderId="0" xfId="0" applyNumberFormat="1" applyFill="1" applyAlignment="1"/>
    <xf numFmtId="185" fontId="0" fillId="5" borderId="0" xfId="0" applyNumberFormat="1" applyFill="1" applyAlignment="1"/>
    <xf numFmtId="177" fontId="5" fillId="0" borderId="2" xfId="0" applyNumberFormat="1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left" vertical="center" textRotation="255"/>
    </xf>
    <xf numFmtId="0" fontId="5" fillId="0" borderId="44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29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41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85" fontId="0" fillId="0" borderId="42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 wrapText="1"/>
    </xf>
    <xf numFmtId="0" fontId="0" fillId="0" borderId="55" xfId="0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uu.gifu-net.ed.jp\c27363_&#22823;&#22435;&#26481;&#39640;&#31561;&#23398;&#26657;\Users\kaz%20takagi\Desktop\R1-rank-130(&#20316;&#26989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S "/>
      <sheetName val="女子S"/>
      <sheetName val="男子D"/>
      <sheetName val="女子D"/>
      <sheetName val="作業男子S"/>
      <sheetName val="作業女子S"/>
      <sheetName val="作業男子D"/>
      <sheetName val="作業女子D"/>
      <sheetName val="学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>
        <row r="2">
          <cell r="C2" t="str">
            <v>中1</v>
          </cell>
          <cell r="D2" t="str">
            <v>中2</v>
          </cell>
        </row>
        <row r="3">
          <cell r="C3" t="str">
            <v>中2</v>
          </cell>
          <cell r="D3" t="str">
            <v>中3</v>
          </cell>
        </row>
        <row r="4">
          <cell r="C4" t="str">
            <v>中3</v>
          </cell>
          <cell r="D4">
            <v>1</v>
          </cell>
        </row>
        <row r="5">
          <cell r="C5">
            <v>1</v>
          </cell>
          <cell r="D5">
            <v>2</v>
          </cell>
        </row>
        <row r="6">
          <cell r="C6">
            <v>2</v>
          </cell>
          <cell r="D6">
            <v>3</v>
          </cell>
        </row>
        <row r="7">
          <cell r="C7">
            <v>3</v>
          </cell>
          <cell r="D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139"/>
  <sheetViews>
    <sheetView tabSelected="1" view="pageBreakPreview" zoomScale="85" zoomScaleNormal="85" zoomScaleSheetLayoutView="85" workbookViewId="0">
      <pane xSplit="7" ySplit="3" topLeftCell="H50" activePane="bottomRight" state="frozen"/>
      <selection activeCell="L47" sqref="L47"/>
      <selection pane="topRight" activeCell="L47" sqref="L47"/>
      <selection pane="bottomLeft" activeCell="L47" sqref="L47"/>
      <selection pane="bottomRight" activeCell="R107" sqref="R107"/>
    </sheetView>
  </sheetViews>
  <sheetFormatPr defaultColWidth="9" defaultRowHeight="13.2" x14ac:dyDescent="0.2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10.44140625" style="1" customWidth="1"/>
    <col min="6" max="6" width="8.6640625" style="3" customWidth="1"/>
    <col min="7" max="7" width="13.109375" style="1" customWidth="1"/>
    <col min="8" max="8" width="6.88671875" style="3" customWidth="1"/>
    <col min="9" max="9" width="6.88671875" style="1" customWidth="1"/>
    <col min="10" max="10" width="5.6640625" style="3" customWidth="1"/>
    <col min="11" max="13" width="5.6640625" style="1" customWidth="1"/>
    <col min="14" max="14" width="5.6640625" style="3" customWidth="1"/>
    <col min="15" max="15" width="5.6640625" style="1" customWidth="1"/>
    <col min="16" max="16" width="5.6640625" style="3" customWidth="1"/>
    <col min="17" max="21" width="5.6640625" style="1" customWidth="1"/>
    <col min="22" max="22" width="5.6640625" style="3" customWidth="1"/>
    <col min="23" max="23" width="5.6640625" style="1" customWidth="1"/>
    <col min="24" max="24" width="5.6640625" style="3" customWidth="1"/>
    <col min="25" max="25" width="5.6640625" style="1" customWidth="1"/>
    <col min="26" max="26" width="5.6640625" style="3" customWidth="1"/>
    <col min="27" max="27" width="5.6640625" style="1" customWidth="1"/>
    <col min="28" max="28" width="5.6640625" style="3" customWidth="1"/>
    <col min="29" max="29" width="5.6640625" style="1" customWidth="1"/>
    <col min="30" max="16384" width="9" style="1"/>
  </cols>
  <sheetData>
    <row r="1" spans="1:29" ht="27.75" customHeight="1" x14ac:dyDescent="0.2">
      <c r="A1" s="874" t="s">
        <v>880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</row>
    <row r="2" spans="1:29" ht="14.25" customHeight="1" thickBot="1" x14ac:dyDescent="0.25">
      <c r="A2" s="4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</row>
    <row r="3" spans="1:29" s="17" customFormat="1" ht="173.4" thickBot="1" x14ac:dyDescent="0.25">
      <c r="A3" s="5" t="s">
        <v>52</v>
      </c>
      <c r="B3" s="6" t="s">
        <v>1</v>
      </c>
      <c r="C3" s="6" t="s">
        <v>2</v>
      </c>
      <c r="D3" s="7" t="s">
        <v>3</v>
      </c>
      <c r="E3" s="8" t="s">
        <v>526</v>
      </c>
      <c r="F3" s="9" t="s">
        <v>527</v>
      </c>
      <c r="G3" s="10" t="s">
        <v>528</v>
      </c>
      <c r="H3" s="379" t="s">
        <v>529</v>
      </c>
      <c r="I3" s="11" t="s">
        <v>24</v>
      </c>
      <c r="J3" s="12" t="s">
        <v>530</v>
      </c>
      <c r="K3" s="7" t="s">
        <v>24</v>
      </c>
      <c r="L3" s="12" t="s">
        <v>531</v>
      </c>
      <c r="M3" s="7" t="s">
        <v>24</v>
      </c>
      <c r="N3" s="12" t="s">
        <v>532</v>
      </c>
      <c r="O3" s="11" t="s">
        <v>24</v>
      </c>
      <c r="P3" s="12" t="s">
        <v>533</v>
      </c>
      <c r="Q3" s="11" t="s">
        <v>24</v>
      </c>
      <c r="R3" s="13" t="s">
        <v>534</v>
      </c>
      <c r="S3" s="14" t="s">
        <v>24</v>
      </c>
      <c r="T3" s="13" t="s">
        <v>535</v>
      </c>
      <c r="U3" s="14" t="s">
        <v>24</v>
      </c>
      <c r="V3" s="15" t="s">
        <v>537</v>
      </c>
      <c r="W3" s="7" t="s">
        <v>24</v>
      </c>
      <c r="X3" s="12" t="s">
        <v>538</v>
      </c>
      <c r="Y3" s="11" t="s">
        <v>24</v>
      </c>
      <c r="Z3" s="12" t="s">
        <v>539</v>
      </c>
      <c r="AA3" s="16" t="s">
        <v>24</v>
      </c>
      <c r="AB3" s="15" t="s">
        <v>541</v>
      </c>
      <c r="AC3" s="11" t="s">
        <v>24</v>
      </c>
    </row>
    <row r="4" spans="1:29" ht="15.6" customHeight="1" x14ac:dyDescent="0.2">
      <c r="A4" s="419">
        <v>1</v>
      </c>
      <c r="B4" s="165" t="s">
        <v>653</v>
      </c>
      <c r="C4" s="248">
        <v>3</v>
      </c>
      <c r="D4" s="364" t="s">
        <v>6</v>
      </c>
      <c r="E4" s="410">
        <f>SUM(G4,I4,K4,M4,O4,Q4,S4,U4,W4,Y4,AA4,AC4)</f>
        <v>113.25</v>
      </c>
      <c r="F4" s="249">
        <f>RANK(E4,$E$4:$E$110)</f>
        <v>1</v>
      </c>
      <c r="G4" s="871">
        <v>113.25</v>
      </c>
      <c r="H4" s="251"/>
      <c r="I4" s="366" t="str">
        <f>IF(H4="","",VLOOKUP(H4,H$116:I$136,2))</f>
        <v/>
      </c>
      <c r="J4" s="251"/>
      <c r="K4" s="366" t="str">
        <f>IF(J4="","",VLOOKUP(J4,J$116:K$136,2))</f>
        <v/>
      </c>
      <c r="L4" s="251"/>
      <c r="M4" s="366" t="str">
        <f>IF(L4="","",VLOOKUP(L4,L$116:M$136,2))</f>
        <v/>
      </c>
      <c r="N4" s="251"/>
      <c r="O4" s="366" t="str">
        <f>IF(N4="","",VLOOKUP(N4,N$116:O$136,2))</f>
        <v/>
      </c>
      <c r="P4" s="251"/>
      <c r="Q4" s="366" t="str">
        <f>IF(P4="","",VLOOKUP(P4,P$116:Q$136,2))</f>
        <v/>
      </c>
      <c r="R4" s="251"/>
      <c r="S4" s="366" t="str">
        <f>IF(R4="","",VLOOKUP(R4,R$116:S$136,2))</f>
        <v/>
      </c>
      <c r="T4" s="251"/>
      <c r="U4" s="366" t="str">
        <f>IF(T4="","",VLOOKUP(T4,T$116:U$136,2))</f>
        <v/>
      </c>
      <c r="V4" s="251"/>
      <c r="W4" s="366" t="str">
        <f>IF(V4="","",VLOOKUP(V4,V$116:W$136,2))</f>
        <v/>
      </c>
      <c r="X4" s="251"/>
      <c r="Y4" s="366" t="str">
        <f>IF(X4="","",VLOOKUP(X4,X$116:Y$138,2))</f>
        <v/>
      </c>
      <c r="Z4" s="251"/>
      <c r="AA4" s="366" t="str">
        <f>IF(Z4="","",VLOOKUP(Z4,Z$116:AA$136,2))</f>
        <v/>
      </c>
      <c r="AB4" s="251"/>
      <c r="AC4" s="366" t="str">
        <f>IF(AB4="","",VLOOKUP(AB4,AB$116:AC$136,2))</f>
        <v/>
      </c>
    </row>
    <row r="5" spans="1:29" ht="15.6" customHeight="1" x14ac:dyDescent="0.2">
      <c r="A5" s="419">
        <v>2</v>
      </c>
      <c r="B5" s="29" t="s">
        <v>609</v>
      </c>
      <c r="C5" s="20">
        <v>2</v>
      </c>
      <c r="D5" s="30" t="s">
        <v>6</v>
      </c>
      <c r="E5" s="386">
        <f>SUM(G5,I5,K5,M5,O5,Q5,S5,U5,W5,Y5,AA5,AC5)</f>
        <v>82</v>
      </c>
      <c r="F5" s="258">
        <f>RANK(E5,$E$4:$E$110)</f>
        <v>2</v>
      </c>
      <c r="G5" s="387">
        <v>27</v>
      </c>
      <c r="H5" s="24"/>
      <c r="I5" s="25" t="str">
        <f>IF(H5="","",VLOOKUP(H5,H$116:I$136,2))</f>
        <v/>
      </c>
      <c r="J5" s="24"/>
      <c r="K5" s="25" t="str">
        <f>IF(J5="","",VLOOKUP(J5,J$116:K$136,2))</f>
        <v/>
      </c>
      <c r="L5" s="24">
        <v>1</v>
      </c>
      <c r="M5" s="25">
        <f>IF(L5="","",VLOOKUP(L5,L$116:M$136,2))</f>
        <v>33</v>
      </c>
      <c r="N5" s="24"/>
      <c r="O5" s="25" t="str">
        <f>IF(N5="","",VLOOKUP(N5,N$116:O$136,2))</f>
        <v/>
      </c>
      <c r="P5" s="24"/>
      <c r="Q5" s="25" t="str">
        <f>IF(P5="","",VLOOKUP(P5,P$116:Q$136,2))</f>
        <v/>
      </c>
      <c r="R5" s="24"/>
      <c r="S5" s="25" t="str">
        <f>IF(R5="","",VLOOKUP(R5,R$116:S$136,2))</f>
        <v/>
      </c>
      <c r="T5" s="24"/>
      <c r="U5" s="25" t="str">
        <f>IF(T5="","",VLOOKUP(T5,T$116:U$136,2))</f>
        <v/>
      </c>
      <c r="V5" s="24"/>
      <c r="W5" s="25" t="str">
        <f>IF(V5="","",VLOOKUP(V5,V$116:W$136,2))</f>
        <v/>
      </c>
      <c r="X5" s="24">
        <v>1</v>
      </c>
      <c r="Y5" s="25">
        <f>IF(X5="","",VLOOKUP(X5,X$116:Y$138,2))</f>
        <v>22</v>
      </c>
      <c r="Z5" s="24"/>
      <c r="AA5" s="25" t="str">
        <f>IF(Z5="","",VLOOKUP(Z5,Z$116:AA$136,2))</f>
        <v/>
      </c>
      <c r="AB5" s="24"/>
      <c r="AC5" s="25" t="str">
        <f>IF(AB5="","",VLOOKUP(AB5,AB$116:AC$136,2))</f>
        <v/>
      </c>
    </row>
    <row r="6" spans="1:29" ht="15.6" customHeight="1" x14ac:dyDescent="0.2">
      <c r="A6" s="419">
        <v>3</v>
      </c>
      <c r="B6" s="29" t="s">
        <v>229</v>
      </c>
      <c r="C6" s="20">
        <v>3</v>
      </c>
      <c r="D6" s="30" t="s">
        <v>6</v>
      </c>
      <c r="E6" s="388">
        <f>SUM(G6,I6,K6,M6,O6,Q6,S6,U6,W6,Y6,AA6,AC6)</f>
        <v>69.75</v>
      </c>
      <c r="F6" s="258">
        <f>RANK(E6,$E$4:$E$110)</f>
        <v>3</v>
      </c>
      <c r="G6" s="387">
        <v>69.75</v>
      </c>
      <c r="H6" s="24"/>
      <c r="I6" s="25" t="str">
        <f>IF(H6="","",VLOOKUP(H6,H$116:I$136,2))</f>
        <v/>
      </c>
      <c r="J6" s="24"/>
      <c r="K6" s="25" t="str">
        <f>IF(J6="","",VLOOKUP(J6,J$116:K$136,2))</f>
        <v/>
      </c>
      <c r="L6" s="24"/>
      <c r="M6" s="25" t="str">
        <f>IF(L6="","",VLOOKUP(L6,L$116:M$136,2))</f>
        <v/>
      </c>
      <c r="N6" s="24"/>
      <c r="O6" s="25" t="str">
        <f>IF(N6="","",VLOOKUP(N6,N$116:O$136,2))</f>
        <v/>
      </c>
      <c r="P6" s="24"/>
      <c r="Q6" s="25" t="str">
        <f>IF(P6="","",VLOOKUP(P6,P$116:Q$136,2))</f>
        <v/>
      </c>
      <c r="R6" s="24"/>
      <c r="S6" s="25" t="str">
        <f>IF(R6="","",VLOOKUP(R6,R$116:S$136,2))</f>
        <v/>
      </c>
      <c r="T6" s="24"/>
      <c r="U6" s="25" t="str">
        <f>IF(T6="","",VLOOKUP(T6,T$116:U$136,2))</f>
        <v/>
      </c>
      <c r="V6" s="24"/>
      <c r="W6" s="25" t="str">
        <f>IF(V6="","",VLOOKUP(V6,V$116:W$136,2))</f>
        <v/>
      </c>
      <c r="X6" s="24"/>
      <c r="Y6" s="25" t="str">
        <f>IF(X6="","",VLOOKUP(X6,X$116:Y$138,2))</f>
        <v/>
      </c>
      <c r="Z6" s="24"/>
      <c r="AA6" s="25" t="str">
        <f>IF(Z6="","",VLOOKUP(Z6,Z$116:AA$136,2))</f>
        <v/>
      </c>
      <c r="AB6" s="24"/>
      <c r="AC6" s="25" t="str">
        <f>IF(AB6="","",VLOOKUP(AB6,AB$116:AC$136,2))</f>
        <v/>
      </c>
    </row>
    <row r="7" spans="1:29" ht="15.6" customHeight="1" x14ac:dyDescent="0.2">
      <c r="A7" s="419">
        <v>4</v>
      </c>
      <c r="B7" s="29" t="s">
        <v>68</v>
      </c>
      <c r="C7" s="20">
        <v>3</v>
      </c>
      <c r="D7" s="30" t="s">
        <v>7</v>
      </c>
      <c r="E7" s="388">
        <f>SUM(G7,I7,K7,M7,O7,Q7,S7,U7,W7,Y7,AA7,AC7)</f>
        <v>48.625</v>
      </c>
      <c r="F7" s="258">
        <f>RANK(E7,$E$4:$E$110)</f>
        <v>4</v>
      </c>
      <c r="G7" s="387">
        <v>48.625</v>
      </c>
      <c r="H7" s="24"/>
      <c r="I7" s="25" t="str">
        <f>IF(H7="","",VLOOKUP(H7,H$116:I$136,2))</f>
        <v/>
      </c>
      <c r="J7" s="24"/>
      <c r="K7" s="25" t="str">
        <f>IF(J7="","",VLOOKUP(J7,J$116:K$136,2))</f>
        <v/>
      </c>
      <c r="L7" s="24"/>
      <c r="M7" s="25" t="str">
        <f>IF(L7="","",VLOOKUP(L7,L$116:M$136,2))</f>
        <v/>
      </c>
      <c r="N7" s="24"/>
      <c r="O7" s="25" t="str">
        <f>IF(N7="","",VLOOKUP(N7,N$116:O$136,2))</f>
        <v/>
      </c>
      <c r="P7" s="24"/>
      <c r="Q7" s="25" t="str">
        <f>IF(P7="","",VLOOKUP(P7,P$116:Q$136,2))</f>
        <v/>
      </c>
      <c r="R7" s="24"/>
      <c r="S7" s="25" t="str">
        <f>IF(R7="","",VLOOKUP(R7,R$116:S$136,2))</f>
        <v/>
      </c>
      <c r="T7" s="24"/>
      <c r="U7" s="25" t="str">
        <f>IF(T7="","",VLOOKUP(T7,T$116:U$136,2))</f>
        <v/>
      </c>
      <c r="V7" s="24"/>
      <c r="W7" s="25" t="str">
        <f>IF(V7="","",VLOOKUP(V7,V$116:W$136,2))</f>
        <v/>
      </c>
      <c r="X7" s="24"/>
      <c r="Y7" s="25" t="str">
        <f>IF(X7="","",VLOOKUP(X7,X$116:Y$138,2))</f>
        <v/>
      </c>
      <c r="Z7" s="24"/>
      <c r="AA7" s="25" t="str">
        <f>IF(Z7="","",VLOOKUP(Z7,Z$116:AA$136,2))</f>
        <v/>
      </c>
      <c r="AB7" s="24"/>
      <c r="AC7" s="25" t="str">
        <f>IF(AB7="","",VLOOKUP(AB7,AB$116:AC$136,2))</f>
        <v/>
      </c>
    </row>
    <row r="8" spans="1:29" ht="15.6" customHeight="1" x14ac:dyDescent="0.2">
      <c r="A8" s="419">
        <v>5</v>
      </c>
      <c r="B8" s="29" t="s">
        <v>131</v>
      </c>
      <c r="C8" s="20">
        <v>2</v>
      </c>
      <c r="D8" s="30" t="s">
        <v>6</v>
      </c>
      <c r="E8" s="388">
        <f>SUM(G8,I8,K8,M8,O8,Q8,S8,U8,W8,Y8,AA8,AC8)</f>
        <v>42</v>
      </c>
      <c r="F8" s="258">
        <f>RANK(E8,$E$4:$E$110)</f>
        <v>5</v>
      </c>
      <c r="G8" s="387">
        <v>12</v>
      </c>
      <c r="H8" s="24"/>
      <c r="I8" s="25" t="str">
        <f>IF(H8="","",VLOOKUP(H8,H$116:I$136,2))</f>
        <v/>
      </c>
      <c r="J8" s="24"/>
      <c r="K8" s="25" t="str">
        <f>IF(J8="","",VLOOKUP(J8,J$116:K$136,2))</f>
        <v/>
      </c>
      <c r="L8" s="24">
        <v>3</v>
      </c>
      <c r="M8" s="25">
        <f>IF(L8="","",VLOOKUP(L8,L$116:M$136,2))</f>
        <v>16</v>
      </c>
      <c r="N8" s="24"/>
      <c r="O8" s="25" t="str">
        <f>IF(N8="","",VLOOKUP(N8,N$116:O$136,2))</f>
        <v/>
      </c>
      <c r="P8" s="24"/>
      <c r="Q8" s="25" t="str">
        <f>IF(P8="","",VLOOKUP(P8,P$116:Q$136,2))</f>
        <v/>
      </c>
      <c r="R8" s="24"/>
      <c r="S8" s="25" t="str">
        <f>IF(R8="","",VLOOKUP(R8,R$116:S$136,2))</f>
        <v/>
      </c>
      <c r="T8" s="24"/>
      <c r="U8" s="25" t="str">
        <f>IF(T8="","",VLOOKUP(T8,T$116:U$136,2))</f>
        <v/>
      </c>
      <c r="V8" s="24"/>
      <c r="W8" s="25" t="str">
        <f>IF(V8="","",VLOOKUP(V8,V$116:W$136,2))</f>
        <v/>
      </c>
      <c r="X8" s="24">
        <v>2</v>
      </c>
      <c r="Y8" s="25">
        <f>IF(X8="","",VLOOKUP(X8,X$116:Y$138,2))</f>
        <v>14</v>
      </c>
      <c r="Z8" s="24"/>
      <c r="AA8" s="25" t="str">
        <f>IF(Z8="","",VLOOKUP(Z8,Z$116:AA$136,2))</f>
        <v/>
      </c>
      <c r="AB8" s="24"/>
      <c r="AC8" s="25" t="str">
        <f>IF(AB8="","",VLOOKUP(AB8,AB$116:AC$136,2))</f>
        <v/>
      </c>
    </row>
    <row r="9" spans="1:29" ht="15.6" customHeight="1" x14ac:dyDescent="0.2">
      <c r="A9" s="419">
        <v>6</v>
      </c>
      <c r="B9" s="29" t="s">
        <v>656</v>
      </c>
      <c r="C9" s="20">
        <v>1</v>
      </c>
      <c r="D9" s="30" t="s">
        <v>655</v>
      </c>
      <c r="E9" s="388">
        <f>SUM(G9,I9,K9,M9,O9,Q9,S9,U9,W9,Y9,AA9,AC9)</f>
        <v>33</v>
      </c>
      <c r="F9" s="258">
        <f>RANK(E9,$E$4:$E$110)</f>
        <v>6</v>
      </c>
      <c r="G9" s="387">
        <v>2</v>
      </c>
      <c r="H9" s="24"/>
      <c r="I9" s="25"/>
      <c r="J9" s="24"/>
      <c r="K9" s="25"/>
      <c r="L9" s="24">
        <v>2</v>
      </c>
      <c r="M9" s="25">
        <f>IF(L9="","",VLOOKUP(L9,L$116:M$136,2))</f>
        <v>21</v>
      </c>
      <c r="N9" s="24"/>
      <c r="O9" s="25"/>
      <c r="P9" s="24"/>
      <c r="Q9" s="25"/>
      <c r="R9" s="24"/>
      <c r="S9" s="25"/>
      <c r="T9" s="24"/>
      <c r="U9" s="25"/>
      <c r="V9" s="24"/>
      <c r="W9" s="25"/>
      <c r="X9" s="24">
        <v>3</v>
      </c>
      <c r="Y9" s="25">
        <f>IF(X9="","",VLOOKUP(X9,X$116:Y$138,2))</f>
        <v>10</v>
      </c>
      <c r="Z9" s="24"/>
      <c r="AA9" s="25" t="str">
        <f>IF(Z9="","",VLOOKUP(Z9,Z$116:AA$136,2))</f>
        <v/>
      </c>
      <c r="AB9" s="24"/>
      <c r="AC9" s="25"/>
    </row>
    <row r="10" spans="1:29" ht="15.6" customHeight="1" x14ac:dyDescent="0.2">
      <c r="A10" s="419">
        <v>7</v>
      </c>
      <c r="B10" s="29" t="s">
        <v>610</v>
      </c>
      <c r="C10" s="20">
        <v>2</v>
      </c>
      <c r="D10" s="30" t="s">
        <v>6</v>
      </c>
      <c r="E10" s="388">
        <f>SUM(G10,I10,K10,M10,O10,Q10,S10,U10,W10,Y10,AA10,AC10)</f>
        <v>31.5</v>
      </c>
      <c r="F10" s="258">
        <f>RANK(E10,$E$4:$E$110)</f>
        <v>7</v>
      </c>
      <c r="G10" s="387">
        <v>20.5</v>
      </c>
      <c r="H10" s="24"/>
      <c r="I10" s="25" t="str">
        <f>IF(H10="","",VLOOKUP(H10,H$116:I$136,2))</f>
        <v/>
      </c>
      <c r="J10" s="24"/>
      <c r="K10" s="25" t="str">
        <f>IF(J10="","",VLOOKUP(J10,J$116:K$136,2))</f>
        <v/>
      </c>
      <c r="L10" s="24">
        <v>6</v>
      </c>
      <c r="M10" s="25">
        <f>IF(L10="","",VLOOKUP(L10,L$116:M$136,2))</f>
        <v>9</v>
      </c>
      <c r="N10" s="24"/>
      <c r="O10" s="25" t="str">
        <f>IF(N10="","",VLOOKUP(N10,N$116:O$136,2))</f>
        <v/>
      </c>
      <c r="P10" s="24"/>
      <c r="Q10" s="25" t="str">
        <f>IF(P10="","",VLOOKUP(P10,P$116:Q$136,2))</f>
        <v/>
      </c>
      <c r="R10" s="24"/>
      <c r="S10" s="25" t="str">
        <f>IF(R10="","",VLOOKUP(R10,R$116:S$136,2))</f>
        <v/>
      </c>
      <c r="T10" s="24"/>
      <c r="U10" s="25" t="str">
        <f>IF(T10="","",VLOOKUP(T10,T$116:U$136,2))</f>
        <v/>
      </c>
      <c r="V10" s="24"/>
      <c r="W10" s="25" t="str">
        <f>IF(V10="","",VLOOKUP(V10,V$116:W$136,2))</f>
        <v/>
      </c>
      <c r="X10" s="24">
        <v>16</v>
      </c>
      <c r="Y10" s="25">
        <f>IF(X10="","",VLOOKUP(X10,X$116:Y$138,2))</f>
        <v>2</v>
      </c>
      <c r="Z10" s="24"/>
      <c r="AA10" s="25" t="str">
        <f>IF(Z10="","",VLOOKUP(Z10,Z$116:AA$136,2))</f>
        <v/>
      </c>
      <c r="AB10" s="24"/>
      <c r="AC10" s="25" t="str">
        <f>IF(AB10="","",VLOOKUP(AB10,AB$116:AC$136,2))</f>
        <v/>
      </c>
    </row>
    <row r="11" spans="1:29" ht="15.6" customHeight="1" x14ac:dyDescent="0.2">
      <c r="A11" s="419">
        <v>8</v>
      </c>
      <c r="B11" s="29" t="s">
        <v>228</v>
      </c>
      <c r="C11" s="20">
        <v>3</v>
      </c>
      <c r="D11" s="30" t="s">
        <v>69</v>
      </c>
      <c r="E11" s="388">
        <f>SUM(G11,I11,K11,M11,O11,Q11,S11,U11,W11,Y11,AA11,AC11)</f>
        <v>26.875</v>
      </c>
      <c r="F11" s="258">
        <f>RANK(E11,$E$4:$E$110)</f>
        <v>8</v>
      </c>
      <c r="G11" s="387">
        <v>26.875</v>
      </c>
      <c r="H11" s="24"/>
      <c r="I11" s="25" t="str">
        <f>IF(H11="","",VLOOKUP(H11,H$116:I$136,2))</f>
        <v/>
      </c>
      <c r="J11" s="24"/>
      <c r="K11" s="25" t="str">
        <f>IF(J11="","",VLOOKUP(J11,J$116:K$136,2))</f>
        <v/>
      </c>
      <c r="L11" s="24"/>
      <c r="M11" s="25" t="str">
        <f>IF(L11="","",VLOOKUP(L11,L$116:M$136,2))</f>
        <v/>
      </c>
      <c r="N11" s="24"/>
      <c r="O11" s="25" t="str">
        <f>IF(N11="","",VLOOKUP(N11,N$116:O$136,2))</f>
        <v/>
      </c>
      <c r="P11" s="24"/>
      <c r="Q11" s="25" t="str">
        <f>IF(P11="","",VLOOKUP(P11,P$116:Q$136,2))</f>
        <v/>
      </c>
      <c r="R11" s="24"/>
      <c r="S11" s="25" t="str">
        <f>IF(R11="","",VLOOKUP(R11,R$116:S$136,2))</f>
        <v/>
      </c>
      <c r="T11" s="24"/>
      <c r="U11" s="25" t="str">
        <f>IF(T11="","",VLOOKUP(T11,T$116:U$136,2))</f>
        <v/>
      </c>
      <c r="V11" s="24"/>
      <c r="W11" s="25" t="str">
        <f>IF(V11="","",VLOOKUP(V11,V$116:W$136,2))</f>
        <v/>
      </c>
      <c r="X11" s="24"/>
      <c r="Y11" s="25" t="str">
        <f>IF(X11="","",VLOOKUP(X11,X$116:Y$138,2))</f>
        <v/>
      </c>
      <c r="Z11" s="24"/>
      <c r="AA11" s="25" t="str">
        <f>IF(Z11="","",VLOOKUP(Z11,Z$116:AA$136,2))</f>
        <v/>
      </c>
      <c r="AB11" s="24"/>
      <c r="AC11" s="25" t="str">
        <f>IF(AB11="","",VLOOKUP(AB11,AB$116:AC$136,2))</f>
        <v/>
      </c>
    </row>
    <row r="12" spans="1:29" ht="15.6" customHeight="1" x14ac:dyDescent="0.2">
      <c r="A12" s="419">
        <v>9</v>
      </c>
      <c r="B12" s="29" t="s">
        <v>79</v>
      </c>
      <c r="C12" s="20">
        <v>2</v>
      </c>
      <c r="D12" s="30" t="s">
        <v>7</v>
      </c>
      <c r="E12" s="388">
        <f>SUM(G12,I12,K12,M12,O12,Q12,S12,U12,W12,Y12,AA12,AC12)</f>
        <v>26</v>
      </c>
      <c r="F12" s="258">
        <f>RANK(E12,$E$4:$E$110)</f>
        <v>9</v>
      </c>
      <c r="G12" s="387">
        <v>18</v>
      </c>
      <c r="H12" s="24"/>
      <c r="I12" s="25" t="str">
        <f>IF(H12="","",VLOOKUP(H12,H$116:I$136,2))</f>
        <v/>
      </c>
      <c r="J12" s="24"/>
      <c r="K12" s="25" t="str">
        <f>IF(J12="","",VLOOKUP(J12,J$116:K$136,2))</f>
        <v/>
      </c>
      <c r="L12" s="24">
        <v>16</v>
      </c>
      <c r="M12" s="25">
        <f>IF(L12="","",VLOOKUP(L12,L$116:M$136,2))</f>
        <v>3</v>
      </c>
      <c r="N12" s="24"/>
      <c r="O12" s="25" t="str">
        <f>IF(N12="","",VLOOKUP(N12,N$116:O$136,2))</f>
        <v/>
      </c>
      <c r="P12" s="24"/>
      <c r="Q12" s="25" t="str">
        <f>IF(P12="","",VLOOKUP(P12,P$116:Q$136,2))</f>
        <v/>
      </c>
      <c r="R12" s="24"/>
      <c r="S12" s="25" t="str">
        <f>IF(R12="","",VLOOKUP(R12,R$116:S$136,2))</f>
        <v/>
      </c>
      <c r="T12" s="24"/>
      <c r="U12" s="25" t="str">
        <f>IF(T12="","",VLOOKUP(T12,T$116:U$136,2))</f>
        <v/>
      </c>
      <c r="V12" s="24"/>
      <c r="W12" s="25" t="str">
        <f>IF(V12="","",VLOOKUP(V12,V$116:W$136,2))</f>
        <v/>
      </c>
      <c r="X12" s="24">
        <v>8</v>
      </c>
      <c r="Y12" s="25">
        <f>IF(X12="","",VLOOKUP(X12,X$116:Y$138,2))</f>
        <v>5</v>
      </c>
      <c r="Z12" s="24"/>
      <c r="AA12" s="25" t="str">
        <f>IF(Z12="","",VLOOKUP(Z12,Z$116:AA$136,2))</f>
        <v/>
      </c>
      <c r="AB12" s="24"/>
      <c r="AC12" s="25" t="str">
        <f>IF(AB12="","",VLOOKUP(AB12,AB$116:AC$136,2))</f>
        <v/>
      </c>
    </row>
    <row r="13" spans="1:29" ht="15.6" customHeight="1" x14ac:dyDescent="0.2">
      <c r="A13" s="419">
        <v>10</v>
      </c>
      <c r="B13" s="29" t="s">
        <v>611</v>
      </c>
      <c r="C13" s="20">
        <v>2</v>
      </c>
      <c r="D13" s="30" t="s">
        <v>6</v>
      </c>
      <c r="E13" s="388">
        <f>SUM(G13,I13,K13,M13,O13,Q13,S13,U13,W13,Y13,AA13,AC13)</f>
        <v>25.5</v>
      </c>
      <c r="F13" s="258">
        <f>RANK(E13,$E$4:$E$110)</f>
        <v>10</v>
      </c>
      <c r="G13" s="387">
        <v>12.5</v>
      </c>
      <c r="H13" s="24"/>
      <c r="I13" s="25" t="str">
        <f>IF(H13="","",VLOOKUP(H13,H$116:I$136,2))</f>
        <v/>
      </c>
      <c r="J13" s="24"/>
      <c r="K13" s="25" t="str">
        <f>IF(J13="","",VLOOKUP(J13,J$116:K$136,2))</f>
        <v/>
      </c>
      <c r="L13" s="24">
        <v>8</v>
      </c>
      <c r="M13" s="25">
        <f>IF(L13="","",VLOOKUP(L13,L$116:M$136,2))</f>
        <v>6</v>
      </c>
      <c r="N13" s="24"/>
      <c r="O13" s="25" t="str">
        <f>IF(N13="","",VLOOKUP(N13,N$116:O$136,2))</f>
        <v/>
      </c>
      <c r="P13" s="24"/>
      <c r="Q13" s="25" t="str">
        <f>IF(P13="","",VLOOKUP(P13,P$116:Q$136,2))</f>
        <v/>
      </c>
      <c r="R13" s="24"/>
      <c r="S13" s="25" t="str">
        <f>IF(R13="","",VLOOKUP(R13,R$116:S$136,2))</f>
        <v/>
      </c>
      <c r="T13" s="24"/>
      <c r="U13" s="25" t="str">
        <f>IF(T13="","",VLOOKUP(T13,T$116:U$136,2))</f>
        <v/>
      </c>
      <c r="V13" s="24"/>
      <c r="W13" s="25" t="str">
        <f>IF(V13="","",VLOOKUP(V13,V$116:W$136,2))</f>
        <v/>
      </c>
      <c r="X13" s="24">
        <v>5</v>
      </c>
      <c r="Y13" s="25">
        <f>IF(X13="","",VLOOKUP(X13,X$116:Y$138,2))</f>
        <v>7</v>
      </c>
      <c r="Z13" s="24"/>
      <c r="AA13" s="25" t="str">
        <f>IF(Z13="","",VLOOKUP(Z13,Z$116:AA$136,2))</f>
        <v/>
      </c>
      <c r="AB13" s="24"/>
      <c r="AC13" s="25" t="str">
        <f>IF(AB13="","",VLOOKUP(AB13,AB$116:AC$136,2))</f>
        <v/>
      </c>
    </row>
    <row r="14" spans="1:29" ht="15.6" customHeight="1" x14ac:dyDescent="0.2">
      <c r="A14" s="419">
        <v>11</v>
      </c>
      <c r="B14" s="29" t="s">
        <v>118</v>
      </c>
      <c r="C14" s="20">
        <v>3</v>
      </c>
      <c r="D14" s="30" t="s">
        <v>7</v>
      </c>
      <c r="E14" s="388">
        <f>SUM(G14,I14,K14,M14,O14,Q14,S14,U14,W14,Y14,AA14,AC14)</f>
        <v>24.5</v>
      </c>
      <c r="F14" s="258">
        <f>RANK(E14,$E$4:$E$110)</f>
        <v>11</v>
      </c>
      <c r="G14" s="387">
        <v>24.5</v>
      </c>
      <c r="H14" s="24"/>
      <c r="I14" s="25" t="str">
        <f>IF(H14="","",VLOOKUP(H14,H$116:I$136,2))</f>
        <v/>
      </c>
      <c r="J14" s="24"/>
      <c r="K14" s="25" t="str">
        <f>IF(J14="","",VLOOKUP(J14,J$116:K$136,2))</f>
        <v/>
      </c>
      <c r="L14" s="24"/>
      <c r="M14" s="25" t="str">
        <f>IF(L14="","",VLOOKUP(L14,L$116:M$136,2))</f>
        <v/>
      </c>
      <c r="N14" s="24"/>
      <c r="O14" s="25" t="str">
        <f>IF(N14="","",VLOOKUP(N14,N$116:O$136,2))</f>
        <v/>
      </c>
      <c r="P14" s="24"/>
      <c r="Q14" s="25" t="str">
        <f>IF(P14="","",VLOOKUP(P14,P$116:Q$136,2))</f>
        <v/>
      </c>
      <c r="R14" s="24"/>
      <c r="S14" s="25" t="str">
        <f>IF(R14="","",VLOOKUP(R14,R$116:S$136,2))</f>
        <v/>
      </c>
      <c r="T14" s="24"/>
      <c r="U14" s="25" t="str">
        <f>IF(T14="","",VLOOKUP(T14,T$116:U$136,2))</f>
        <v/>
      </c>
      <c r="V14" s="24"/>
      <c r="W14" s="25" t="str">
        <f>IF(V14="","",VLOOKUP(V14,V$116:W$136,2))</f>
        <v/>
      </c>
      <c r="X14" s="24"/>
      <c r="Y14" s="25" t="str">
        <f>IF(X14="","",VLOOKUP(X14,X$116:Y$138,2))</f>
        <v/>
      </c>
      <c r="Z14" s="24"/>
      <c r="AA14" s="25" t="str">
        <f>IF(Z14="","",VLOOKUP(Z14,Z$116:AA$136,2))</f>
        <v/>
      </c>
      <c r="AB14" s="24"/>
      <c r="AC14" s="25" t="str">
        <f>IF(AB14="","",VLOOKUP(AB14,AB$116:AC$136,2))</f>
        <v/>
      </c>
    </row>
    <row r="15" spans="1:29" ht="15.6" customHeight="1" x14ac:dyDescent="0.2">
      <c r="A15" s="419">
        <v>12</v>
      </c>
      <c r="B15" s="19" t="s">
        <v>782</v>
      </c>
      <c r="C15" s="20">
        <v>3</v>
      </c>
      <c r="D15" s="21" t="s">
        <v>7</v>
      </c>
      <c r="E15" s="386">
        <f>SUM(G15,I15,K15,M15,O15,Q15,S15,U15,W15,Y15,AA15,AC15)</f>
        <v>19.25</v>
      </c>
      <c r="F15" s="258">
        <f>RANK(E15,$E$4:$E$110)</f>
        <v>12</v>
      </c>
      <c r="G15" s="387">
        <v>19.25</v>
      </c>
      <c r="H15" s="24"/>
      <c r="I15" s="25" t="str">
        <f>IF(H15="","",VLOOKUP(H15,H$116:I$136,2))</f>
        <v/>
      </c>
      <c r="J15" s="24"/>
      <c r="K15" s="25" t="str">
        <f>IF(J15="","",VLOOKUP(J15,J$116:K$136,2))</f>
        <v/>
      </c>
      <c r="L15" s="24"/>
      <c r="M15" s="25" t="str">
        <f>IF(L15="","",VLOOKUP(L15,L$116:M$136,2))</f>
        <v/>
      </c>
      <c r="N15" s="24"/>
      <c r="O15" s="25" t="str">
        <f>IF(N15="","",VLOOKUP(N15,N$116:O$136,2))</f>
        <v/>
      </c>
      <c r="P15" s="24"/>
      <c r="Q15" s="25" t="str">
        <f>IF(P15="","",VLOOKUP(P15,P$116:Q$136,2))</f>
        <v/>
      </c>
      <c r="R15" s="24"/>
      <c r="S15" s="25" t="str">
        <f>IF(R15="","",VLOOKUP(R15,R$116:S$136,2))</f>
        <v/>
      </c>
      <c r="T15" s="24"/>
      <c r="U15" s="25" t="str">
        <f>IF(T15="","",VLOOKUP(T15,T$116:U$136,2))</f>
        <v/>
      </c>
      <c r="V15" s="24"/>
      <c r="W15" s="25" t="str">
        <f>IF(V15="","",VLOOKUP(V15,V$116:W$136,2))</f>
        <v/>
      </c>
      <c r="X15" s="24"/>
      <c r="Y15" s="25" t="str">
        <f>IF(X15="","",VLOOKUP(X15,X$116:Y$138,2))</f>
        <v/>
      </c>
      <c r="Z15" s="24"/>
      <c r="AA15" s="25" t="str">
        <f>IF(Z15="","",VLOOKUP(Z15,Z$116:AA$136,2))</f>
        <v/>
      </c>
      <c r="AB15" s="24"/>
      <c r="AC15" s="25" t="str">
        <f>IF(AB15="","",VLOOKUP(AB15,AB$116:AC$136,2))</f>
        <v/>
      </c>
    </row>
    <row r="16" spans="1:29" ht="15.6" customHeight="1" x14ac:dyDescent="0.2">
      <c r="A16" s="419">
        <v>13</v>
      </c>
      <c r="B16" s="19" t="s">
        <v>60</v>
      </c>
      <c r="C16" s="20">
        <v>3</v>
      </c>
      <c r="D16" s="21" t="s">
        <v>6</v>
      </c>
      <c r="E16" s="386">
        <f>SUM(G16,I16,K16,M16,O16,Q16,S16,U16,W16,Y16,AA16,AC16)</f>
        <v>19</v>
      </c>
      <c r="F16" s="258">
        <f>RANK(E16,$E$4:$E$110)</f>
        <v>13</v>
      </c>
      <c r="G16" s="389">
        <v>19</v>
      </c>
      <c r="H16" s="24"/>
      <c r="I16" s="25" t="str">
        <f>IF(H16="","",VLOOKUP(H16,H$116:I$136,2))</f>
        <v/>
      </c>
      <c r="J16" s="24"/>
      <c r="K16" s="25" t="str">
        <f>IF(J16="","",VLOOKUP(J16,J$116:K$136,2))</f>
        <v/>
      </c>
      <c r="L16" s="24"/>
      <c r="M16" s="25" t="str">
        <f>IF(L16="","",VLOOKUP(L16,L$116:M$136,2))</f>
        <v/>
      </c>
      <c r="N16" s="24"/>
      <c r="O16" s="25" t="str">
        <f>IF(N16="","",VLOOKUP(N16,N$116:O$136,2))</f>
        <v/>
      </c>
      <c r="P16" s="24"/>
      <c r="Q16" s="25" t="str">
        <f>IF(P16="","",VLOOKUP(P16,P$116:Q$136,2))</f>
        <v/>
      </c>
      <c r="R16" s="24"/>
      <c r="S16" s="25" t="str">
        <f>IF(R16="","",VLOOKUP(R16,R$116:S$136,2))</f>
        <v/>
      </c>
      <c r="T16" s="24"/>
      <c r="U16" s="25" t="str">
        <f>IF(T16="","",VLOOKUP(T16,T$116:U$136,2))</f>
        <v/>
      </c>
      <c r="V16" s="24"/>
      <c r="W16" s="25" t="str">
        <f>IF(V16="","",VLOOKUP(V16,V$116:W$136,2))</f>
        <v/>
      </c>
      <c r="X16" s="24"/>
      <c r="Y16" s="25" t="str">
        <f>IF(X16="","",VLOOKUP(X16,X$116:Y$138,2))</f>
        <v/>
      </c>
      <c r="Z16" s="24"/>
      <c r="AA16" s="25" t="str">
        <f>IF(Z16="","",VLOOKUP(Z16,Z$116:AA$136,2))</f>
        <v/>
      </c>
      <c r="AB16" s="24"/>
      <c r="AC16" s="25" t="str">
        <f>IF(AB16="","",VLOOKUP(AB16,AB$116:AC$136,2))</f>
        <v/>
      </c>
    </row>
    <row r="17" spans="1:29" ht="15.6" customHeight="1" x14ac:dyDescent="0.2">
      <c r="A17" s="419">
        <v>14</v>
      </c>
      <c r="B17" s="29" t="s">
        <v>124</v>
      </c>
      <c r="C17" s="33">
        <v>2</v>
      </c>
      <c r="D17" s="21" t="s">
        <v>7</v>
      </c>
      <c r="E17" s="386">
        <f>SUM(G17,I17,K17,M17,O17,Q17,S17,U17,W17,Y17,AA17,AC17)</f>
        <v>19</v>
      </c>
      <c r="F17" s="258">
        <f>RANK(E17,$E$4:$E$110)</f>
        <v>13</v>
      </c>
      <c r="G17" s="389">
        <v>11</v>
      </c>
      <c r="H17" s="24"/>
      <c r="I17" s="25" t="str">
        <f>IF(H17="","",VLOOKUP(H17,H$116:I$136,2))</f>
        <v/>
      </c>
      <c r="J17" s="24"/>
      <c r="K17" s="25" t="str">
        <f>IF(J17="","",VLOOKUP(J17,J$116:K$136,2))</f>
        <v/>
      </c>
      <c r="L17" s="24">
        <v>16</v>
      </c>
      <c r="M17" s="25">
        <f>IF(L17="","",VLOOKUP(L17,L$116:M$136,2))</f>
        <v>3</v>
      </c>
      <c r="N17" s="24"/>
      <c r="O17" s="25" t="str">
        <f>IF(N17="","",VLOOKUP(N17,N$116:O$136,2))</f>
        <v/>
      </c>
      <c r="P17" s="24"/>
      <c r="Q17" s="25" t="str">
        <f>IF(P17="","",VLOOKUP(P17,P$116:Q$136,2))</f>
        <v/>
      </c>
      <c r="R17" s="24"/>
      <c r="S17" s="25" t="str">
        <f>IF(R17="","",VLOOKUP(R17,R$116:S$136,2))</f>
        <v/>
      </c>
      <c r="T17" s="24"/>
      <c r="U17" s="25" t="str">
        <f>IF(T17="","",VLOOKUP(T17,T$116:U$136,2))</f>
        <v/>
      </c>
      <c r="V17" s="24"/>
      <c r="W17" s="25" t="str">
        <f>IF(V17="","",VLOOKUP(V17,V$116:W$136,2))</f>
        <v/>
      </c>
      <c r="X17" s="24">
        <v>7</v>
      </c>
      <c r="Y17" s="25">
        <f>IF(X17="","",VLOOKUP(X17,X$116:Y$138,2))</f>
        <v>5</v>
      </c>
      <c r="Z17" s="24"/>
      <c r="AA17" s="25" t="str">
        <f>IF(Z17="","",VLOOKUP(Z17,Z$116:AA$136,2))</f>
        <v/>
      </c>
      <c r="AB17" s="24"/>
      <c r="AC17" s="25" t="str">
        <f>IF(AB17="","",VLOOKUP(AB17,AB$116:AC$136,2))</f>
        <v/>
      </c>
    </row>
    <row r="18" spans="1:29" ht="15.6" customHeight="1" x14ac:dyDescent="0.2">
      <c r="A18" s="419">
        <v>15</v>
      </c>
      <c r="B18" s="29" t="s">
        <v>123</v>
      </c>
      <c r="C18" s="33">
        <v>1</v>
      </c>
      <c r="D18" s="21" t="s">
        <v>658</v>
      </c>
      <c r="E18" s="386">
        <f>SUM(G18,I18,K18,M18,O18,Q18,S18,U18,W18,Y18,AA18,AC18)</f>
        <v>19</v>
      </c>
      <c r="F18" s="258">
        <f>RANK(E18,$E$4:$E$110)</f>
        <v>13</v>
      </c>
      <c r="G18" s="389">
        <v>9</v>
      </c>
      <c r="H18" s="24"/>
      <c r="I18" s="25" t="str">
        <f>IF(H18="","",VLOOKUP(H18,H$116:I$136,2))</f>
        <v/>
      </c>
      <c r="J18" s="24"/>
      <c r="K18" s="25" t="str">
        <f>IF(J18="","",VLOOKUP(J18,J$116:K$136,2))</f>
        <v/>
      </c>
      <c r="L18" s="24">
        <v>16</v>
      </c>
      <c r="M18" s="25">
        <f>IF(L18="","",VLOOKUP(L18,L$116:M$136,2))</f>
        <v>3</v>
      </c>
      <c r="N18" s="24"/>
      <c r="O18" s="25" t="str">
        <f>IF(N18="","",VLOOKUP(N18,N$116:O$136,2))</f>
        <v/>
      </c>
      <c r="P18" s="24"/>
      <c r="Q18" s="25" t="str">
        <f>IF(P18="","",VLOOKUP(P18,P$116:Q$136,2))</f>
        <v/>
      </c>
      <c r="R18" s="24"/>
      <c r="S18" s="25" t="str">
        <f>IF(R18="","",VLOOKUP(R18,R$116:S$136,2))</f>
        <v/>
      </c>
      <c r="T18" s="24"/>
      <c r="U18" s="25" t="str">
        <f>IF(T18="","",VLOOKUP(T18,T$116:U$136,2))</f>
        <v/>
      </c>
      <c r="V18" s="24"/>
      <c r="W18" s="25" t="str">
        <f>IF(V18="","",VLOOKUP(V18,V$116:W$136,2))</f>
        <v/>
      </c>
      <c r="X18" s="24">
        <v>6</v>
      </c>
      <c r="Y18" s="25">
        <f>IF(X18="","",VLOOKUP(X18,X$116:Y$138,2))</f>
        <v>7</v>
      </c>
      <c r="Z18" s="24"/>
      <c r="AA18" s="25" t="str">
        <f>IF(Z18="","",VLOOKUP(Z18,Z$116:AA$136,2))</f>
        <v/>
      </c>
      <c r="AB18" s="24"/>
      <c r="AC18" s="25" t="str">
        <f>IF(AB18="","",VLOOKUP(AB18,AB$116:AC$136,2))</f>
        <v/>
      </c>
    </row>
    <row r="19" spans="1:29" ht="15.6" customHeight="1" x14ac:dyDescent="0.2">
      <c r="A19" s="419">
        <v>16</v>
      </c>
      <c r="B19" s="29" t="s">
        <v>657</v>
      </c>
      <c r="C19" s="33">
        <v>1</v>
      </c>
      <c r="D19" s="21" t="s">
        <v>655</v>
      </c>
      <c r="E19" s="386">
        <f>SUM(G19,I19,K19,M19,O19,Q19,S19,U19,W19,Y19,AA19,AC19)</f>
        <v>19</v>
      </c>
      <c r="F19" s="258">
        <f>RANK(E19,$E$4:$E$110)</f>
        <v>13</v>
      </c>
      <c r="G19" s="389">
        <v>3</v>
      </c>
      <c r="H19" s="24"/>
      <c r="I19" s="25"/>
      <c r="J19" s="24"/>
      <c r="K19" s="25"/>
      <c r="L19" s="24">
        <v>4</v>
      </c>
      <c r="M19" s="25">
        <f>IF(L19="","",VLOOKUP(L19,L$116:M$136,2))</f>
        <v>12</v>
      </c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>
        <v>5</v>
      </c>
      <c r="AA19" s="25">
        <f>IF(Z19="","",VLOOKUP(Z19,Z$116:AA$136,2))</f>
        <v>4</v>
      </c>
      <c r="AB19" s="24"/>
      <c r="AC19" s="25"/>
    </row>
    <row r="20" spans="1:29" ht="15.6" customHeight="1" x14ac:dyDescent="0.2">
      <c r="A20" s="419">
        <v>17</v>
      </c>
      <c r="B20" s="29" t="s">
        <v>270</v>
      </c>
      <c r="C20" s="33">
        <v>1</v>
      </c>
      <c r="D20" s="30" t="s">
        <v>658</v>
      </c>
      <c r="E20" s="386">
        <f>SUM(G20,I20,K20,M20,O20,Q20,S20,U20,W20,Y20,AA20,AC20)</f>
        <v>18</v>
      </c>
      <c r="F20" s="258">
        <f>RANK(E20,$E$4:$E$110)</f>
        <v>17</v>
      </c>
      <c r="G20" s="389">
        <v>6</v>
      </c>
      <c r="H20" s="24"/>
      <c r="I20" s="25" t="str">
        <f>IF(H20="","",VLOOKUP(H20,H$116:I$136,2))</f>
        <v/>
      </c>
      <c r="J20" s="24"/>
      <c r="K20" s="25" t="str">
        <f>IF(J20="","",VLOOKUP(J20,J$116:K$136,2))</f>
        <v/>
      </c>
      <c r="L20" s="24">
        <v>5</v>
      </c>
      <c r="M20" s="25">
        <f>IF(L20="","",VLOOKUP(L20,L$116:M$136,2))</f>
        <v>10</v>
      </c>
      <c r="N20" s="24"/>
      <c r="O20" s="25" t="str">
        <f>IF(N20="","",VLOOKUP(N20,N$116:O$136,2))</f>
        <v/>
      </c>
      <c r="P20" s="24"/>
      <c r="Q20" s="25" t="str">
        <f>IF(P20="","",VLOOKUP(P20,P$116:Q$136,2))</f>
        <v/>
      </c>
      <c r="R20" s="24"/>
      <c r="S20" s="25" t="str">
        <f>IF(R20="","",VLOOKUP(R20,R$116:S$136,2))</f>
        <v/>
      </c>
      <c r="T20" s="24"/>
      <c r="U20" s="25" t="str">
        <f>IF(T20="","",VLOOKUP(T20,T$116:U$136,2))</f>
        <v/>
      </c>
      <c r="V20" s="24"/>
      <c r="W20" s="25" t="str">
        <f>IF(V20="","",VLOOKUP(V20,V$116:W$136,2))</f>
        <v/>
      </c>
      <c r="X20" s="24">
        <v>16</v>
      </c>
      <c r="Y20" s="25">
        <f>IF(X20="","",VLOOKUP(X20,X$116:Y$138,2))</f>
        <v>2</v>
      </c>
      <c r="Z20" s="24"/>
      <c r="AA20" s="25" t="str">
        <f>IF(Z20="","",VLOOKUP(Z20,Z$116:AA$136,2))</f>
        <v/>
      </c>
      <c r="AB20" s="24"/>
      <c r="AC20" s="25" t="str">
        <f>IF(AB20="","",VLOOKUP(AB20,AB$116:AC$136,2))</f>
        <v/>
      </c>
    </row>
    <row r="21" spans="1:29" ht="15.6" customHeight="1" x14ac:dyDescent="0.2">
      <c r="A21" s="419">
        <v>18</v>
      </c>
      <c r="B21" s="29" t="s">
        <v>654</v>
      </c>
      <c r="C21" s="33">
        <v>1</v>
      </c>
      <c r="D21" s="30" t="s">
        <v>655</v>
      </c>
      <c r="E21" s="386">
        <f>SUM(G21,I21,K21,M21,O21,Q21,S21,U21,W21,Y21,AA21,AC21)</f>
        <v>18</v>
      </c>
      <c r="F21" s="258">
        <f>RANK(E21,$E$4:$E$110)</f>
        <v>17</v>
      </c>
      <c r="G21" s="389">
        <v>8</v>
      </c>
      <c r="H21" s="24"/>
      <c r="I21" s="25"/>
      <c r="J21" s="24"/>
      <c r="K21" s="25"/>
      <c r="L21" s="24">
        <v>7</v>
      </c>
      <c r="M21" s="25">
        <f>IF(L21="","",VLOOKUP(L21,L$116:M$136,2))</f>
        <v>8</v>
      </c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>
        <v>16</v>
      </c>
      <c r="Y21" s="25">
        <f>IF(X21="","",VLOOKUP(X21,X$116:Y$138,2))</f>
        <v>2</v>
      </c>
      <c r="Z21" s="24"/>
      <c r="AA21" s="25" t="str">
        <f>IF(Z21="","",VLOOKUP(Z21,Z$116:AA$136,2))</f>
        <v/>
      </c>
      <c r="AB21" s="24"/>
      <c r="AC21" s="25"/>
    </row>
    <row r="22" spans="1:29" ht="15.6" customHeight="1" x14ac:dyDescent="0.2">
      <c r="A22" s="419">
        <v>19</v>
      </c>
      <c r="B22" s="29" t="s">
        <v>783</v>
      </c>
      <c r="C22" s="33">
        <v>1</v>
      </c>
      <c r="D22" s="30" t="s">
        <v>658</v>
      </c>
      <c r="E22" s="386">
        <f>SUM(G22,I22,K22,M22,O22,Q22,S22,U22,W22,Y22,AA22,AC22)</f>
        <v>15</v>
      </c>
      <c r="F22" s="258">
        <f>RANK(E22,$E$4:$E$110)</f>
        <v>19</v>
      </c>
      <c r="G22" s="389">
        <v>10</v>
      </c>
      <c r="H22" s="24"/>
      <c r="I22" s="25" t="str">
        <f>IF(H22="","",VLOOKUP(H22,H$116:I$136,2))</f>
        <v/>
      </c>
      <c r="J22" s="24"/>
      <c r="K22" s="25" t="str">
        <f>IF(J22="","",VLOOKUP(J22,J$116:K$136,2))</f>
        <v/>
      </c>
      <c r="L22" s="24">
        <v>16</v>
      </c>
      <c r="M22" s="25">
        <f>IF(L22="","",VLOOKUP(L22,L$116:M$136,2))</f>
        <v>3</v>
      </c>
      <c r="N22" s="24"/>
      <c r="O22" s="25" t="str">
        <f>IF(N22="","",VLOOKUP(N22,N$116:O$136,2))</f>
        <v/>
      </c>
      <c r="P22" s="24"/>
      <c r="Q22" s="25" t="str">
        <f>IF(P22="","",VLOOKUP(P22,P$116:Q$136,2))</f>
        <v/>
      </c>
      <c r="R22" s="24"/>
      <c r="S22" s="25" t="str">
        <f>IF(R22="","",VLOOKUP(R22,R$116:S$136,2))</f>
        <v/>
      </c>
      <c r="T22" s="24"/>
      <c r="U22" s="25" t="str">
        <f>IF(T22="","",VLOOKUP(T22,T$116:U$136,2))</f>
        <v/>
      </c>
      <c r="V22" s="24"/>
      <c r="W22" s="25" t="str">
        <f>IF(V22="","",VLOOKUP(V22,V$116:W$136,2))</f>
        <v/>
      </c>
      <c r="X22" s="24">
        <v>16</v>
      </c>
      <c r="Y22" s="25">
        <f>IF(X22="","",VLOOKUP(X22,X$116:Y$138,2))</f>
        <v>2</v>
      </c>
      <c r="Z22" s="24"/>
      <c r="AA22" s="25" t="str">
        <f>IF(Z22="","",VLOOKUP(Z22,Z$116:AA$136,2))</f>
        <v/>
      </c>
      <c r="AB22" s="24"/>
      <c r="AC22" s="25" t="str">
        <f>IF(AB22="","",VLOOKUP(AB22,AB$116:AC$136,2))</f>
        <v/>
      </c>
    </row>
    <row r="23" spans="1:29" ht="15.6" customHeight="1" x14ac:dyDescent="0.2">
      <c r="A23" s="419">
        <v>20</v>
      </c>
      <c r="B23" s="29" t="s">
        <v>812</v>
      </c>
      <c r="C23" s="33"/>
      <c r="D23" s="30" t="s">
        <v>813</v>
      </c>
      <c r="E23" s="386">
        <f>SUM(G23,I23,K23,M23,O23,Q23,S23,U23,W23,Y23,AA23,AC23)</f>
        <v>11</v>
      </c>
      <c r="F23" s="258">
        <f>RANK(E23,$E$4:$E$110)</f>
        <v>20</v>
      </c>
      <c r="G23" s="389">
        <v>0</v>
      </c>
      <c r="H23" s="24"/>
      <c r="I23" s="25" t="str">
        <f>IF(H23="","",VLOOKUP(H23,H$116:I$136,2))</f>
        <v/>
      </c>
      <c r="J23" s="24"/>
      <c r="K23" s="25" t="str">
        <f>IF(J23="","",VLOOKUP(J23,J$116:K$136,2))</f>
        <v/>
      </c>
      <c r="L23" s="24"/>
      <c r="M23" s="25" t="str">
        <f>IF(L23="","",VLOOKUP(L23,L$116:M$136,2))</f>
        <v/>
      </c>
      <c r="N23" s="24"/>
      <c r="O23" s="25" t="str">
        <f>IF(N23="","",VLOOKUP(N23,N$116:O$136,2))</f>
        <v/>
      </c>
      <c r="P23" s="24"/>
      <c r="Q23" s="25" t="str">
        <f>IF(P23="","",VLOOKUP(P23,P$116:Q$136,2))</f>
        <v/>
      </c>
      <c r="R23" s="24"/>
      <c r="S23" s="25" t="str">
        <f>IF(R23="","",VLOOKUP(R23,R$116:S$136,2))</f>
        <v/>
      </c>
      <c r="T23" s="24"/>
      <c r="U23" s="25" t="str">
        <f>IF(T23="","",VLOOKUP(T23,T$116:U$136,2))</f>
        <v/>
      </c>
      <c r="V23" s="24"/>
      <c r="W23" s="25" t="str">
        <f>IF(V23="","",VLOOKUP(V23,V$116:W$136,2))</f>
        <v/>
      </c>
      <c r="X23" s="24"/>
      <c r="Y23" s="25" t="str">
        <f>IF(X23="","",VLOOKUP(X23,X$116:Y$138,2))</f>
        <v/>
      </c>
      <c r="Z23" s="24">
        <v>1</v>
      </c>
      <c r="AA23" s="25">
        <f>IF(Z23="","",VLOOKUP(Z23,Z$116:AA$136,2))</f>
        <v>11</v>
      </c>
      <c r="AB23" s="24"/>
      <c r="AC23" s="25" t="str">
        <f>IF(AB23="","",VLOOKUP(AB23,AB$116:AC$136,2))</f>
        <v/>
      </c>
    </row>
    <row r="24" spans="1:29" ht="15.6" customHeight="1" x14ac:dyDescent="0.2">
      <c r="A24" s="419">
        <v>21</v>
      </c>
      <c r="B24" s="29" t="s">
        <v>790</v>
      </c>
      <c r="C24" s="33"/>
      <c r="D24" s="30" t="s">
        <v>305</v>
      </c>
      <c r="E24" s="386">
        <f>SUM(G24,I24,K24,M24,O24,Q24,S24,U24,W24,Y24,AA24,AC24)</f>
        <v>10</v>
      </c>
      <c r="F24" s="258">
        <f>RANK(E24,$E$4:$E$110)</f>
        <v>21</v>
      </c>
      <c r="G24" s="389">
        <v>0</v>
      </c>
      <c r="H24" s="24"/>
      <c r="I24" s="25" t="str">
        <f>IF(H24="","",VLOOKUP(H24,H$116:I$136,2))</f>
        <v/>
      </c>
      <c r="J24" s="24"/>
      <c r="K24" s="25" t="str">
        <f>IF(J24="","",VLOOKUP(J24,J$116:K$136,2))</f>
        <v/>
      </c>
      <c r="L24" s="24"/>
      <c r="M24" s="25" t="str">
        <f>IF(L24="","",VLOOKUP(L24,L$116:M$136,2))</f>
        <v/>
      </c>
      <c r="N24" s="24"/>
      <c r="O24" s="25" t="str">
        <f>IF(N24="","",VLOOKUP(N24,N$116:O$136,2))</f>
        <v/>
      </c>
      <c r="P24" s="24"/>
      <c r="Q24" s="25" t="str">
        <f>IF(P24="","",VLOOKUP(P24,P$116:Q$136,2))</f>
        <v/>
      </c>
      <c r="R24" s="24"/>
      <c r="S24" s="25" t="str">
        <f>IF(R24="","",VLOOKUP(R24,R$116:S$136,2))</f>
        <v/>
      </c>
      <c r="T24" s="24"/>
      <c r="U24" s="25" t="str">
        <f>IF(T24="","",VLOOKUP(T24,T$116:U$136,2))</f>
        <v/>
      </c>
      <c r="V24" s="24"/>
      <c r="W24" s="25" t="str">
        <f>IF(V24="","",VLOOKUP(V24,V$116:W$136,2))</f>
        <v/>
      </c>
      <c r="X24" s="24">
        <v>4</v>
      </c>
      <c r="Y24" s="25">
        <f>IF(X24="","",VLOOKUP(X24,X$116:Y$138,2))</f>
        <v>10</v>
      </c>
      <c r="Z24" s="24"/>
      <c r="AA24" s="25" t="str">
        <f>IF(Z24="","",VLOOKUP(Z24,Z$116:AA$136,2))</f>
        <v/>
      </c>
      <c r="AB24" s="24"/>
      <c r="AC24" s="25" t="str">
        <f>IF(AB24="","",VLOOKUP(AB24,AB$116:AC$136,2))</f>
        <v/>
      </c>
    </row>
    <row r="25" spans="1:29" ht="15.6" customHeight="1" x14ac:dyDescent="0.2">
      <c r="A25" s="419">
        <v>22</v>
      </c>
      <c r="B25" s="29" t="s">
        <v>130</v>
      </c>
      <c r="C25" s="33">
        <v>1</v>
      </c>
      <c r="D25" s="30" t="s">
        <v>655</v>
      </c>
      <c r="E25" s="386">
        <f>SUM(G25,I25,K25,M25,O25,Q25,S25,U25,W25,Y25,AA25,AC25)</f>
        <v>9</v>
      </c>
      <c r="F25" s="258">
        <f>RANK(E25,$E$4:$E$110)</f>
        <v>22</v>
      </c>
      <c r="G25" s="389">
        <v>4</v>
      </c>
      <c r="H25" s="24"/>
      <c r="I25" s="25" t="str">
        <f>IF(H25="","",VLOOKUP(H25,H$116:I$136,2))</f>
        <v/>
      </c>
      <c r="J25" s="24"/>
      <c r="K25" s="25" t="str">
        <f>IF(J25="","",VLOOKUP(J25,J$116:K$136,2))</f>
        <v/>
      </c>
      <c r="L25" s="24">
        <v>16</v>
      </c>
      <c r="M25" s="25">
        <f>IF(L25="","",VLOOKUP(L25,L$116:M$136,2))</f>
        <v>3</v>
      </c>
      <c r="N25" s="24"/>
      <c r="O25" s="25" t="str">
        <f>IF(N25="","",VLOOKUP(N25,N$116:O$136,2))</f>
        <v/>
      </c>
      <c r="P25" s="24"/>
      <c r="Q25" s="25" t="str">
        <f>IF(P25="","",VLOOKUP(P25,P$116:Q$136,2))</f>
        <v/>
      </c>
      <c r="R25" s="24"/>
      <c r="S25" s="25" t="str">
        <f>IF(R25="","",VLOOKUP(R25,R$116:S$136,2))</f>
        <v/>
      </c>
      <c r="T25" s="24"/>
      <c r="U25" s="25" t="str">
        <f>IF(T25="","",VLOOKUP(T25,T$116:U$136,2))</f>
        <v/>
      </c>
      <c r="V25" s="24"/>
      <c r="W25" s="25" t="str">
        <f>IF(V25="","",VLOOKUP(V25,V$116:W$136,2))</f>
        <v/>
      </c>
      <c r="X25" s="24">
        <v>16</v>
      </c>
      <c r="Y25" s="25">
        <f>IF(X25="","",VLOOKUP(X25,X$116:Y$138,2))</f>
        <v>2</v>
      </c>
      <c r="Z25" s="24"/>
      <c r="AA25" s="25" t="str">
        <f>IF(Z25="","",VLOOKUP(Z25,Z$116:AA$136,2))</f>
        <v/>
      </c>
      <c r="AB25" s="24"/>
      <c r="AC25" s="25" t="str">
        <f>IF(AB25="","",VLOOKUP(AB25,AB$116:AC$136,2))</f>
        <v/>
      </c>
    </row>
    <row r="26" spans="1:29" ht="15.6" customHeight="1" x14ac:dyDescent="0.2">
      <c r="A26" s="419">
        <v>23</v>
      </c>
      <c r="B26" s="29" t="s">
        <v>814</v>
      </c>
      <c r="C26" s="33"/>
      <c r="D26" s="30" t="s">
        <v>815</v>
      </c>
      <c r="E26" s="386">
        <f>SUM(G26,I26,K26,M26,O26,Q26,S26,U26,W26,Y26,AA26,AC26)</f>
        <v>7</v>
      </c>
      <c r="F26" s="258">
        <f>RANK(E26,$E$4:$E$110)</f>
        <v>23</v>
      </c>
      <c r="G26" s="389">
        <v>0</v>
      </c>
      <c r="H26" s="24"/>
      <c r="I26" s="25" t="str">
        <f>IF(H26="","",VLOOKUP(H26,H$116:I$136,2))</f>
        <v/>
      </c>
      <c r="J26" s="24"/>
      <c r="K26" s="25" t="str">
        <f>IF(J26="","",VLOOKUP(J26,J$116:K$136,2))</f>
        <v/>
      </c>
      <c r="L26" s="24"/>
      <c r="M26" s="25" t="str">
        <f>IF(L26="","",VLOOKUP(L26,L$116:M$136,2))</f>
        <v/>
      </c>
      <c r="N26" s="24"/>
      <c r="O26" s="25" t="str">
        <f>IF(N26="","",VLOOKUP(N26,N$116:O$136,2))</f>
        <v/>
      </c>
      <c r="P26" s="24"/>
      <c r="Q26" s="25" t="str">
        <f>IF(P26="","",VLOOKUP(P26,P$116:Q$136,2))</f>
        <v/>
      </c>
      <c r="R26" s="24"/>
      <c r="S26" s="25" t="str">
        <f>IF(R26="","",VLOOKUP(R26,R$116:S$136,2))</f>
        <v/>
      </c>
      <c r="T26" s="24"/>
      <c r="U26" s="25" t="str">
        <f>IF(T26="","",VLOOKUP(T26,T$116:U$136,2))</f>
        <v/>
      </c>
      <c r="V26" s="24"/>
      <c r="W26" s="25" t="str">
        <f>IF(V26="","",VLOOKUP(V26,V$116:W$136,2))</f>
        <v/>
      </c>
      <c r="X26" s="24"/>
      <c r="Y26" s="25" t="str">
        <f>IF(X26="","",VLOOKUP(X26,X$116:Y$138,2))</f>
        <v/>
      </c>
      <c r="Z26" s="24">
        <v>2</v>
      </c>
      <c r="AA26" s="25">
        <f>IF(Z26="","",VLOOKUP(Z26,Z$116:AA$136,2))</f>
        <v>7</v>
      </c>
      <c r="AB26" s="24"/>
      <c r="AC26" s="25" t="str">
        <f>IF(AB26="","",VLOOKUP(AB26,AB$116:AC$136,2))</f>
        <v/>
      </c>
    </row>
    <row r="27" spans="1:29" ht="15.6" customHeight="1" x14ac:dyDescent="0.2">
      <c r="A27" s="419">
        <v>24</v>
      </c>
      <c r="B27" s="29" t="s">
        <v>555</v>
      </c>
      <c r="C27" s="33">
        <v>1</v>
      </c>
      <c r="D27" s="30" t="s">
        <v>658</v>
      </c>
      <c r="E27" s="386">
        <f>SUM(G27,I27,K27,M27,O27,Q27,S27,U27,W27,Y27,AA27,AC27)</f>
        <v>6.5</v>
      </c>
      <c r="F27" s="258">
        <f>RANK(E27,$E$4:$E$110)</f>
        <v>24</v>
      </c>
      <c r="G27" s="389">
        <v>3</v>
      </c>
      <c r="H27" s="24"/>
      <c r="I27" s="25" t="str">
        <f>IF(H27="","",VLOOKUP(H27,H$116:I$136,2))</f>
        <v/>
      </c>
      <c r="J27" s="24"/>
      <c r="K27" s="25" t="str">
        <f>IF(J27="","",VLOOKUP(J27,J$116:K$136,2))</f>
        <v/>
      </c>
      <c r="L27" s="24">
        <v>32</v>
      </c>
      <c r="M27" s="25">
        <f>IF(L27="","",VLOOKUP(L27,L$116:M$136,2))</f>
        <v>1.5</v>
      </c>
      <c r="N27" s="24"/>
      <c r="O27" s="25" t="str">
        <f>IF(N27="","",VLOOKUP(N27,N$116:O$136,2))</f>
        <v/>
      </c>
      <c r="P27" s="24"/>
      <c r="Q27" s="25" t="str">
        <f>IF(P27="","",VLOOKUP(P27,P$116:Q$136,2))</f>
        <v/>
      </c>
      <c r="R27" s="24"/>
      <c r="S27" s="25" t="str">
        <f>IF(R27="","",VLOOKUP(R27,R$116:S$136,2))</f>
        <v/>
      </c>
      <c r="T27" s="24"/>
      <c r="U27" s="25" t="str">
        <f>IF(T27="","",VLOOKUP(T27,T$116:U$136,2))</f>
        <v/>
      </c>
      <c r="V27" s="24"/>
      <c r="W27" s="25" t="str">
        <f>IF(V27="","",VLOOKUP(V27,V$116:W$136,2))</f>
        <v/>
      </c>
      <c r="X27" s="24"/>
      <c r="Y27" s="25" t="str">
        <f>IF(X27="","",VLOOKUP(X27,X$116:Y$138,2))</f>
        <v/>
      </c>
      <c r="Z27" s="24">
        <v>8</v>
      </c>
      <c r="AA27" s="25">
        <f>IF(Z27="","",VLOOKUP(Z27,Z$116:AA$136,2))</f>
        <v>2</v>
      </c>
      <c r="AB27" s="24"/>
      <c r="AC27" s="25" t="str">
        <f>IF(AB27="","",VLOOKUP(AB27,AB$116:AC$136,2))</f>
        <v/>
      </c>
    </row>
    <row r="28" spans="1:29" ht="15.6" customHeight="1" x14ac:dyDescent="0.2">
      <c r="A28" s="419">
        <v>25</v>
      </c>
      <c r="B28" s="29" t="s">
        <v>588</v>
      </c>
      <c r="C28" s="33">
        <v>2</v>
      </c>
      <c r="D28" s="30" t="s">
        <v>7</v>
      </c>
      <c r="E28" s="386">
        <f>SUM(G28,I28,K28,M28,O28,Q28,S28,U28,W28,Y28,AA28,AC28)</f>
        <v>6.25</v>
      </c>
      <c r="F28" s="258">
        <f>RANK(E28,$E$4:$E$110)</f>
        <v>25</v>
      </c>
      <c r="G28" s="389">
        <v>1.25</v>
      </c>
      <c r="H28" s="24"/>
      <c r="I28" s="25" t="str">
        <f>IF(H28="","",VLOOKUP(H28,H$116:I$136,2))</f>
        <v/>
      </c>
      <c r="J28" s="24"/>
      <c r="K28" s="25" t="str">
        <f>IF(J28="","",VLOOKUP(J28,J$116:K$136,2))</f>
        <v/>
      </c>
      <c r="L28" s="24">
        <v>16</v>
      </c>
      <c r="M28" s="25">
        <f>IF(L28="","",VLOOKUP(L28,L$116:M$136,2))</f>
        <v>3</v>
      </c>
      <c r="N28" s="24"/>
      <c r="O28" s="25" t="str">
        <f>IF(N28="","",VLOOKUP(N28,N$116:O$136,2))</f>
        <v/>
      </c>
      <c r="P28" s="24"/>
      <c r="Q28" s="25" t="str">
        <f>IF(P28="","",VLOOKUP(P28,P$116:Q$136,2))</f>
        <v/>
      </c>
      <c r="R28" s="24"/>
      <c r="S28" s="25" t="str">
        <f>IF(R28="","",VLOOKUP(R28,R$116:S$136,2))</f>
        <v/>
      </c>
      <c r="T28" s="24"/>
      <c r="U28" s="25" t="str">
        <f>IF(T28="","",VLOOKUP(T28,T$116:U$136,2))</f>
        <v/>
      </c>
      <c r="V28" s="24"/>
      <c r="W28" s="25" t="str">
        <f>IF(V28="","",VLOOKUP(V28,V$116:W$136,2))</f>
        <v/>
      </c>
      <c r="X28" s="24">
        <v>16</v>
      </c>
      <c r="Y28" s="25">
        <f>IF(X28="","",VLOOKUP(X28,X$116:Y$138,2))</f>
        <v>2</v>
      </c>
      <c r="Z28" s="24"/>
      <c r="AA28" s="25" t="str">
        <f>IF(Z28="","",VLOOKUP(Z28,Z$116:AA$136,2))</f>
        <v/>
      </c>
      <c r="AB28" s="24"/>
      <c r="AC28" s="25" t="str">
        <f>IF(AB28="","",VLOOKUP(AB28,AB$116:AC$136,2))</f>
        <v/>
      </c>
    </row>
    <row r="29" spans="1:29" ht="15.6" customHeight="1" x14ac:dyDescent="0.2">
      <c r="A29" s="419">
        <v>26</v>
      </c>
      <c r="B29" s="29" t="s">
        <v>612</v>
      </c>
      <c r="C29" s="33">
        <v>2</v>
      </c>
      <c r="D29" s="30" t="s">
        <v>6</v>
      </c>
      <c r="E29" s="386">
        <f>SUM(G29,I29,K29,M29,O29,Q29,S29,U29,W29,Y29,AA29,AC29)</f>
        <v>6.25</v>
      </c>
      <c r="F29" s="258">
        <f>RANK(E29,$E$4:$E$110)</f>
        <v>25</v>
      </c>
      <c r="G29" s="389">
        <v>4.25</v>
      </c>
      <c r="H29" s="24"/>
      <c r="I29" s="25" t="str">
        <f>IF(H29="","",VLOOKUP(H29,H$116:I$136,2))</f>
        <v/>
      </c>
      <c r="J29" s="24"/>
      <c r="K29" s="25" t="str">
        <f>IF(J29="","",VLOOKUP(J29,J$116:K$136,2))</f>
        <v/>
      </c>
      <c r="L29" s="24"/>
      <c r="M29" s="25" t="str">
        <f>IF(L29="","",VLOOKUP(L29,L$116:M$136,2))</f>
        <v/>
      </c>
      <c r="N29" s="24"/>
      <c r="O29" s="25" t="str">
        <f>IF(N29="","",VLOOKUP(N29,N$116:O$136,2))</f>
        <v/>
      </c>
      <c r="P29" s="24"/>
      <c r="Q29" s="25" t="str">
        <f>IF(P29="","",VLOOKUP(P29,P$116:Q$136,2))</f>
        <v/>
      </c>
      <c r="R29" s="24"/>
      <c r="S29" s="25" t="str">
        <f>IF(R29="","",VLOOKUP(R29,R$116:S$136,2))</f>
        <v/>
      </c>
      <c r="T29" s="24"/>
      <c r="U29" s="25" t="str">
        <f>IF(T29="","",VLOOKUP(T29,T$116:U$136,2))</f>
        <v/>
      </c>
      <c r="V29" s="24"/>
      <c r="W29" s="25" t="str">
        <f>IF(V29="","",VLOOKUP(V29,V$116:W$136,2))</f>
        <v/>
      </c>
      <c r="X29" s="24">
        <v>16</v>
      </c>
      <c r="Y29" s="25">
        <f>IF(X29="","",VLOOKUP(X29,X$116:Y$138,2))</f>
        <v>2</v>
      </c>
      <c r="Z29" s="24"/>
      <c r="AA29" s="25" t="str">
        <f>IF(Z29="","",VLOOKUP(Z29,Z$116:AA$136,2))</f>
        <v/>
      </c>
      <c r="AB29" s="24"/>
      <c r="AC29" s="25" t="str">
        <f>IF(AB29="","",VLOOKUP(AB29,AB$116:AC$136,2))</f>
        <v/>
      </c>
    </row>
    <row r="30" spans="1:29" ht="15.6" customHeight="1" x14ac:dyDescent="0.2">
      <c r="A30" s="419">
        <v>27</v>
      </c>
      <c r="B30" s="19" t="s">
        <v>164</v>
      </c>
      <c r="C30" s="32">
        <v>3</v>
      </c>
      <c r="D30" s="21" t="s">
        <v>82</v>
      </c>
      <c r="E30" s="386">
        <f>SUM(G30,I30,K30,M30,O30,Q30,S30,U30,W30,Y30,AA30,AC30)</f>
        <v>5.75</v>
      </c>
      <c r="F30" s="258">
        <f>RANK(E30,$E$4:$E$110)</f>
        <v>27</v>
      </c>
      <c r="G30" s="390">
        <v>5.75</v>
      </c>
      <c r="H30" s="24"/>
      <c r="I30" s="25" t="str">
        <f>IF(H30="","",VLOOKUP(H30,H$116:I$136,2))</f>
        <v/>
      </c>
      <c r="J30" s="24"/>
      <c r="K30" s="25" t="str">
        <f>IF(J30="","",VLOOKUP(J30,J$116:K$136,2))</f>
        <v/>
      </c>
      <c r="L30" s="24"/>
      <c r="M30" s="25" t="str">
        <f>IF(L30="","",VLOOKUP(L30,L$116:M$136,2))</f>
        <v/>
      </c>
      <c r="N30" s="24"/>
      <c r="O30" s="25" t="str">
        <f>IF(N30="","",VLOOKUP(N30,N$116:O$136,2))</f>
        <v/>
      </c>
      <c r="P30" s="24"/>
      <c r="Q30" s="25" t="str">
        <f>IF(P30="","",VLOOKUP(P30,P$116:Q$136,2))</f>
        <v/>
      </c>
      <c r="R30" s="24"/>
      <c r="S30" s="25" t="str">
        <f>IF(R30="","",VLOOKUP(R30,R$116:S$136,2))</f>
        <v/>
      </c>
      <c r="T30" s="24"/>
      <c r="U30" s="25" t="str">
        <f>IF(T30="","",VLOOKUP(T30,T$116:U$136,2))</f>
        <v/>
      </c>
      <c r="V30" s="24"/>
      <c r="W30" s="25" t="str">
        <f>IF(V30="","",VLOOKUP(V30,V$116:W$136,2))</f>
        <v/>
      </c>
      <c r="X30" s="24"/>
      <c r="Y30" s="25" t="str">
        <f>IF(X30="","",VLOOKUP(X30,X$116:Y$138,2))</f>
        <v/>
      </c>
      <c r="Z30" s="24"/>
      <c r="AA30" s="25" t="str">
        <f>IF(Z30="","",VLOOKUP(Z30,Z$116:AA$136,2))</f>
        <v/>
      </c>
      <c r="AB30" s="24"/>
      <c r="AC30" s="25" t="str">
        <f>IF(AB30="","",VLOOKUP(AB30,AB$116:AC$136,2))</f>
        <v/>
      </c>
    </row>
    <row r="31" spans="1:29" ht="15.6" customHeight="1" x14ac:dyDescent="0.2">
      <c r="A31" s="419">
        <v>28</v>
      </c>
      <c r="B31" s="19" t="s">
        <v>628</v>
      </c>
      <c r="C31" s="32">
        <v>2</v>
      </c>
      <c r="D31" s="21" t="s">
        <v>6</v>
      </c>
      <c r="E31" s="386">
        <f>SUM(G31,I31,K31,M31,O31,Q31,S31,U31,W31,Y31,AA31,AC31)</f>
        <v>5.5</v>
      </c>
      <c r="F31" s="258">
        <f>RANK(E31,$E$4:$E$110)</f>
        <v>28</v>
      </c>
      <c r="G31" s="389">
        <v>0.5</v>
      </c>
      <c r="H31" s="24"/>
      <c r="I31" s="25" t="str">
        <f>IF(H31="","",VLOOKUP(H31,H$116:I$136,2))</f>
        <v/>
      </c>
      <c r="J31" s="24"/>
      <c r="K31" s="25" t="str">
        <f>IF(J31="","",VLOOKUP(J31,J$116:K$136,2))</f>
        <v/>
      </c>
      <c r="L31" s="24">
        <v>16</v>
      </c>
      <c r="M31" s="25">
        <f>IF(L31="","",VLOOKUP(L31,L$116:M$136,2))</f>
        <v>3</v>
      </c>
      <c r="N31" s="24"/>
      <c r="O31" s="25" t="str">
        <f>IF(N31="","",VLOOKUP(N31,N$116:O$136,2))</f>
        <v/>
      </c>
      <c r="P31" s="24"/>
      <c r="Q31" s="25" t="str">
        <f>IF(P31="","",VLOOKUP(P31,P$116:Q$136,2))</f>
        <v/>
      </c>
      <c r="R31" s="24"/>
      <c r="S31" s="25" t="str">
        <f>IF(R31="","",VLOOKUP(R31,R$116:S$136,2))</f>
        <v/>
      </c>
      <c r="T31" s="24"/>
      <c r="U31" s="25" t="str">
        <f>IF(T31="","",VLOOKUP(T31,T$116:U$136,2))</f>
        <v/>
      </c>
      <c r="V31" s="24"/>
      <c r="W31" s="25" t="str">
        <f>IF(V31="","",VLOOKUP(V31,V$116:W$136,2))</f>
        <v/>
      </c>
      <c r="X31" s="24">
        <v>16</v>
      </c>
      <c r="Y31" s="25">
        <f>IF(X31="","",VLOOKUP(X31,X$116:Y$138,2))</f>
        <v>2</v>
      </c>
      <c r="Z31" s="24"/>
      <c r="AA31" s="25" t="str">
        <f>IF(Z31="","",VLOOKUP(Z31,Z$116:AA$136,2))</f>
        <v/>
      </c>
      <c r="AB31" s="24"/>
      <c r="AC31" s="25" t="str">
        <f>IF(AB31="","",VLOOKUP(AB31,AB$116:AC$136,2))</f>
        <v/>
      </c>
    </row>
    <row r="32" spans="1:29" ht="15.6" customHeight="1" x14ac:dyDescent="0.2">
      <c r="A32" s="419">
        <v>29</v>
      </c>
      <c r="B32" s="19" t="s">
        <v>816</v>
      </c>
      <c r="C32" s="32"/>
      <c r="D32" s="21" t="s">
        <v>817</v>
      </c>
      <c r="E32" s="386">
        <f>SUM(G32,I32,K32,M32,O32,Q32,S32,U32,W32,Y32,AA32,AC32)</f>
        <v>5</v>
      </c>
      <c r="F32" s="258">
        <f>RANK(E32,$E$4:$E$110)</f>
        <v>29</v>
      </c>
      <c r="G32" s="390">
        <v>0</v>
      </c>
      <c r="H32" s="24"/>
      <c r="I32" s="25" t="str">
        <f>IF(H32="","",VLOOKUP(H32,H$116:I$136,2))</f>
        <v/>
      </c>
      <c r="J32" s="24"/>
      <c r="K32" s="25" t="str">
        <f>IF(J32="","",VLOOKUP(J32,J$116:K$136,2))</f>
        <v/>
      </c>
      <c r="L32" s="24"/>
      <c r="M32" s="25" t="str">
        <f>IF(L32="","",VLOOKUP(L32,L$116:M$136,2))</f>
        <v/>
      </c>
      <c r="N32" s="24"/>
      <c r="O32" s="25" t="str">
        <f>IF(N32="","",VLOOKUP(N32,N$116:O$136,2))</f>
        <v/>
      </c>
      <c r="P32" s="24"/>
      <c r="Q32" s="25" t="str">
        <f>IF(P32="","",VLOOKUP(P32,P$116:Q$136,2))</f>
        <v/>
      </c>
      <c r="R32" s="24"/>
      <c r="S32" s="25" t="str">
        <f>IF(R32="","",VLOOKUP(R32,R$116:S$136,2))</f>
        <v/>
      </c>
      <c r="T32" s="24"/>
      <c r="U32" s="25" t="str">
        <f>IF(T32="","",VLOOKUP(T32,T$116:U$136,2))</f>
        <v/>
      </c>
      <c r="V32" s="24"/>
      <c r="W32" s="25" t="str">
        <f>IF(V32="","",VLOOKUP(V32,V$116:W$136,2))</f>
        <v/>
      </c>
      <c r="X32" s="24"/>
      <c r="Y32" s="25" t="str">
        <f>IF(X32="","",VLOOKUP(X32,X$116:Y$138,2))</f>
        <v/>
      </c>
      <c r="Z32" s="24">
        <v>3</v>
      </c>
      <c r="AA32" s="25">
        <f>IF(Z32="","",VLOOKUP(Z32,Z$116:AA$136,2))</f>
        <v>5</v>
      </c>
      <c r="AB32" s="24"/>
      <c r="AC32" s="25" t="str">
        <f>IF(AB32="","",VLOOKUP(AB32,AB$116:AC$136,2))</f>
        <v/>
      </c>
    </row>
    <row r="33" spans="1:29" ht="15.6" customHeight="1" x14ac:dyDescent="0.2">
      <c r="A33" s="419">
        <v>30</v>
      </c>
      <c r="B33" s="165" t="s">
        <v>818</v>
      </c>
      <c r="C33" s="20"/>
      <c r="D33" s="378" t="s">
        <v>819</v>
      </c>
      <c r="E33" s="386">
        <f>SUM(G33,I33,K33,M33,O33,Q33,S33,U33,W33,Y33,AA33,AC33)</f>
        <v>5</v>
      </c>
      <c r="F33" s="258">
        <f>RANK(E33,$E$4:$E$110)</f>
        <v>29</v>
      </c>
      <c r="G33" s="387">
        <v>0</v>
      </c>
      <c r="H33" s="24"/>
      <c r="I33" s="25" t="str">
        <f>IF(H33="","",VLOOKUP(H33,H$116:I$136,2))</f>
        <v/>
      </c>
      <c r="J33" s="24"/>
      <c r="K33" s="25" t="str">
        <f>IF(J33="","",VLOOKUP(J33,J$116:K$136,2))</f>
        <v/>
      </c>
      <c r="L33" s="24"/>
      <c r="M33" s="25" t="str">
        <f>IF(L33="","",VLOOKUP(L33,L$116:M$136,2))</f>
        <v/>
      </c>
      <c r="N33" s="24"/>
      <c r="O33" s="25" t="str">
        <f>IF(N33="","",VLOOKUP(N33,N$116:O$136,2))</f>
        <v/>
      </c>
      <c r="P33" s="24"/>
      <c r="Q33" s="25" t="str">
        <f>IF(P33="","",VLOOKUP(P33,P$116:Q$136,2))</f>
        <v/>
      </c>
      <c r="R33" s="24"/>
      <c r="S33" s="25" t="str">
        <f>IF(R33="","",VLOOKUP(R33,R$116:S$136,2))</f>
        <v/>
      </c>
      <c r="T33" s="24"/>
      <c r="U33" s="25" t="str">
        <f>IF(T33="","",VLOOKUP(T33,T$116:U$136,2))</f>
        <v/>
      </c>
      <c r="V33" s="24"/>
      <c r="W33" s="25" t="str">
        <f>IF(V33="","",VLOOKUP(V33,V$116:W$136,2))</f>
        <v/>
      </c>
      <c r="X33" s="24"/>
      <c r="Y33" s="25" t="str">
        <f>IF(X33="","",VLOOKUP(X33,X$116:Y$138,2))</f>
        <v/>
      </c>
      <c r="Z33" s="24">
        <v>4</v>
      </c>
      <c r="AA33" s="25">
        <f>IF(Z33="","",VLOOKUP(Z33,Z$116:AA$136,2))</f>
        <v>5</v>
      </c>
      <c r="AB33" s="24"/>
      <c r="AC33" s="25" t="str">
        <f>IF(AB33="","",VLOOKUP(AB33,AB$116:AC$136,2))</f>
        <v/>
      </c>
    </row>
    <row r="34" spans="1:29" ht="15.6" customHeight="1" x14ac:dyDescent="0.2">
      <c r="A34" s="419">
        <v>31</v>
      </c>
      <c r="B34" s="152" t="s">
        <v>120</v>
      </c>
      <c r="C34" s="368">
        <v>2</v>
      </c>
      <c r="D34" s="369" t="s">
        <v>69</v>
      </c>
      <c r="E34" s="386">
        <f>SUM(G34,I34,K34,M34,O34,Q34,S34,U34,W34,Y34,AA34,AC34)</f>
        <v>4.75</v>
      </c>
      <c r="F34" s="258">
        <f>RANK(E34,$E$4:$E$110)</f>
        <v>31</v>
      </c>
      <c r="G34" s="387">
        <v>2.25</v>
      </c>
      <c r="H34" s="24"/>
      <c r="I34" s="25" t="str">
        <f>IF(H34="","",VLOOKUP(H34,H$116:I$136,2))</f>
        <v/>
      </c>
      <c r="J34" s="24"/>
      <c r="K34" s="25" t="str">
        <f>IF(J34="","",VLOOKUP(J34,J$116:K$136,2))</f>
        <v/>
      </c>
      <c r="L34" s="24">
        <v>32</v>
      </c>
      <c r="M34" s="25">
        <f>IF(L34="","",VLOOKUP(L34,L$116:M$136,2))</f>
        <v>1.5</v>
      </c>
      <c r="N34" s="24"/>
      <c r="O34" s="25" t="str">
        <f>IF(N34="","",VLOOKUP(N34,N$116:O$136,2))</f>
        <v/>
      </c>
      <c r="P34" s="24"/>
      <c r="Q34" s="25" t="str">
        <f>IF(P34="","",VLOOKUP(P34,P$116:Q$136,2))</f>
        <v/>
      </c>
      <c r="R34" s="24"/>
      <c r="S34" s="25" t="str">
        <f>IF(R34="","",VLOOKUP(R34,R$116:S$136,2))</f>
        <v/>
      </c>
      <c r="T34" s="24"/>
      <c r="U34" s="25" t="str">
        <f>IF(T34="","",VLOOKUP(T34,T$116:U$136,2))</f>
        <v/>
      </c>
      <c r="V34" s="24"/>
      <c r="W34" s="25" t="str">
        <f>IF(V34="","",VLOOKUP(V34,V$116:W$136,2))</f>
        <v/>
      </c>
      <c r="X34" s="24">
        <v>32</v>
      </c>
      <c r="Y34" s="25">
        <f>IF(X34="","",VLOOKUP(X34,X$116:Y$138,2))</f>
        <v>1</v>
      </c>
      <c r="Z34" s="24"/>
      <c r="AA34" s="25" t="str">
        <f>IF(Z34="","",VLOOKUP(Z34,Z$116:AA$136,2))</f>
        <v/>
      </c>
      <c r="AB34" s="24"/>
      <c r="AC34" s="25" t="str">
        <f>IF(AB34="","",VLOOKUP(AB34,AB$116:AC$136,2))</f>
        <v/>
      </c>
    </row>
    <row r="35" spans="1:29" ht="15.6" customHeight="1" x14ac:dyDescent="0.2">
      <c r="A35" s="419">
        <v>32</v>
      </c>
      <c r="B35" s="29" t="s">
        <v>218</v>
      </c>
      <c r="C35" s="33">
        <v>3</v>
      </c>
      <c r="D35" s="30" t="s">
        <v>27</v>
      </c>
      <c r="E35" s="386">
        <f>SUM(G35,I35,K35,M35,O35,Q35,S35,U35,W35,Y35,AA35,AC35)</f>
        <v>4.5</v>
      </c>
      <c r="F35" s="258">
        <f>RANK(E35,$E$4:$E$110)</f>
        <v>32</v>
      </c>
      <c r="G35" s="389">
        <v>4.5</v>
      </c>
      <c r="H35" s="24"/>
      <c r="I35" s="25" t="str">
        <f>IF(H35="","",VLOOKUP(H35,H$116:I$136,2))</f>
        <v/>
      </c>
      <c r="J35" s="24"/>
      <c r="K35" s="25" t="str">
        <f>IF(J35="","",VLOOKUP(J35,J$116:K$136,2))</f>
        <v/>
      </c>
      <c r="L35" s="24"/>
      <c r="M35" s="25" t="str">
        <f>IF(L35="","",VLOOKUP(L35,L$116:M$136,2))</f>
        <v/>
      </c>
      <c r="N35" s="24"/>
      <c r="O35" s="25" t="str">
        <f>IF(N35="","",VLOOKUP(N35,N$116:O$136,2))</f>
        <v/>
      </c>
      <c r="P35" s="24"/>
      <c r="Q35" s="25" t="str">
        <f>IF(P35="","",VLOOKUP(P35,P$116:Q$136,2))</f>
        <v/>
      </c>
      <c r="R35" s="24"/>
      <c r="S35" s="25" t="str">
        <f>IF(R35="","",VLOOKUP(R35,R$116:S$136,2))</f>
        <v/>
      </c>
      <c r="T35" s="24"/>
      <c r="U35" s="25" t="str">
        <f>IF(T35="","",VLOOKUP(T35,T$116:U$136,2))</f>
        <v/>
      </c>
      <c r="V35" s="24"/>
      <c r="W35" s="25" t="str">
        <f>IF(V35="","",VLOOKUP(V35,V$116:W$136,2))</f>
        <v/>
      </c>
      <c r="X35" s="24"/>
      <c r="Y35" s="25" t="str">
        <f>IF(X35="","",VLOOKUP(X35,X$116:Y$138,2))</f>
        <v/>
      </c>
      <c r="Z35" s="24"/>
      <c r="AA35" s="25" t="str">
        <f>IF(Z35="","",VLOOKUP(Z35,Z$116:AA$136,2))</f>
        <v/>
      </c>
      <c r="AB35" s="24"/>
      <c r="AC35" s="25" t="str">
        <f>IF(AB35="","",VLOOKUP(AB35,AB$116:AC$136,2))</f>
        <v/>
      </c>
    </row>
    <row r="36" spans="1:29" ht="15.6" customHeight="1" x14ac:dyDescent="0.2">
      <c r="A36" s="419">
        <v>33</v>
      </c>
      <c r="B36" s="29" t="s">
        <v>784</v>
      </c>
      <c r="C36" s="33">
        <v>3</v>
      </c>
      <c r="D36" s="30" t="s">
        <v>25</v>
      </c>
      <c r="E36" s="386">
        <f>SUM(G36,I36,K36,M36,O36,Q36,S36,U36,W36,Y36,AA36,AC36)</f>
        <v>4.25</v>
      </c>
      <c r="F36" s="258">
        <f>RANK(E36,$E$4:$E$110)</f>
        <v>33</v>
      </c>
      <c r="G36" s="389">
        <v>4.25</v>
      </c>
      <c r="H36" s="24"/>
      <c r="I36" s="25" t="str">
        <f>IF(H36="","",VLOOKUP(H36,H$116:I$136,2))</f>
        <v/>
      </c>
      <c r="J36" s="24"/>
      <c r="K36" s="25" t="str">
        <f>IF(J36="","",VLOOKUP(J36,J$116:K$136,2))</f>
        <v/>
      </c>
      <c r="L36" s="24"/>
      <c r="M36" s="25" t="str">
        <f>IF(L36="","",VLOOKUP(L36,L$116:M$136,2))</f>
        <v/>
      </c>
      <c r="N36" s="24"/>
      <c r="O36" s="25" t="str">
        <f>IF(N36="","",VLOOKUP(N36,N$116:O$136,2))</f>
        <v/>
      </c>
      <c r="P36" s="24"/>
      <c r="Q36" s="25" t="str">
        <f>IF(P36="","",VLOOKUP(P36,P$116:Q$136,2))</f>
        <v/>
      </c>
      <c r="R36" s="24"/>
      <c r="S36" s="25" t="str">
        <f>IF(R36="","",VLOOKUP(R36,R$116:S$136,2))</f>
        <v/>
      </c>
      <c r="T36" s="24"/>
      <c r="U36" s="25" t="str">
        <f>IF(T36="","",VLOOKUP(T36,T$116:U$136,2))</f>
        <v/>
      </c>
      <c r="V36" s="24"/>
      <c r="W36" s="25" t="str">
        <f>IF(V36="","",VLOOKUP(V36,V$116:W$136,2))</f>
        <v/>
      </c>
      <c r="X36" s="24"/>
      <c r="Y36" s="25" t="str">
        <f>IF(X36="","",VLOOKUP(X36,X$116:Y$138,2))</f>
        <v/>
      </c>
      <c r="Z36" s="24"/>
      <c r="AA36" s="25" t="str">
        <f>IF(Z36="","",VLOOKUP(Z36,Z$116:AA$136,2))</f>
        <v/>
      </c>
      <c r="AB36" s="24"/>
      <c r="AC36" s="25" t="str">
        <f>IF(AB36="","",VLOOKUP(AB36,AB$116:AC$136,2))</f>
        <v/>
      </c>
    </row>
    <row r="37" spans="1:29" ht="15.6" customHeight="1" x14ac:dyDescent="0.2">
      <c r="A37" s="419">
        <v>34</v>
      </c>
      <c r="B37" s="29" t="s">
        <v>223</v>
      </c>
      <c r="C37" s="33">
        <v>3</v>
      </c>
      <c r="D37" s="30" t="s">
        <v>78</v>
      </c>
      <c r="E37" s="386">
        <f>SUM(G37,I37,K37,M37,O37,Q37,S37,U37,W37,Y37,AA37,AC37)</f>
        <v>4</v>
      </c>
      <c r="F37" s="258">
        <f>RANK(E37,$E$4:$E$110)</f>
        <v>34</v>
      </c>
      <c r="G37" s="389">
        <v>4</v>
      </c>
      <c r="H37" s="24"/>
      <c r="I37" s="25" t="str">
        <f>IF(H37="","",VLOOKUP(H37,H$116:I$136,2))</f>
        <v/>
      </c>
      <c r="J37" s="24"/>
      <c r="K37" s="25" t="str">
        <f>IF(J37="","",VLOOKUP(J37,J$116:K$136,2))</f>
        <v/>
      </c>
      <c r="L37" s="24"/>
      <c r="M37" s="25" t="str">
        <f>IF(L37="","",VLOOKUP(L37,L$116:M$136,2))</f>
        <v/>
      </c>
      <c r="N37" s="24"/>
      <c r="O37" s="25" t="str">
        <f>IF(N37="","",VLOOKUP(N37,N$116:O$136,2))</f>
        <v/>
      </c>
      <c r="P37" s="24"/>
      <c r="Q37" s="25" t="str">
        <f>IF(P37="","",VLOOKUP(P37,P$116:Q$136,2))</f>
        <v/>
      </c>
      <c r="R37" s="24"/>
      <c r="S37" s="25" t="str">
        <f>IF(R37="","",VLOOKUP(R37,R$116:S$136,2))</f>
        <v/>
      </c>
      <c r="T37" s="24"/>
      <c r="U37" s="25" t="str">
        <f>IF(T37="","",VLOOKUP(T37,T$116:U$136,2))</f>
        <v/>
      </c>
      <c r="V37" s="24"/>
      <c r="W37" s="25" t="str">
        <f>IF(V37="","",VLOOKUP(V37,V$116:W$136,2))</f>
        <v/>
      </c>
      <c r="X37" s="24"/>
      <c r="Y37" s="25" t="str">
        <f>IF(X37="","",VLOOKUP(X37,X$116:Y$138,2))</f>
        <v/>
      </c>
      <c r="Z37" s="24"/>
      <c r="AA37" s="25" t="str">
        <f>IF(Z37="","",VLOOKUP(Z37,Z$116:AA$136,2))</f>
        <v/>
      </c>
      <c r="AB37" s="24"/>
      <c r="AC37" s="25" t="str">
        <f>IF(AB37="","",VLOOKUP(AB37,AB$116:AC$136,2))</f>
        <v/>
      </c>
    </row>
    <row r="38" spans="1:29" ht="15.6" customHeight="1" x14ac:dyDescent="0.2">
      <c r="A38" s="419">
        <v>35</v>
      </c>
      <c r="B38" s="19" t="s">
        <v>277</v>
      </c>
      <c r="C38" s="32">
        <v>2</v>
      </c>
      <c r="D38" s="21" t="s">
        <v>69</v>
      </c>
      <c r="E38" s="386">
        <f>SUM(G38,I38,K38,M38,O38,Q38,S38,U38,W38,Y38,AA38,AC38)</f>
        <v>4</v>
      </c>
      <c r="F38" s="258">
        <f>RANK(E38,$E$4:$E$110)</f>
        <v>34</v>
      </c>
      <c r="G38" s="389">
        <v>1.5</v>
      </c>
      <c r="H38" s="24"/>
      <c r="I38" s="25" t="str">
        <f>IF(H38="","",VLOOKUP(H38,H$116:I$136,2))</f>
        <v/>
      </c>
      <c r="J38" s="24"/>
      <c r="K38" s="25" t="str">
        <f>IF(J38="","",VLOOKUP(J38,J$116:K$136,2))</f>
        <v/>
      </c>
      <c r="L38" s="24">
        <v>32</v>
      </c>
      <c r="M38" s="25">
        <f>IF(L38="","",VLOOKUP(L38,L$116:M$136,2))</f>
        <v>1.5</v>
      </c>
      <c r="N38" s="24"/>
      <c r="O38" s="25" t="str">
        <f>IF(N38="","",VLOOKUP(N38,N$116:O$136,2))</f>
        <v/>
      </c>
      <c r="P38" s="24"/>
      <c r="Q38" s="25" t="str">
        <f>IF(P38="","",VLOOKUP(P38,P$116:Q$136,2))</f>
        <v/>
      </c>
      <c r="R38" s="24"/>
      <c r="S38" s="25" t="str">
        <f>IF(R38="","",VLOOKUP(R38,R$116:S$136,2))</f>
        <v/>
      </c>
      <c r="T38" s="24"/>
      <c r="U38" s="25" t="str">
        <f>IF(T38="","",VLOOKUP(T38,T$116:U$136,2))</f>
        <v/>
      </c>
      <c r="V38" s="24"/>
      <c r="W38" s="25" t="str">
        <f>IF(V38="","",VLOOKUP(V38,V$116:W$136,2))</f>
        <v/>
      </c>
      <c r="X38" s="24">
        <v>32</v>
      </c>
      <c r="Y38" s="25">
        <f>IF(X38="","",VLOOKUP(X38,X$116:Y$138,2))</f>
        <v>1</v>
      </c>
      <c r="Z38" s="24"/>
      <c r="AA38" s="25" t="str">
        <f>IF(Z38="","",VLOOKUP(Z38,Z$116:AA$136,2))</f>
        <v/>
      </c>
      <c r="AB38" s="24"/>
      <c r="AC38" s="25" t="str">
        <f>IF(AB38="","",VLOOKUP(AB38,AB$116:AC$136,2))</f>
        <v/>
      </c>
    </row>
    <row r="39" spans="1:29" ht="15.6" customHeight="1" x14ac:dyDescent="0.2">
      <c r="A39" s="419">
        <v>36</v>
      </c>
      <c r="B39" s="29" t="s">
        <v>617</v>
      </c>
      <c r="C39" s="33">
        <v>1</v>
      </c>
      <c r="D39" s="30" t="s">
        <v>659</v>
      </c>
      <c r="E39" s="386">
        <f>SUM(G39,I39,K39,M39,O39,Q39,S39,U39,W39,Y39,AA39,AC39)</f>
        <v>4</v>
      </c>
      <c r="F39" s="258">
        <f>RANK(E39,$E$4:$E$110)</f>
        <v>34</v>
      </c>
      <c r="G39" s="389">
        <v>1</v>
      </c>
      <c r="H39" s="24"/>
      <c r="I39" s="25" t="str">
        <f>IF(H39="","",VLOOKUP(H39,H$116:I$136,2))</f>
        <v/>
      </c>
      <c r="J39" s="24"/>
      <c r="K39" s="25" t="str">
        <f>IF(J39="","",VLOOKUP(J39,J$116:K$136,2))</f>
        <v/>
      </c>
      <c r="L39" s="24">
        <v>16</v>
      </c>
      <c r="M39" s="25">
        <f>IF(L39="","",VLOOKUP(L39,L$116:M$136,2))</f>
        <v>3</v>
      </c>
      <c r="N39" s="24"/>
      <c r="O39" s="25" t="str">
        <f>IF(N39="","",VLOOKUP(N39,N$116:O$136,2))</f>
        <v/>
      </c>
      <c r="P39" s="24"/>
      <c r="Q39" s="25" t="str">
        <f>IF(P39="","",VLOOKUP(P39,P$116:Q$136,2))</f>
        <v/>
      </c>
      <c r="R39" s="24"/>
      <c r="S39" s="25" t="str">
        <f>IF(R39="","",VLOOKUP(R39,R$116:S$136,2))</f>
        <v/>
      </c>
      <c r="T39" s="24"/>
      <c r="U39" s="25" t="str">
        <f>IF(T39="","",VLOOKUP(T39,T$116:U$136,2))</f>
        <v/>
      </c>
      <c r="V39" s="24"/>
      <c r="W39" s="25" t="str">
        <f>IF(V39="","",VLOOKUP(V39,V$116:W$136,2))</f>
        <v/>
      </c>
      <c r="X39" s="24"/>
      <c r="Y39" s="25" t="str">
        <f>IF(X39="","",VLOOKUP(X39,X$116:Y$138,2))</f>
        <v/>
      </c>
      <c r="Z39" s="24"/>
      <c r="AA39" s="25" t="str">
        <f>IF(Z39="","",VLOOKUP(Z39,Z$116:AA$136,2))</f>
        <v/>
      </c>
      <c r="AB39" s="24"/>
      <c r="AC39" s="25" t="str">
        <f>IF(AB39="","",VLOOKUP(AB39,AB$116:AC$136,2))</f>
        <v/>
      </c>
    </row>
    <row r="40" spans="1:29" ht="15.6" customHeight="1" x14ac:dyDescent="0.2">
      <c r="A40" s="419">
        <v>37</v>
      </c>
      <c r="B40" s="29" t="s">
        <v>821</v>
      </c>
      <c r="C40" s="33"/>
      <c r="D40" s="21" t="s">
        <v>820</v>
      </c>
      <c r="E40" s="386">
        <f>SUM(G40,I40,K40,M40,O40,Q40,S40,U40,W40,Y40,AA40,AC40)</f>
        <v>4</v>
      </c>
      <c r="F40" s="258">
        <f>RANK(E40,$E$4:$E$110)</f>
        <v>34</v>
      </c>
      <c r="G40" s="389">
        <v>0</v>
      </c>
      <c r="H40" s="24"/>
      <c r="I40" s="25" t="str">
        <f>IF(H40="","",VLOOKUP(H40,H$116:I$136,2))</f>
        <v/>
      </c>
      <c r="J40" s="24"/>
      <c r="K40" s="25" t="str">
        <f>IF(J40="","",VLOOKUP(J40,J$116:K$136,2))</f>
        <v/>
      </c>
      <c r="L40" s="24"/>
      <c r="M40" s="25" t="str">
        <f>IF(L40="","",VLOOKUP(L40,L$116:M$136,2))</f>
        <v/>
      </c>
      <c r="N40" s="24"/>
      <c r="O40" s="25" t="str">
        <f>IF(N40="","",VLOOKUP(N40,N$116:O$136,2))</f>
        <v/>
      </c>
      <c r="P40" s="24"/>
      <c r="Q40" s="25" t="str">
        <f>IF(P40="","",VLOOKUP(P40,P$116:Q$136,2))</f>
        <v/>
      </c>
      <c r="R40" s="24"/>
      <c r="S40" s="25" t="str">
        <f>IF(R40="","",VLOOKUP(R40,R$116:S$136,2))</f>
        <v/>
      </c>
      <c r="T40" s="24"/>
      <c r="U40" s="25" t="str">
        <f>IF(T40="","",VLOOKUP(T40,T$116:U$136,2))</f>
        <v/>
      </c>
      <c r="V40" s="24"/>
      <c r="W40" s="25" t="str">
        <f>IF(V40="","",VLOOKUP(V40,V$116:W$136,2))</f>
        <v/>
      </c>
      <c r="X40" s="24"/>
      <c r="Y40" s="25" t="str">
        <f>IF(X40="","",VLOOKUP(X40,X$116:Y$138,2))</f>
        <v/>
      </c>
      <c r="Z40" s="24">
        <v>6</v>
      </c>
      <c r="AA40" s="25">
        <f>IF(Z40="","",VLOOKUP(Z40,Z$116:AA$136,2))</f>
        <v>4</v>
      </c>
      <c r="AB40" s="24"/>
      <c r="AC40" s="25" t="str">
        <f>IF(AB40="","",VLOOKUP(AB40,AB$116:AC$136,2))</f>
        <v/>
      </c>
    </row>
    <row r="41" spans="1:29" ht="15.6" customHeight="1" x14ac:dyDescent="0.2">
      <c r="A41" s="419">
        <v>38</v>
      </c>
      <c r="B41" s="29" t="s">
        <v>219</v>
      </c>
      <c r="C41" s="33">
        <v>3</v>
      </c>
      <c r="D41" s="30" t="s">
        <v>27</v>
      </c>
      <c r="E41" s="386">
        <f>SUM(G41,I41,K41,M41,O41,Q41,S41,U41,W41,Y41,AA41,AC41)</f>
        <v>3.875</v>
      </c>
      <c r="F41" s="258">
        <f>RANK(E41,$E$4:$E$110)</f>
        <v>38</v>
      </c>
      <c r="G41" s="389">
        <v>3.875</v>
      </c>
      <c r="H41" s="24"/>
      <c r="I41" s="25" t="str">
        <f>IF(H41="","",VLOOKUP(H41,H$116:I$136,2))</f>
        <v/>
      </c>
      <c r="J41" s="24"/>
      <c r="K41" s="25" t="str">
        <f>IF(J41="","",VLOOKUP(J41,J$116:K$136,2))</f>
        <v/>
      </c>
      <c r="L41" s="24"/>
      <c r="M41" s="25" t="str">
        <f>IF(L41="","",VLOOKUP(L41,L$116:M$136,2))</f>
        <v/>
      </c>
      <c r="N41" s="24"/>
      <c r="O41" s="25" t="str">
        <f>IF(N41="","",VLOOKUP(N41,N$116:O$136,2))</f>
        <v/>
      </c>
      <c r="P41" s="24"/>
      <c r="Q41" s="25" t="str">
        <f>IF(P41="","",VLOOKUP(P41,P$116:Q$136,2))</f>
        <v/>
      </c>
      <c r="R41" s="24"/>
      <c r="S41" s="25" t="str">
        <f>IF(R41="","",VLOOKUP(R41,R$116:S$136,2))</f>
        <v/>
      </c>
      <c r="T41" s="24"/>
      <c r="U41" s="25" t="str">
        <f>IF(T41="","",VLOOKUP(T41,T$116:U$136,2))</f>
        <v/>
      </c>
      <c r="V41" s="24"/>
      <c r="W41" s="25" t="str">
        <f>IF(V41="","",VLOOKUP(V41,V$116:W$136,2))</f>
        <v/>
      </c>
      <c r="X41" s="24"/>
      <c r="Y41" s="25" t="str">
        <f>IF(X41="","",VLOOKUP(X41,X$116:Y$138,2))</f>
        <v/>
      </c>
      <c r="Z41" s="24"/>
      <c r="AA41" s="25" t="str">
        <f>IF(Z41="","",VLOOKUP(Z41,Z$116:AA$136,2))</f>
        <v/>
      </c>
      <c r="AB41" s="24"/>
      <c r="AC41" s="25" t="str">
        <f>IF(AB41="","",VLOOKUP(AB41,AB$116:AC$136,2))</f>
        <v/>
      </c>
    </row>
    <row r="42" spans="1:29" ht="15.6" customHeight="1" x14ac:dyDescent="0.2">
      <c r="A42" s="419">
        <v>39</v>
      </c>
      <c r="B42" s="29" t="s">
        <v>196</v>
      </c>
      <c r="C42" s="33">
        <v>3</v>
      </c>
      <c r="D42" s="30" t="s">
        <v>26</v>
      </c>
      <c r="E42" s="386">
        <f>SUM(G42,I42,K42,M42,O42,Q42,S42,U42,W42,Y42,AA42,AC42)</f>
        <v>3.625</v>
      </c>
      <c r="F42" s="258">
        <f>RANK(E42,$E$4:$E$110)</f>
        <v>39</v>
      </c>
      <c r="G42" s="389">
        <v>3.625</v>
      </c>
      <c r="H42" s="24"/>
      <c r="I42" s="25" t="str">
        <f>IF(H42="","",VLOOKUP(H42,H$116:I$136,2))</f>
        <v/>
      </c>
      <c r="J42" s="24"/>
      <c r="K42" s="25" t="str">
        <f>IF(J42="","",VLOOKUP(J42,J$116:K$136,2))</f>
        <v/>
      </c>
      <c r="L42" s="24"/>
      <c r="M42" s="25" t="str">
        <f>IF(L42="","",VLOOKUP(L42,L$116:M$136,2))</f>
        <v/>
      </c>
      <c r="N42" s="24"/>
      <c r="O42" s="25" t="str">
        <f>IF(N42="","",VLOOKUP(N42,N$116:O$136,2))</f>
        <v/>
      </c>
      <c r="P42" s="24"/>
      <c r="Q42" s="25" t="str">
        <f>IF(P42="","",VLOOKUP(P42,P$116:Q$136,2))</f>
        <v/>
      </c>
      <c r="R42" s="24"/>
      <c r="S42" s="25" t="str">
        <f>IF(R42="","",VLOOKUP(R42,R$116:S$136,2))</f>
        <v/>
      </c>
      <c r="T42" s="24"/>
      <c r="U42" s="25" t="str">
        <f>IF(T42="","",VLOOKUP(T42,T$116:U$136,2))</f>
        <v/>
      </c>
      <c r="V42" s="24"/>
      <c r="W42" s="25" t="str">
        <f>IF(V42="","",VLOOKUP(V42,V$116:W$136,2))</f>
        <v/>
      </c>
      <c r="X42" s="24"/>
      <c r="Y42" s="25" t="str">
        <f>IF(X42="","",VLOOKUP(X42,X$116:Y$138,2))</f>
        <v/>
      </c>
      <c r="Z42" s="24"/>
      <c r="AA42" s="25" t="str">
        <f>IF(Z42="","",VLOOKUP(Z42,Z$116:AA$136,2))</f>
        <v/>
      </c>
      <c r="AB42" s="24"/>
      <c r="AC42" s="25" t="str">
        <f>IF(AB42="","",VLOOKUP(AB42,AB$116:AC$136,2))</f>
        <v/>
      </c>
    </row>
    <row r="43" spans="1:29" ht="15.6" customHeight="1" x14ac:dyDescent="0.2">
      <c r="A43" s="419">
        <v>40</v>
      </c>
      <c r="B43" s="29" t="s">
        <v>198</v>
      </c>
      <c r="C43" s="33">
        <v>3</v>
      </c>
      <c r="D43" s="30" t="s">
        <v>6</v>
      </c>
      <c r="E43" s="386">
        <f>SUM(G43,I43,K43,M43,O43,Q43,S43,U43,W43,Y43,AA43,AC43)</f>
        <v>3.625</v>
      </c>
      <c r="F43" s="258">
        <f>RANK(E43,$E$4:$E$110)</f>
        <v>39</v>
      </c>
      <c r="G43" s="389">
        <v>3.625</v>
      </c>
      <c r="H43" s="24"/>
      <c r="I43" s="25" t="str">
        <f>IF(H43="","",VLOOKUP(H43,H$116:I$136,2))</f>
        <v/>
      </c>
      <c r="J43" s="24"/>
      <c r="K43" s="25" t="str">
        <f>IF(J43="","",VLOOKUP(J43,J$116:K$136,2))</f>
        <v/>
      </c>
      <c r="L43" s="24"/>
      <c r="M43" s="25" t="str">
        <f>IF(L43="","",VLOOKUP(L43,L$116:M$136,2))</f>
        <v/>
      </c>
      <c r="N43" s="24"/>
      <c r="O43" s="25" t="str">
        <f>IF(N43="","",VLOOKUP(N43,N$116:O$136,2))</f>
        <v/>
      </c>
      <c r="P43" s="24"/>
      <c r="Q43" s="25" t="str">
        <f>IF(P43="","",VLOOKUP(P43,P$116:Q$136,2))</f>
        <v/>
      </c>
      <c r="R43" s="24"/>
      <c r="S43" s="25" t="str">
        <f>IF(R43="","",VLOOKUP(R43,R$116:S$136,2))</f>
        <v/>
      </c>
      <c r="T43" s="24"/>
      <c r="U43" s="25" t="str">
        <f>IF(T43="","",VLOOKUP(T43,T$116:U$136,2))</f>
        <v/>
      </c>
      <c r="V43" s="24"/>
      <c r="W43" s="25" t="str">
        <f>IF(V43="","",VLOOKUP(V43,V$116:W$136,2))</f>
        <v/>
      </c>
      <c r="X43" s="24"/>
      <c r="Y43" s="25" t="str">
        <f>IF(X43="","",VLOOKUP(X43,X$116:Y$138,2))</f>
        <v/>
      </c>
      <c r="Z43" s="24"/>
      <c r="AA43" s="25" t="str">
        <f>IF(Z43="","",VLOOKUP(Z43,Z$116:AA$136,2))</f>
        <v/>
      </c>
      <c r="AB43" s="24"/>
      <c r="AC43" s="25" t="str">
        <f>IF(AB43="","",VLOOKUP(AB43,AB$116:AC$136,2))</f>
        <v/>
      </c>
    </row>
    <row r="44" spans="1:29" ht="15.6" customHeight="1" x14ac:dyDescent="0.2">
      <c r="A44" s="419">
        <v>41</v>
      </c>
      <c r="B44" s="19" t="s">
        <v>214</v>
      </c>
      <c r="C44" s="32">
        <v>3</v>
      </c>
      <c r="D44" s="21" t="s">
        <v>82</v>
      </c>
      <c r="E44" s="386">
        <f>SUM(G44,I44,K44,M44,O44,Q44,S44,U44,W44,Y44,AA44,AC44)</f>
        <v>3.5</v>
      </c>
      <c r="F44" s="258">
        <f>RANK(E44,$E$4:$E$110)</f>
        <v>41</v>
      </c>
      <c r="G44" s="389">
        <v>3.5</v>
      </c>
      <c r="H44" s="26"/>
      <c r="I44" s="27" t="str">
        <f>IF(H44="","",VLOOKUP(H44,H$116:I$136,2))</f>
        <v/>
      </c>
      <c r="J44" s="26"/>
      <c r="K44" s="27" t="str">
        <f>IF(J44="","",VLOOKUP(J44,J$116:K$136,2))</f>
        <v/>
      </c>
      <c r="L44" s="26"/>
      <c r="M44" s="27" t="str">
        <f>IF(L44="","",VLOOKUP(L44,L$116:M$136,2))</f>
        <v/>
      </c>
      <c r="N44" s="26"/>
      <c r="O44" s="27" t="str">
        <f>IF(N44="","",VLOOKUP(N44,N$116:O$136,2))</f>
        <v/>
      </c>
      <c r="P44" s="26"/>
      <c r="Q44" s="27" t="str">
        <f>IF(P44="","",VLOOKUP(P44,P$116:Q$136,2))</f>
        <v/>
      </c>
      <c r="R44" s="26"/>
      <c r="S44" s="27" t="str">
        <f>IF(R44="","",VLOOKUP(R44,R$116:S$136,2))</f>
        <v/>
      </c>
      <c r="T44" s="26"/>
      <c r="U44" s="27" t="str">
        <f>IF(T44="","",VLOOKUP(T44,T$116:U$136,2))</f>
        <v/>
      </c>
      <c r="V44" s="26"/>
      <c r="W44" s="27" t="str">
        <f>IF(V44="","",VLOOKUP(V44,V$116:W$136,2))</f>
        <v/>
      </c>
      <c r="X44" s="26"/>
      <c r="Y44" s="27" t="str">
        <f>IF(X44="","",VLOOKUP(X44,X$116:Y$138,2))</f>
        <v/>
      </c>
      <c r="Z44" s="26"/>
      <c r="AA44" s="27" t="str">
        <f>IF(Z44="","",VLOOKUP(Z44,Z$116:AA$136,2))</f>
        <v/>
      </c>
      <c r="AB44" s="26"/>
      <c r="AC44" s="27" t="str">
        <f>IF(AB44="","",VLOOKUP(AB44,AB$116:AC$136,2))</f>
        <v/>
      </c>
    </row>
    <row r="45" spans="1:29" ht="15.6" customHeight="1" x14ac:dyDescent="0.2">
      <c r="A45" s="419">
        <v>42</v>
      </c>
      <c r="B45" s="19" t="s">
        <v>122</v>
      </c>
      <c r="C45" s="32">
        <v>3</v>
      </c>
      <c r="D45" s="21" t="s">
        <v>30</v>
      </c>
      <c r="E45" s="386">
        <f>SUM(G45,I45,K45,M45,O45,Q45,S45,U45,W45,Y45,AA45,AC45)</f>
        <v>3.375</v>
      </c>
      <c r="F45" s="258">
        <f>RANK(E45,$E$4:$E$110)</f>
        <v>42</v>
      </c>
      <c r="G45" s="390">
        <v>3.375</v>
      </c>
      <c r="H45" s="26"/>
      <c r="I45" s="27" t="str">
        <f>IF(H45="","",VLOOKUP(H45,H$116:I$136,2))</f>
        <v/>
      </c>
      <c r="J45" s="26"/>
      <c r="K45" s="27" t="str">
        <f>IF(J45="","",VLOOKUP(J45,J$116:K$136,2))</f>
        <v/>
      </c>
      <c r="L45" s="26"/>
      <c r="M45" s="27" t="str">
        <f>IF(L45="","",VLOOKUP(L45,L$116:M$136,2))</f>
        <v/>
      </c>
      <c r="N45" s="26"/>
      <c r="O45" s="27" t="str">
        <f>IF(N45="","",VLOOKUP(N45,N$116:O$136,2))</f>
        <v/>
      </c>
      <c r="P45" s="26"/>
      <c r="Q45" s="27" t="str">
        <f>IF(P45="","",VLOOKUP(P45,P$116:Q$136,2))</f>
        <v/>
      </c>
      <c r="R45" s="26"/>
      <c r="S45" s="27" t="str">
        <f>IF(R45="","",VLOOKUP(R45,R$116:S$136,2))</f>
        <v/>
      </c>
      <c r="T45" s="26"/>
      <c r="U45" s="27" t="str">
        <f>IF(T45="","",VLOOKUP(T45,T$116:U$136,2))</f>
        <v/>
      </c>
      <c r="V45" s="26"/>
      <c r="W45" s="27" t="str">
        <f>IF(V45="","",VLOOKUP(V45,V$116:W$136,2))</f>
        <v/>
      </c>
      <c r="X45" s="26"/>
      <c r="Y45" s="27" t="str">
        <f>IF(X45="","",VLOOKUP(X45,X$116:Y$138,2))</f>
        <v/>
      </c>
      <c r="Z45" s="26"/>
      <c r="AA45" s="27" t="str">
        <f>IF(Z45="","",VLOOKUP(Z45,Z$116:AA$136,2))</f>
        <v/>
      </c>
      <c r="AB45" s="26"/>
      <c r="AC45" s="27" t="str">
        <f>IF(AB45="","",VLOOKUP(AB45,AB$116:AC$136,2))</f>
        <v/>
      </c>
    </row>
    <row r="46" spans="1:29" ht="15.6" customHeight="1" x14ac:dyDescent="0.2">
      <c r="A46" s="419">
        <v>43</v>
      </c>
      <c r="B46" s="29" t="s">
        <v>629</v>
      </c>
      <c r="C46" s="33">
        <v>2</v>
      </c>
      <c r="D46" s="30" t="s">
        <v>561</v>
      </c>
      <c r="E46" s="391">
        <f>SUM(G46,I46,K46,M46,O46,Q46,S46,U46,W46,Y46,AA46,AC46)</f>
        <v>3</v>
      </c>
      <c r="F46" s="272">
        <f>RANK(E46,$E$4:$E$110)</f>
        <v>43</v>
      </c>
      <c r="G46" s="392">
        <v>0.5</v>
      </c>
      <c r="H46" s="24"/>
      <c r="I46" s="367" t="str">
        <f>IF(H46="","",VLOOKUP(H46,H$116:I$136,2))</f>
        <v/>
      </c>
      <c r="J46" s="24"/>
      <c r="K46" s="367" t="str">
        <f>IF(J46="","",VLOOKUP(J46,J$116:K$136,2))</f>
        <v/>
      </c>
      <c r="L46" s="24">
        <v>32</v>
      </c>
      <c r="M46" s="367">
        <f>IF(L46="","",VLOOKUP(L46,L$116:M$136,2))</f>
        <v>1.5</v>
      </c>
      <c r="N46" s="24"/>
      <c r="O46" s="367" t="str">
        <f>IF(N46="","",VLOOKUP(N46,N$116:O$136,2))</f>
        <v/>
      </c>
      <c r="P46" s="24"/>
      <c r="Q46" s="367" t="str">
        <f>IF(P46="","",VLOOKUP(P46,P$116:Q$136,2))</f>
        <v/>
      </c>
      <c r="R46" s="24"/>
      <c r="S46" s="367" t="str">
        <f>IF(R46="","",VLOOKUP(R46,R$116:S$136,2))</f>
        <v/>
      </c>
      <c r="T46" s="24"/>
      <c r="U46" s="367" t="str">
        <f>IF(T46="","",VLOOKUP(T46,T$116:U$136,2))</f>
        <v/>
      </c>
      <c r="V46" s="24"/>
      <c r="W46" s="367" t="str">
        <f>IF(V46="","",VLOOKUP(V46,V$116:W$136,2))</f>
        <v/>
      </c>
      <c r="X46" s="24">
        <v>32</v>
      </c>
      <c r="Y46" s="367">
        <f>IF(X46="","",VLOOKUP(X46,X$116:Y$138,2))</f>
        <v>1</v>
      </c>
      <c r="Z46" s="24"/>
      <c r="AA46" s="367" t="str">
        <f>IF(Z46="","",VLOOKUP(Z46,Z$116:AA$136,2))</f>
        <v/>
      </c>
      <c r="AB46" s="24"/>
      <c r="AC46" s="367" t="str">
        <f>IF(AB46="","",VLOOKUP(AB46,AB$116:AC$136,2))</f>
        <v/>
      </c>
    </row>
    <row r="47" spans="1:29" ht="15.6" customHeight="1" x14ac:dyDescent="0.2">
      <c r="A47" s="419">
        <v>44</v>
      </c>
      <c r="B47" s="29" t="s">
        <v>615</v>
      </c>
      <c r="C47" s="33">
        <v>2</v>
      </c>
      <c r="D47" s="30" t="s">
        <v>616</v>
      </c>
      <c r="E47" s="386">
        <f>SUM(G47,I47,K47,M47,O47,Q47,S47,U47,W47,Y47,AA47,AC47)</f>
        <v>3</v>
      </c>
      <c r="F47" s="258">
        <f>RANK(E47,$E$4:$E$110)</f>
        <v>43</v>
      </c>
      <c r="G47" s="389">
        <v>1.5</v>
      </c>
      <c r="H47" s="24"/>
      <c r="I47" s="27" t="str">
        <f>IF(H47="","",VLOOKUP(H47,H$116:I$136,2))</f>
        <v/>
      </c>
      <c r="J47" s="24"/>
      <c r="K47" s="27" t="str">
        <f>IF(J47="","",VLOOKUP(J47,J$116:K$136,2))</f>
        <v/>
      </c>
      <c r="L47" s="24">
        <v>32</v>
      </c>
      <c r="M47" s="27">
        <f>IF(L47="","",VLOOKUP(L47,L$116:M$136,2))</f>
        <v>1.5</v>
      </c>
      <c r="N47" s="24"/>
      <c r="O47" s="27" t="str">
        <f>IF(N47="","",VLOOKUP(N47,N$116:O$136,2))</f>
        <v/>
      </c>
      <c r="P47" s="24"/>
      <c r="Q47" s="27" t="str">
        <f>IF(P47="","",VLOOKUP(P47,P$116:Q$136,2))</f>
        <v/>
      </c>
      <c r="R47" s="24"/>
      <c r="S47" s="27" t="str">
        <f>IF(R47="","",VLOOKUP(R47,R$116:S$136,2))</f>
        <v/>
      </c>
      <c r="T47" s="24"/>
      <c r="U47" s="27" t="str">
        <f>IF(T47="","",VLOOKUP(T47,T$116:U$136,2))</f>
        <v/>
      </c>
      <c r="V47" s="24"/>
      <c r="W47" s="27" t="str">
        <f>IF(V47="","",VLOOKUP(V47,V$116:W$136,2))</f>
        <v/>
      </c>
      <c r="X47" s="24"/>
      <c r="Y47" s="27" t="str">
        <f>IF(X47="","",VLOOKUP(X47,X$116:Y$138,2))</f>
        <v/>
      </c>
      <c r="Z47" s="24"/>
      <c r="AA47" s="27" t="str">
        <f>IF(Z47="","",VLOOKUP(Z47,Z$116:AA$136,2))</f>
        <v/>
      </c>
      <c r="AB47" s="24"/>
      <c r="AC47" s="27" t="str">
        <f>IF(AB47="","",VLOOKUP(AB47,AB$116:AC$136,2))</f>
        <v/>
      </c>
    </row>
    <row r="48" spans="1:29" ht="15.6" customHeight="1" x14ac:dyDescent="0.2">
      <c r="A48" s="419">
        <v>45</v>
      </c>
      <c r="B48" s="29" t="s">
        <v>785</v>
      </c>
      <c r="C48" s="33">
        <v>3</v>
      </c>
      <c r="D48" s="30" t="s">
        <v>6</v>
      </c>
      <c r="E48" s="386">
        <f>SUM(G48,I48,K48,M48,O48,Q48,S48,U48,W48,Y48,AA48,AC48)</f>
        <v>2.5</v>
      </c>
      <c r="F48" s="258">
        <f>RANK(E48,$E$4:$E$110)</f>
        <v>45</v>
      </c>
      <c r="G48" s="389">
        <v>2.5</v>
      </c>
      <c r="H48" s="24"/>
      <c r="I48" s="25" t="str">
        <f>IF(H48="","",VLOOKUP(H48,H$116:I$136,2))</f>
        <v/>
      </c>
      <c r="J48" s="24"/>
      <c r="K48" s="25" t="str">
        <f>IF(J48="","",VLOOKUP(J48,J$116:K$136,2))</f>
        <v/>
      </c>
      <c r="L48" s="24"/>
      <c r="M48" s="25" t="str">
        <f>IF(L48="","",VLOOKUP(L48,L$116:M$136,2))</f>
        <v/>
      </c>
      <c r="N48" s="24"/>
      <c r="O48" s="25" t="str">
        <f>IF(N48="","",VLOOKUP(N48,N$116:O$136,2))</f>
        <v/>
      </c>
      <c r="P48" s="24"/>
      <c r="Q48" s="25" t="str">
        <f>IF(P48="","",VLOOKUP(P48,P$116:Q$136,2))</f>
        <v/>
      </c>
      <c r="R48" s="24"/>
      <c r="S48" s="25" t="str">
        <f>IF(R48="","",VLOOKUP(R48,R$116:S$136,2))</f>
        <v/>
      </c>
      <c r="T48" s="24"/>
      <c r="U48" s="25" t="str">
        <f>IF(T48="","",VLOOKUP(T48,T$116:U$136,2))</f>
        <v/>
      </c>
      <c r="V48" s="24"/>
      <c r="W48" s="25" t="str">
        <f>IF(V48="","",VLOOKUP(V48,V$116:W$136,2))</f>
        <v/>
      </c>
      <c r="X48" s="24"/>
      <c r="Y48" s="25" t="str">
        <f>IF(X48="","",VLOOKUP(X48,X$116:Y$138,2))</f>
        <v/>
      </c>
      <c r="Z48" s="24"/>
      <c r="AA48" s="25" t="str">
        <f>IF(Z48="","",VLOOKUP(Z48,Z$116:AA$136,2))</f>
        <v/>
      </c>
      <c r="AB48" s="24"/>
      <c r="AC48" s="25" t="str">
        <f>IF(AB48="","",VLOOKUP(AB48,AB$116:AC$136,2))</f>
        <v/>
      </c>
    </row>
    <row r="49" spans="1:29" ht="15.6" customHeight="1" x14ac:dyDescent="0.2">
      <c r="A49" s="419">
        <v>46</v>
      </c>
      <c r="B49" s="29" t="s">
        <v>618</v>
      </c>
      <c r="C49" s="33">
        <v>1</v>
      </c>
      <c r="D49" s="30" t="s">
        <v>659</v>
      </c>
      <c r="E49" s="386">
        <f>SUM(G49,I49,K49,M49,O49,Q49,S49,U49,W49,Y49,AA49,AC49)</f>
        <v>2.5</v>
      </c>
      <c r="F49" s="258">
        <f>RANK(E49,$E$4:$E$110)</f>
        <v>45</v>
      </c>
      <c r="G49" s="389">
        <v>1</v>
      </c>
      <c r="H49" s="24"/>
      <c r="I49" s="25" t="str">
        <f>IF(H49="","",VLOOKUP(H49,H$116:I$136,2))</f>
        <v/>
      </c>
      <c r="J49" s="24"/>
      <c r="K49" s="25" t="str">
        <f>IF(J49="","",VLOOKUP(J49,J$116:K$136,2))</f>
        <v/>
      </c>
      <c r="L49" s="24">
        <v>32</v>
      </c>
      <c r="M49" s="25">
        <f>IF(L49="","",VLOOKUP(L49,L$116:M$136,2))</f>
        <v>1.5</v>
      </c>
      <c r="N49" s="24"/>
      <c r="O49" s="25" t="str">
        <f>IF(N49="","",VLOOKUP(N49,N$116:O$136,2))</f>
        <v/>
      </c>
      <c r="P49" s="24"/>
      <c r="Q49" s="25" t="str">
        <f>IF(P49="","",VLOOKUP(P49,P$116:Q$136,2))</f>
        <v/>
      </c>
      <c r="R49" s="24"/>
      <c r="S49" s="25" t="str">
        <f>IF(R49="","",VLOOKUP(R49,R$116:S$136,2))</f>
        <v/>
      </c>
      <c r="T49" s="24"/>
      <c r="U49" s="25" t="str">
        <f>IF(T49="","",VLOOKUP(T49,T$116:U$136,2))</f>
        <v/>
      </c>
      <c r="V49" s="24"/>
      <c r="W49" s="25" t="str">
        <f>IF(V49="","",VLOOKUP(V49,V$116:W$136,2))</f>
        <v/>
      </c>
      <c r="X49" s="24"/>
      <c r="Y49" s="25" t="str">
        <f>IF(X49="","",VLOOKUP(X49,X$116:Y$138,2))</f>
        <v/>
      </c>
      <c r="Z49" s="24"/>
      <c r="AA49" s="25" t="str">
        <f>IF(Z49="","",VLOOKUP(Z49,Z$116:AA$136,2))</f>
        <v/>
      </c>
      <c r="AB49" s="24"/>
      <c r="AC49" s="25" t="str">
        <f>IF(AB49="","",VLOOKUP(AB49,AB$116:AC$136,2))</f>
        <v/>
      </c>
    </row>
    <row r="50" spans="1:29" ht="15.6" customHeight="1" x14ac:dyDescent="0.2">
      <c r="A50" s="419">
        <v>47</v>
      </c>
      <c r="B50" s="29" t="s">
        <v>786</v>
      </c>
      <c r="C50" s="33">
        <v>2</v>
      </c>
      <c r="D50" s="30" t="s">
        <v>7</v>
      </c>
      <c r="E50" s="386">
        <f>SUM(G50,I50,K50,M50,O50,Q50,S50,U50,W50,Y50,AA50,AC50)</f>
        <v>2</v>
      </c>
      <c r="F50" s="258">
        <f>RANK(E50,$E$4:$E$110)</f>
        <v>47</v>
      </c>
      <c r="G50" s="389">
        <v>0.5</v>
      </c>
      <c r="H50" s="24"/>
      <c r="I50" s="25" t="str">
        <f>IF(H50="","",VLOOKUP(H50,H$116:I$136,2))</f>
        <v/>
      </c>
      <c r="J50" s="24"/>
      <c r="K50" s="25" t="str">
        <f>IF(J50="","",VLOOKUP(J50,J$116:K$136,2))</f>
        <v/>
      </c>
      <c r="L50" s="24">
        <v>32</v>
      </c>
      <c r="M50" s="25">
        <f>IF(L50="","",VLOOKUP(L50,L$116:M$136,2))</f>
        <v>1.5</v>
      </c>
      <c r="N50" s="24"/>
      <c r="O50" s="25" t="str">
        <f>IF(N50="","",VLOOKUP(N50,N$116:O$136,2))</f>
        <v/>
      </c>
      <c r="P50" s="24"/>
      <c r="Q50" s="25" t="str">
        <f>IF(P50="","",VLOOKUP(P50,P$116:Q$136,2))</f>
        <v/>
      </c>
      <c r="R50" s="24"/>
      <c r="S50" s="25" t="str">
        <f>IF(R50="","",VLOOKUP(R50,R$116:S$136,2))</f>
        <v/>
      </c>
      <c r="T50" s="24"/>
      <c r="U50" s="25" t="str">
        <f>IF(T50="","",VLOOKUP(T50,T$116:U$136,2))</f>
        <v/>
      </c>
      <c r="V50" s="24"/>
      <c r="W50" s="25" t="str">
        <f>IF(V50="","",VLOOKUP(V50,V$116:W$136,2))</f>
        <v/>
      </c>
      <c r="X50" s="24"/>
      <c r="Y50" s="25" t="str">
        <f>IF(X50="","",VLOOKUP(X50,X$116:Y$138,2))</f>
        <v/>
      </c>
      <c r="Z50" s="24"/>
      <c r="AA50" s="25" t="str">
        <f>IF(Z50="","",VLOOKUP(Z50,Z$116:AA$136,2))</f>
        <v/>
      </c>
      <c r="AB50" s="24"/>
      <c r="AC50" s="25" t="str">
        <f>IF(AB50="","",VLOOKUP(AB50,AB$116:AC$136,2))</f>
        <v/>
      </c>
    </row>
    <row r="51" spans="1:29" ht="15.6" customHeight="1" x14ac:dyDescent="0.2">
      <c r="A51" s="419">
        <v>48</v>
      </c>
      <c r="B51" s="29" t="s">
        <v>556</v>
      </c>
      <c r="C51" s="33">
        <v>1</v>
      </c>
      <c r="D51" s="30" t="s">
        <v>557</v>
      </c>
      <c r="E51" s="386">
        <f>SUM(G51,I51,K51,M51,O51,Q51,S51,U51,W51,Y51,AA51,AC51)</f>
        <v>2</v>
      </c>
      <c r="F51" s="258">
        <f>RANK(E51,$E$4:$E$110)</f>
        <v>47</v>
      </c>
      <c r="G51" s="389">
        <v>2</v>
      </c>
      <c r="H51" s="24"/>
      <c r="I51" s="25" t="str">
        <f>IF(H51="","",VLOOKUP(H51,H$116:I$136,2))</f>
        <v/>
      </c>
      <c r="J51" s="24"/>
      <c r="K51" s="25" t="str">
        <f>IF(J51="","",VLOOKUP(J51,J$116:K$136,2))</f>
        <v/>
      </c>
      <c r="L51" s="24"/>
      <c r="M51" s="25" t="str">
        <f>IF(L51="","",VLOOKUP(L51,L$116:M$136,2))</f>
        <v/>
      </c>
      <c r="N51" s="24"/>
      <c r="O51" s="25" t="str">
        <f>IF(N51="","",VLOOKUP(N51,N$116:O$136,2))</f>
        <v/>
      </c>
      <c r="P51" s="24"/>
      <c r="Q51" s="25" t="str">
        <f>IF(P51="","",VLOOKUP(P51,P$116:Q$136,2))</f>
        <v/>
      </c>
      <c r="R51" s="24"/>
      <c r="S51" s="25" t="str">
        <f>IF(R51="","",VLOOKUP(R51,R$116:S$136,2))</f>
        <v/>
      </c>
      <c r="T51" s="24"/>
      <c r="U51" s="25" t="str">
        <f>IF(T51="","",VLOOKUP(T51,T$116:U$136,2))</f>
        <v/>
      </c>
      <c r="V51" s="24"/>
      <c r="W51" s="25" t="str">
        <f>IF(V51="","",VLOOKUP(V51,V$116:W$136,2))</f>
        <v/>
      </c>
      <c r="X51" s="24"/>
      <c r="Y51" s="25" t="str">
        <f>IF(X51="","",VLOOKUP(X51,X$116:Y$138,2))</f>
        <v/>
      </c>
      <c r="Z51" s="24"/>
      <c r="AA51" s="25" t="str">
        <f>IF(Z51="","",VLOOKUP(Z51,Z$116:AA$136,2))</f>
        <v/>
      </c>
      <c r="AB51" s="24"/>
      <c r="AC51" s="25" t="str">
        <f>IF(AB51="","",VLOOKUP(AB51,AB$116:AC$136,2))</f>
        <v/>
      </c>
    </row>
    <row r="52" spans="1:29" ht="15.6" customHeight="1" x14ac:dyDescent="0.2">
      <c r="A52" s="419">
        <v>49</v>
      </c>
      <c r="B52" s="29" t="s">
        <v>224</v>
      </c>
      <c r="C52" s="33">
        <v>1</v>
      </c>
      <c r="D52" s="30" t="s">
        <v>665</v>
      </c>
      <c r="E52" s="386">
        <f>SUM(G52,I52,K52,M52,O52,Q52,S52,U52,W52,Y52,AA52,AC52)</f>
        <v>2</v>
      </c>
      <c r="F52" s="258">
        <f>RANK(E52,$E$4:$E$110)</f>
        <v>47</v>
      </c>
      <c r="G52" s="389">
        <v>2</v>
      </c>
      <c r="H52" s="24"/>
      <c r="I52" s="25" t="str">
        <f>IF(H52="","",VLOOKUP(H52,H$116:I$136,2))</f>
        <v/>
      </c>
      <c r="J52" s="24"/>
      <c r="K52" s="25" t="str">
        <f>IF(J52="","",VLOOKUP(J52,J$116:K$136,2))</f>
        <v/>
      </c>
      <c r="L52" s="24"/>
      <c r="M52" s="25" t="str">
        <f>IF(L52="","",VLOOKUP(L52,L$116:M$136,2))</f>
        <v/>
      </c>
      <c r="N52" s="24"/>
      <c r="O52" s="25" t="str">
        <f>IF(N52="","",VLOOKUP(N52,N$116:O$136,2))</f>
        <v/>
      </c>
      <c r="P52" s="24"/>
      <c r="Q52" s="25" t="str">
        <f>IF(P52="","",VLOOKUP(P52,P$116:Q$136,2))</f>
        <v/>
      </c>
      <c r="R52" s="24"/>
      <c r="S52" s="25" t="str">
        <f>IF(R52="","",VLOOKUP(R52,R$116:S$136,2))</f>
        <v/>
      </c>
      <c r="T52" s="24"/>
      <c r="U52" s="25" t="str">
        <f>IF(T52="","",VLOOKUP(T52,T$116:U$136,2))</f>
        <v/>
      </c>
      <c r="V52" s="24"/>
      <c r="W52" s="25" t="str">
        <f>IF(V52="","",VLOOKUP(V52,V$116:W$136,2))</f>
        <v/>
      </c>
      <c r="X52" s="24"/>
      <c r="Y52" s="25" t="str">
        <f>IF(X52="","",VLOOKUP(X52,X$116:Y$138,2))</f>
        <v/>
      </c>
      <c r="Z52" s="24"/>
      <c r="AA52" s="25" t="str">
        <f>IF(Z52="","",VLOOKUP(Z52,Z$116:AA$136,2))</f>
        <v/>
      </c>
      <c r="AB52" s="24"/>
      <c r="AC52" s="25" t="str">
        <f>IF(AB52="","",VLOOKUP(AB52,AB$116:AC$136,2))</f>
        <v/>
      </c>
    </row>
    <row r="53" spans="1:29" ht="15.6" customHeight="1" x14ac:dyDescent="0.2">
      <c r="A53" s="419">
        <v>50</v>
      </c>
      <c r="B53" s="29" t="s">
        <v>822</v>
      </c>
      <c r="C53" s="33"/>
      <c r="D53" s="30" t="s">
        <v>815</v>
      </c>
      <c r="E53" s="386">
        <f>SUM(G53,I53,K53,M53,O53,Q53,S53,U53,W53,Y53,AA53,AC53)</f>
        <v>2</v>
      </c>
      <c r="F53" s="258">
        <f>RANK(E53,$E$4:$E$110)</f>
        <v>47</v>
      </c>
      <c r="G53" s="389">
        <v>0</v>
      </c>
      <c r="H53" s="24"/>
      <c r="I53" s="25" t="str">
        <f>IF(H53="","",VLOOKUP(H53,H$116:I$136,2))</f>
        <v/>
      </c>
      <c r="J53" s="24"/>
      <c r="K53" s="25" t="str">
        <f>IF(J53="","",VLOOKUP(J53,J$116:K$136,2))</f>
        <v/>
      </c>
      <c r="L53" s="24"/>
      <c r="M53" s="25" t="str">
        <f>IF(L53="","",VLOOKUP(L53,L$116:M$136,2))</f>
        <v/>
      </c>
      <c r="N53" s="24"/>
      <c r="O53" s="25" t="str">
        <f>IF(N53="","",VLOOKUP(N53,N$116:O$136,2))</f>
        <v/>
      </c>
      <c r="P53" s="24"/>
      <c r="Q53" s="25" t="str">
        <f>IF(P53="","",VLOOKUP(P53,P$116:Q$136,2))</f>
        <v/>
      </c>
      <c r="R53" s="24"/>
      <c r="S53" s="25" t="str">
        <f>IF(R53="","",VLOOKUP(R53,R$116:S$136,2))</f>
        <v/>
      </c>
      <c r="T53" s="24"/>
      <c r="U53" s="25" t="str">
        <f>IF(T53="","",VLOOKUP(T53,T$116:U$136,2))</f>
        <v/>
      </c>
      <c r="V53" s="24"/>
      <c r="W53" s="25" t="str">
        <f>IF(V53="","",VLOOKUP(V53,V$116:W$136,2))</f>
        <v/>
      </c>
      <c r="X53" s="24"/>
      <c r="Y53" s="25" t="str">
        <f>IF(X53="","",VLOOKUP(X53,X$116:Y$138,2))</f>
        <v/>
      </c>
      <c r="Z53" s="24">
        <v>7</v>
      </c>
      <c r="AA53" s="25">
        <f>IF(Z53="","",VLOOKUP(Z53,Z$116:AA$136,2))</f>
        <v>2</v>
      </c>
      <c r="AB53" s="24"/>
      <c r="AC53" s="25" t="str">
        <f>IF(AB53="","",VLOOKUP(AB53,AB$116:AC$136,2))</f>
        <v/>
      </c>
    </row>
    <row r="54" spans="1:29" ht="15.6" customHeight="1" x14ac:dyDescent="0.2">
      <c r="A54" s="419">
        <v>51</v>
      </c>
      <c r="B54" s="29" t="s">
        <v>787</v>
      </c>
      <c r="C54" s="33">
        <v>3</v>
      </c>
      <c r="D54" s="30" t="s">
        <v>29</v>
      </c>
      <c r="E54" s="386">
        <f>SUM(G54,I54,K54,M54,O54,Q54,S54,U54,W54,Y54,AA54,AC54)</f>
        <v>1.75</v>
      </c>
      <c r="F54" s="258">
        <f>RANK(E54,$E$4:$E$110)</f>
        <v>51</v>
      </c>
      <c r="G54" s="389">
        <v>1.75</v>
      </c>
      <c r="H54" s="24"/>
      <c r="I54" s="25" t="str">
        <f>IF(H54="","",VLOOKUP(H54,H$116:I$136,2))</f>
        <v/>
      </c>
      <c r="J54" s="24"/>
      <c r="K54" s="25" t="str">
        <f>IF(J54="","",VLOOKUP(J54,J$116:K$136,2))</f>
        <v/>
      </c>
      <c r="L54" s="24"/>
      <c r="M54" s="25" t="str">
        <f>IF(L54="","",VLOOKUP(L54,L$116:M$136,2))</f>
        <v/>
      </c>
      <c r="N54" s="24"/>
      <c r="O54" s="25" t="str">
        <f>IF(N54="","",VLOOKUP(N54,N$116:O$136,2))</f>
        <v/>
      </c>
      <c r="P54" s="24"/>
      <c r="Q54" s="25" t="str">
        <f>IF(P54="","",VLOOKUP(P54,P$116:Q$136,2))</f>
        <v/>
      </c>
      <c r="R54" s="24"/>
      <c r="S54" s="25" t="str">
        <f>IF(R54="","",VLOOKUP(R54,R$116:S$136,2))</f>
        <v/>
      </c>
      <c r="T54" s="24"/>
      <c r="U54" s="25" t="str">
        <f>IF(T54="","",VLOOKUP(T54,T$116:U$136,2))</f>
        <v/>
      </c>
      <c r="V54" s="24"/>
      <c r="W54" s="25" t="str">
        <f>IF(V54="","",VLOOKUP(V54,V$116:W$136,2))</f>
        <v/>
      </c>
      <c r="X54" s="24"/>
      <c r="Y54" s="25" t="str">
        <f>IF(X54="","",VLOOKUP(X54,X$116:Y$138,2))</f>
        <v/>
      </c>
      <c r="Z54" s="24"/>
      <c r="AA54" s="25" t="str">
        <f>IF(Z54="","",VLOOKUP(Z54,Z$116:AA$136,2))</f>
        <v/>
      </c>
      <c r="AB54" s="24"/>
      <c r="AC54" s="25" t="str">
        <f>IF(AB54="","",VLOOKUP(AB54,AB$116:AC$136,2))</f>
        <v/>
      </c>
    </row>
    <row r="55" spans="1:29" ht="15.6" customHeight="1" x14ac:dyDescent="0.2">
      <c r="A55" s="419">
        <v>52</v>
      </c>
      <c r="B55" s="19" t="s">
        <v>614</v>
      </c>
      <c r="C55" s="32">
        <v>3</v>
      </c>
      <c r="D55" s="21" t="s">
        <v>26</v>
      </c>
      <c r="E55" s="386">
        <f>SUM(G55,I55,K55,M55,O55,Q55,S55,U55,W55,Y55,AA55,AC55)</f>
        <v>1.75</v>
      </c>
      <c r="F55" s="258">
        <f>RANK(E55,$E$4:$E$110)</f>
        <v>51</v>
      </c>
      <c r="G55" s="389">
        <v>1.75</v>
      </c>
      <c r="H55" s="26"/>
      <c r="I55" s="27" t="str">
        <f>IF(H55="","",VLOOKUP(H55,H$116:I$136,2))</f>
        <v/>
      </c>
      <c r="J55" s="26"/>
      <c r="K55" s="27" t="str">
        <f>IF(J55="","",VLOOKUP(J55,J$116:K$136,2))</f>
        <v/>
      </c>
      <c r="L55" s="26"/>
      <c r="M55" s="27" t="str">
        <f>IF(L55="","",VLOOKUP(L55,L$116:M$136,2))</f>
        <v/>
      </c>
      <c r="N55" s="26"/>
      <c r="O55" s="27" t="str">
        <f>IF(N55="","",VLOOKUP(N55,N$116:O$136,2))</f>
        <v/>
      </c>
      <c r="P55" s="26"/>
      <c r="Q55" s="27" t="str">
        <f>IF(P55="","",VLOOKUP(P55,P$116:Q$136,2))</f>
        <v/>
      </c>
      <c r="R55" s="26"/>
      <c r="S55" s="27" t="str">
        <f>IF(R55="","",VLOOKUP(R55,R$116:S$136,2))</f>
        <v/>
      </c>
      <c r="T55" s="26"/>
      <c r="U55" s="27" t="str">
        <f>IF(T55="","",VLOOKUP(T55,T$116:U$136,2))</f>
        <v/>
      </c>
      <c r="V55" s="26"/>
      <c r="W55" s="27" t="str">
        <f>IF(V55="","",VLOOKUP(V55,V$116:W$136,2))</f>
        <v/>
      </c>
      <c r="X55" s="26"/>
      <c r="Y55" s="27" t="str">
        <f>IF(X55="","",VLOOKUP(X55,X$116:Y$138,2))</f>
        <v/>
      </c>
      <c r="Z55" s="26"/>
      <c r="AA55" s="27" t="str">
        <f>IF(Z55="","",VLOOKUP(Z55,Z$116:AA$136,2))</f>
        <v/>
      </c>
      <c r="AB55" s="26"/>
      <c r="AC55" s="27" t="str">
        <f>IF(AB55="","",VLOOKUP(AB55,AB$116:AC$136,2))</f>
        <v/>
      </c>
    </row>
    <row r="56" spans="1:29" ht="15.6" customHeight="1" x14ac:dyDescent="0.2">
      <c r="A56" s="419">
        <v>53</v>
      </c>
      <c r="B56" s="29" t="s">
        <v>613</v>
      </c>
      <c r="C56" s="33">
        <v>3</v>
      </c>
      <c r="D56" s="30" t="s">
        <v>8</v>
      </c>
      <c r="E56" s="386">
        <f>SUM(G56,I56,K56,M56,O56,Q56,S56,U56,W56,Y56,AA56,AC56)</f>
        <v>1.75</v>
      </c>
      <c r="F56" s="258">
        <f>RANK(E56,$E$4:$E$110)</f>
        <v>51</v>
      </c>
      <c r="G56" s="389">
        <v>1.75</v>
      </c>
      <c r="H56" s="24"/>
      <c r="I56" s="25" t="str">
        <f>IF(H56="","",VLOOKUP(H56,H$116:I$136,2))</f>
        <v/>
      </c>
      <c r="J56" s="24"/>
      <c r="K56" s="25" t="str">
        <f>IF(J56="","",VLOOKUP(J56,J$116:K$136,2))</f>
        <v/>
      </c>
      <c r="L56" s="24"/>
      <c r="M56" s="25" t="str">
        <f>IF(L56="","",VLOOKUP(L56,L$116:M$136,2))</f>
        <v/>
      </c>
      <c r="N56" s="24"/>
      <c r="O56" s="25" t="str">
        <f>IF(N56="","",VLOOKUP(N56,N$116:O$136,2))</f>
        <v/>
      </c>
      <c r="P56" s="24"/>
      <c r="Q56" s="25" t="str">
        <f>IF(P56="","",VLOOKUP(P56,P$116:Q$136,2))</f>
        <v/>
      </c>
      <c r="R56" s="24"/>
      <c r="S56" s="25" t="str">
        <f>IF(R56="","",VLOOKUP(R56,R$116:S$136,2))</f>
        <v/>
      </c>
      <c r="T56" s="24"/>
      <c r="U56" s="25" t="str">
        <f>IF(T56="","",VLOOKUP(T56,T$116:U$136,2))</f>
        <v/>
      </c>
      <c r="V56" s="24"/>
      <c r="W56" s="25" t="str">
        <f>IF(V56="","",VLOOKUP(V56,V$116:W$136,2))</f>
        <v/>
      </c>
      <c r="X56" s="24"/>
      <c r="Y56" s="25" t="str">
        <f>IF(X56="","",VLOOKUP(X56,X$116:Y$138,2))</f>
        <v/>
      </c>
      <c r="Z56" s="24"/>
      <c r="AA56" s="25" t="str">
        <f>IF(Z56="","",VLOOKUP(Z56,Z$116:AA$136,2))</f>
        <v/>
      </c>
      <c r="AB56" s="24"/>
      <c r="AC56" s="25" t="str">
        <f>IF(AB56="","",VLOOKUP(AB56,AB$116:AC$136,2))</f>
        <v/>
      </c>
    </row>
    <row r="57" spans="1:29" ht="15.6" customHeight="1" x14ac:dyDescent="0.2">
      <c r="A57" s="419">
        <v>54</v>
      </c>
      <c r="B57" s="19" t="s">
        <v>674</v>
      </c>
      <c r="C57" s="32">
        <v>2</v>
      </c>
      <c r="D57" s="21" t="s">
        <v>675</v>
      </c>
      <c r="E57" s="386">
        <f>SUM(G57,I57,K57,M57,O57,Q57,S57,U57,W57,Y57,AA57,AC57)</f>
        <v>1.5</v>
      </c>
      <c r="F57" s="258">
        <f>RANK(E57,$E$4:$E$110)</f>
        <v>54</v>
      </c>
      <c r="G57" s="389">
        <v>0</v>
      </c>
      <c r="H57" s="24"/>
      <c r="I57" s="25"/>
      <c r="J57" s="24"/>
      <c r="K57" s="25"/>
      <c r="L57" s="24">
        <v>32</v>
      </c>
      <c r="M57" s="25">
        <f>IF(L57="","",VLOOKUP(L57,L$116:M$136,2))</f>
        <v>1.5</v>
      </c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24"/>
      <c r="AC57" s="25"/>
    </row>
    <row r="58" spans="1:29" ht="15.6" customHeight="1" x14ac:dyDescent="0.2">
      <c r="A58" s="419">
        <v>55</v>
      </c>
      <c r="B58" s="19" t="s">
        <v>676</v>
      </c>
      <c r="C58" s="32">
        <v>2</v>
      </c>
      <c r="D58" s="21" t="s">
        <v>677</v>
      </c>
      <c r="E58" s="386">
        <f>SUM(G58,I58,K58,M58,O58,Q58,S58,U58,W58,Y58,AA58,AC58)</f>
        <v>1.5</v>
      </c>
      <c r="F58" s="258">
        <f>RANK(E58,$E$4:$E$110)</f>
        <v>54</v>
      </c>
      <c r="G58" s="389">
        <v>0</v>
      </c>
      <c r="H58" s="26"/>
      <c r="I58" s="27"/>
      <c r="J58" s="26"/>
      <c r="K58" s="27"/>
      <c r="L58" s="26">
        <v>32</v>
      </c>
      <c r="M58" s="27">
        <f>IF(L58="","",VLOOKUP(L58,L$116:M$136,2))</f>
        <v>1.5</v>
      </c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</row>
    <row r="59" spans="1:29" ht="15.6" customHeight="1" x14ac:dyDescent="0.2">
      <c r="A59" s="419">
        <v>56</v>
      </c>
      <c r="B59" s="165" t="s">
        <v>788</v>
      </c>
      <c r="C59" s="20">
        <v>2</v>
      </c>
      <c r="D59" s="378" t="s">
        <v>678</v>
      </c>
      <c r="E59" s="386">
        <f>SUM(G59,I59,K59,M59,O59,Q59,S59,U59,W59,Y59,AA59,AC59)</f>
        <v>1.5</v>
      </c>
      <c r="F59" s="258">
        <f>RANK(E59,$E$4:$E$110)</f>
        <v>54</v>
      </c>
      <c r="G59" s="387">
        <v>0</v>
      </c>
      <c r="H59" s="277"/>
      <c r="I59" s="25"/>
      <c r="J59" s="277"/>
      <c r="K59" s="25"/>
      <c r="L59" s="277">
        <v>32</v>
      </c>
      <c r="M59" s="25">
        <f>IF(L59="","",VLOOKUP(L59,L$116:M$136,2))</f>
        <v>1.5</v>
      </c>
      <c r="N59" s="277"/>
      <c r="O59" s="25"/>
      <c r="P59" s="277"/>
      <c r="Q59" s="25"/>
      <c r="R59" s="277"/>
      <c r="S59" s="25"/>
      <c r="T59" s="277"/>
      <c r="U59" s="25"/>
      <c r="V59" s="277"/>
      <c r="W59" s="25"/>
      <c r="X59" s="277"/>
      <c r="Y59" s="25"/>
      <c r="Z59" s="277"/>
      <c r="AA59" s="25"/>
      <c r="AB59" s="277"/>
      <c r="AC59" s="25"/>
    </row>
    <row r="60" spans="1:29" ht="15.6" customHeight="1" x14ac:dyDescent="0.2">
      <c r="A60" s="419">
        <v>57</v>
      </c>
      <c r="B60" s="19" t="s">
        <v>679</v>
      </c>
      <c r="C60" s="32">
        <v>2</v>
      </c>
      <c r="D60" s="21" t="s">
        <v>680</v>
      </c>
      <c r="E60" s="386">
        <f>SUM(G60,I60,K60,M60,O60,Q60,S60,U60,W60,Y60,AA60,AC60)</f>
        <v>1.5</v>
      </c>
      <c r="F60" s="258">
        <f>RANK(E60,$E$4:$E$110)</f>
        <v>54</v>
      </c>
      <c r="G60" s="389">
        <v>0</v>
      </c>
      <c r="H60" s="24"/>
      <c r="I60" s="25"/>
      <c r="J60" s="24"/>
      <c r="K60" s="25"/>
      <c r="L60" s="24">
        <v>32</v>
      </c>
      <c r="M60" s="25">
        <f>IF(L60="","",VLOOKUP(L60,L$116:M$136,2))</f>
        <v>1.5</v>
      </c>
      <c r="N60" s="24"/>
      <c r="O60" s="25"/>
      <c r="P60" s="24"/>
      <c r="Q60" s="25"/>
      <c r="R60" s="24"/>
      <c r="S60" s="25"/>
      <c r="T60" s="24"/>
      <c r="U60" s="25"/>
      <c r="V60" s="24"/>
      <c r="W60" s="25"/>
      <c r="X60" s="24"/>
      <c r="Y60" s="25"/>
      <c r="Z60" s="24"/>
      <c r="AA60" s="25"/>
      <c r="AB60" s="24"/>
      <c r="AC60" s="25"/>
    </row>
    <row r="61" spans="1:29" ht="15.6" customHeight="1" x14ac:dyDescent="0.2">
      <c r="A61" s="419">
        <v>58</v>
      </c>
      <c r="B61" s="19" t="s">
        <v>671</v>
      </c>
      <c r="C61" s="32">
        <v>2</v>
      </c>
      <c r="D61" s="21" t="s">
        <v>670</v>
      </c>
      <c r="E61" s="386">
        <f>SUM(G61,I61,K61,M61,O61,Q61,S61,U61,W61,Y61,AA61,AC61)</f>
        <v>1.5</v>
      </c>
      <c r="F61" s="258">
        <f>RANK(E61,$E$4:$E$110)</f>
        <v>54</v>
      </c>
      <c r="G61" s="389">
        <v>0</v>
      </c>
      <c r="H61" s="24"/>
      <c r="I61" s="25"/>
      <c r="J61" s="24"/>
      <c r="K61" s="25"/>
      <c r="L61" s="24">
        <v>32</v>
      </c>
      <c r="M61" s="25">
        <f>IF(L61="","",VLOOKUP(L61,L$116:M$136,2))</f>
        <v>1.5</v>
      </c>
      <c r="N61" s="24"/>
      <c r="O61" s="25"/>
      <c r="P61" s="24"/>
      <c r="Q61" s="25"/>
      <c r="R61" s="24"/>
      <c r="S61" s="25"/>
      <c r="T61" s="24"/>
      <c r="U61" s="25"/>
      <c r="V61" s="24"/>
      <c r="W61" s="25"/>
      <c r="X61" s="24"/>
      <c r="Y61" s="25"/>
      <c r="Z61" s="24"/>
      <c r="AA61" s="25"/>
      <c r="AB61" s="24"/>
      <c r="AC61" s="25"/>
    </row>
    <row r="62" spans="1:29" ht="15.6" customHeight="1" x14ac:dyDescent="0.2">
      <c r="A62" s="419">
        <v>59</v>
      </c>
      <c r="B62" s="19" t="s">
        <v>672</v>
      </c>
      <c r="C62" s="32">
        <v>2</v>
      </c>
      <c r="D62" s="21" t="s">
        <v>673</v>
      </c>
      <c r="E62" s="386">
        <f>SUM(G62,I62,K62,M62,O62,Q62,S62,U62,W62,Y62,AA62,AC62)</f>
        <v>1.5</v>
      </c>
      <c r="F62" s="258">
        <f>RANK(E62,$E$4:$E$110)</f>
        <v>54</v>
      </c>
      <c r="G62" s="389">
        <v>0</v>
      </c>
      <c r="H62" s="24"/>
      <c r="I62" s="25"/>
      <c r="J62" s="24"/>
      <c r="K62" s="25"/>
      <c r="L62" s="24">
        <v>32</v>
      </c>
      <c r="M62" s="25">
        <f>IF(L62="","",VLOOKUP(L62,L$116:M$136,2))</f>
        <v>1.5</v>
      </c>
      <c r="N62" s="24"/>
      <c r="O62" s="25"/>
      <c r="P62" s="24"/>
      <c r="Q62" s="25"/>
      <c r="R62" s="24"/>
      <c r="S62" s="25"/>
      <c r="T62" s="24"/>
      <c r="U62" s="25"/>
      <c r="V62" s="24"/>
      <c r="W62" s="25"/>
      <c r="X62" s="24"/>
      <c r="Y62" s="25"/>
      <c r="Z62" s="24"/>
      <c r="AA62" s="25"/>
      <c r="AB62" s="24"/>
      <c r="AC62" s="25"/>
    </row>
    <row r="63" spans="1:29" ht="15.6" customHeight="1" x14ac:dyDescent="0.2">
      <c r="A63" s="419">
        <v>60</v>
      </c>
      <c r="B63" s="19" t="s">
        <v>681</v>
      </c>
      <c r="C63" s="32">
        <v>1</v>
      </c>
      <c r="D63" s="21" t="s">
        <v>675</v>
      </c>
      <c r="E63" s="386">
        <f>SUM(G63,I63,K63,M63,O63,Q63,S63,U63,W63,Y63,AA63,AC63)</f>
        <v>1.5</v>
      </c>
      <c r="F63" s="258">
        <f>RANK(E63,$E$4:$E$110)</f>
        <v>54</v>
      </c>
      <c r="G63" s="389">
        <v>0</v>
      </c>
      <c r="H63" s="24"/>
      <c r="I63" s="25"/>
      <c r="J63" s="24"/>
      <c r="K63" s="25"/>
      <c r="L63" s="24">
        <v>32</v>
      </c>
      <c r="M63" s="25">
        <f>IF(L63="","",VLOOKUP(L63,L$116:M$136,2))</f>
        <v>1.5</v>
      </c>
      <c r="N63" s="24"/>
      <c r="O63" s="25"/>
      <c r="P63" s="24"/>
      <c r="Q63" s="25"/>
      <c r="R63" s="24"/>
      <c r="S63" s="25"/>
      <c r="T63" s="24"/>
      <c r="U63" s="25"/>
      <c r="V63" s="24"/>
      <c r="W63" s="25"/>
      <c r="X63" s="24"/>
      <c r="Y63" s="25"/>
      <c r="Z63" s="24"/>
      <c r="AA63" s="25"/>
      <c r="AB63" s="24"/>
      <c r="AC63" s="25"/>
    </row>
    <row r="64" spans="1:29" ht="15.6" customHeight="1" x14ac:dyDescent="0.2">
      <c r="A64" s="419">
        <v>61</v>
      </c>
      <c r="B64" s="19" t="s">
        <v>667</v>
      </c>
      <c r="C64" s="32">
        <v>1</v>
      </c>
      <c r="D64" s="21" t="s">
        <v>668</v>
      </c>
      <c r="E64" s="386">
        <f>SUM(G64,I64,K64,M64,O64,Q64,S64,U64,W64,Y64,AA64,AC64)</f>
        <v>1.5</v>
      </c>
      <c r="F64" s="258">
        <f>RANK(E64,$E$4:$E$110)</f>
        <v>54</v>
      </c>
      <c r="G64" s="389">
        <v>0</v>
      </c>
      <c r="H64" s="24"/>
      <c r="I64" s="25"/>
      <c r="J64" s="24"/>
      <c r="K64" s="25"/>
      <c r="L64" s="24">
        <v>32</v>
      </c>
      <c r="M64" s="25">
        <f>IF(L64="","",VLOOKUP(L64,L$116:M$136,2))</f>
        <v>1.5</v>
      </c>
      <c r="N64" s="24"/>
      <c r="O64" s="25"/>
      <c r="P64" s="24"/>
      <c r="Q64" s="25"/>
      <c r="R64" s="24"/>
      <c r="S64" s="25"/>
      <c r="T64" s="24"/>
      <c r="U64" s="25"/>
      <c r="V64" s="24"/>
      <c r="W64" s="25"/>
      <c r="X64" s="24"/>
      <c r="Y64" s="25"/>
      <c r="Z64" s="24"/>
      <c r="AA64" s="25"/>
      <c r="AB64" s="24"/>
      <c r="AC64" s="25"/>
    </row>
    <row r="65" spans="1:29" ht="15.6" customHeight="1" x14ac:dyDescent="0.2">
      <c r="A65" s="419">
        <v>62</v>
      </c>
      <c r="B65" s="152" t="s">
        <v>669</v>
      </c>
      <c r="C65" s="368">
        <v>1</v>
      </c>
      <c r="D65" s="369" t="s">
        <v>670</v>
      </c>
      <c r="E65" s="386">
        <f>SUM(G65,I65,K65,M65,O65,Q65,S65,U65,W65,Y65,AA65,AC65)</f>
        <v>1.5</v>
      </c>
      <c r="F65" s="258">
        <f>RANK(E65,$E$4:$E$110)</f>
        <v>54</v>
      </c>
      <c r="G65" s="387">
        <v>0</v>
      </c>
      <c r="H65" s="24"/>
      <c r="I65" s="25"/>
      <c r="J65" s="24"/>
      <c r="K65" s="25"/>
      <c r="L65" s="24">
        <v>32</v>
      </c>
      <c r="M65" s="25">
        <f>IF(L65="","",VLOOKUP(L65,L$116:M$136,2))</f>
        <v>1.5</v>
      </c>
      <c r="N65" s="24"/>
      <c r="O65" s="25"/>
      <c r="P65" s="24"/>
      <c r="Q65" s="25"/>
      <c r="R65" s="24"/>
      <c r="S65" s="25"/>
      <c r="T65" s="24"/>
      <c r="U65" s="25"/>
      <c r="V65" s="24"/>
      <c r="W65" s="25"/>
      <c r="X65" s="24"/>
      <c r="Y65" s="25"/>
      <c r="Z65" s="24"/>
      <c r="AA65" s="25"/>
      <c r="AB65" s="24"/>
      <c r="AC65" s="25"/>
    </row>
    <row r="66" spans="1:29" ht="15.6" customHeight="1" x14ac:dyDescent="0.2">
      <c r="A66" s="419">
        <v>63</v>
      </c>
      <c r="B66" s="29" t="s">
        <v>63</v>
      </c>
      <c r="C66" s="33">
        <v>3</v>
      </c>
      <c r="D66" s="30"/>
      <c r="E66" s="386">
        <f>SUM(G66,I66,K66,M66,O66,Q66,S66,U66,W66,Y66,AA66,AC66)</f>
        <v>1.25</v>
      </c>
      <c r="F66" s="258">
        <f>RANK(E66,$E$4:$E$110)</f>
        <v>63</v>
      </c>
      <c r="G66" s="389">
        <v>1.25</v>
      </c>
      <c r="H66" s="24"/>
      <c r="I66" s="25" t="str">
        <f>IF(H66="","",VLOOKUP(H66,H$116:I$136,2))</f>
        <v/>
      </c>
      <c r="J66" s="24"/>
      <c r="K66" s="25" t="str">
        <f>IF(J66="","",VLOOKUP(J66,J$116:K$136,2))</f>
        <v/>
      </c>
      <c r="L66" s="24"/>
      <c r="M66" s="25" t="str">
        <f>IF(L66="","",VLOOKUP(L66,L$116:M$136,2))</f>
        <v/>
      </c>
      <c r="N66" s="24"/>
      <c r="O66" s="25" t="str">
        <f>IF(N66="","",VLOOKUP(N66,N$116:O$136,2))</f>
        <v/>
      </c>
      <c r="P66" s="24"/>
      <c r="Q66" s="25" t="str">
        <f>IF(P66="","",VLOOKUP(P66,P$116:Q$136,2))</f>
        <v/>
      </c>
      <c r="R66" s="24"/>
      <c r="S66" s="25" t="str">
        <f>IF(R66="","",VLOOKUP(R66,R$116:S$136,2))</f>
        <v/>
      </c>
      <c r="T66" s="24"/>
      <c r="U66" s="25" t="str">
        <f>IF(T66="","",VLOOKUP(T66,T$116:U$136,2))</f>
        <v/>
      </c>
      <c r="V66" s="24"/>
      <c r="W66" s="25" t="str">
        <f>IF(V66="","",VLOOKUP(V66,V$116:W$136,2))</f>
        <v/>
      </c>
      <c r="X66" s="24"/>
      <c r="Y66" s="25" t="str">
        <f>IF(X66="","",VLOOKUP(X66,X$116:Y$138,2))</f>
        <v/>
      </c>
      <c r="Z66" s="24"/>
      <c r="AA66" s="25" t="str">
        <f>IF(Z66="","",VLOOKUP(Z66,Z$116:AA$136,2))</f>
        <v/>
      </c>
      <c r="AB66" s="24"/>
      <c r="AC66" s="25" t="str">
        <f>IF(AB66="","",VLOOKUP(AB66,AB$116:AC$136,2))</f>
        <v/>
      </c>
    </row>
    <row r="67" spans="1:29" ht="15.6" customHeight="1" x14ac:dyDescent="0.2">
      <c r="A67" s="419">
        <v>64</v>
      </c>
      <c r="B67" s="19" t="s">
        <v>251</v>
      </c>
      <c r="C67" s="32">
        <v>3</v>
      </c>
      <c r="D67" s="21" t="s">
        <v>100</v>
      </c>
      <c r="E67" s="386">
        <f>SUM(G67,I67,K67,M67,O67,Q67,S67,U67,W67,Y67,AA67,AC67)</f>
        <v>1</v>
      </c>
      <c r="F67" s="258">
        <f>RANK(E67,$E$4:$E$110)</f>
        <v>64</v>
      </c>
      <c r="G67" s="389">
        <v>1</v>
      </c>
      <c r="H67" s="24"/>
      <c r="I67" s="25" t="str">
        <f>IF(H67="","",VLOOKUP(H67,H$116:I$136,2))</f>
        <v/>
      </c>
      <c r="J67" s="24"/>
      <c r="K67" s="25" t="str">
        <f>IF(J67="","",VLOOKUP(J67,J$116:K$136,2))</f>
        <v/>
      </c>
      <c r="L67" s="24"/>
      <c r="M67" s="25" t="str">
        <f>IF(L67="","",VLOOKUP(L67,L$116:M$136,2))</f>
        <v/>
      </c>
      <c r="N67" s="24"/>
      <c r="O67" s="25" t="str">
        <f>IF(N67="","",VLOOKUP(N67,N$116:O$136,2))</f>
        <v/>
      </c>
      <c r="P67" s="24"/>
      <c r="Q67" s="25" t="str">
        <f>IF(P67="","",VLOOKUP(P67,P$116:Q$136,2))</f>
        <v/>
      </c>
      <c r="R67" s="24"/>
      <c r="S67" s="25" t="str">
        <f>IF(R67="","",VLOOKUP(R67,R$116:S$136,2))</f>
        <v/>
      </c>
      <c r="T67" s="24"/>
      <c r="U67" s="25" t="str">
        <f>IF(T67="","",VLOOKUP(T67,T$116:U$136,2))</f>
        <v/>
      </c>
      <c r="V67" s="24"/>
      <c r="W67" s="25" t="str">
        <f>IF(V67="","",VLOOKUP(V67,V$116:W$136,2))</f>
        <v/>
      </c>
      <c r="X67" s="24"/>
      <c r="Y67" s="25" t="str">
        <f>IF(X67="","",VLOOKUP(X67,X$116:Y$138,2))</f>
        <v/>
      </c>
      <c r="Z67" s="24"/>
      <c r="AA67" s="25" t="str">
        <f>IF(Z67="","",VLOOKUP(Z67,Z$116:AA$136,2))</f>
        <v/>
      </c>
      <c r="AB67" s="24"/>
      <c r="AC67" s="25" t="str">
        <f>IF(AB67="","",VLOOKUP(AB67,AB$116:AC$136,2))</f>
        <v/>
      </c>
    </row>
    <row r="68" spans="1:29" ht="15.6" customHeight="1" x14ac:dyDescent="0.2">
      <c r="A68" s="419">
        <v>65</v>
      </c>
      <c r="B68" s="165" t="s">
        <v>619</v>
      </c>
      <c r="C68" s="20">
        <v>2</v>
      </c>
      <c r="D68" s="378" t="s">
        <v>6</v>
      </c>
      <c r="E68" s="386">
        <f>SUM(G68,I68,K68,M68,O68,Q68,S68,U68,W68,Y68,AA68,AC68)</f>
        <v>1</v>
      </c>
      <c r="F68" s="258">
        <f>RANK(E68,$E$4:$E$110)</f>
        <v>64</v>
      </c>
      <c r="G68" s="387">
        <v>1</v>
      </c>
      <c r="H68" s="24"/>
      <c r="I68" s="25" t="str">
        <f>IF(H68="","",VLOOKUP(H68,H$116:I$136,2))</f>
        <v/>
      </c>
      <c r="J68" s="24"/>
      <c r="K68" s="25" t="str">
        <f>IF(J68="","",VLOOKUP(J68,J$116:K$136,2))</f>
        <v/>
      </c>
      <c r="L68" s="24"/>
      <c r="M68" s="25" t="str">
        <f>IF(L68="","",VLOOKUP(L68,L$116:M$136,2))</f>
        <v/>
      </c>
      <c r="N68" s="24"/>
      <c r="O68" s="25" t="str">
        <f>IF(N68="","",VLOOKUP(N68,N$116:O$136,2))</f>
        <v/>
      </c>
      <c r="P68" s="24"/>
      <c r="Q68" s="25" t="str">
        <f>IF(P68="","",VLOOKUP(P68,P$116:Q$136,2))</f>
        <v/>
      </c>
      <c r="R68" s="24"/>
      <c r="S68" s="25" t="str">
        <f>IF(R68="","",VLOOKUP(R68,R$116:S$136,2))</f>
        <v/>
      </c>
      <c r="T68" s="24"/>
      <c r="U68" s="25" t="str">
        <f>IF(T68="","",VLOOKUP(T68,T$116:U$136,2))</f>
        <v/>
      </c>
      <c r="V68" s="24"/>
      <c r="W68" s="25" t="str">
        <f>IF(V68="","",VLOOKUP(V68,V$116:W$136,2))</f>
        <v/>
      </c>
      <c r="X68" s="24"/>
      <c r="Y68" s="25" t="str">
        <f>IF(X68="","",VLOOKUP(X68,X$116:Y$138,2))</f>
        <v/>
      </c>
      <c r="Z68" s="24"/>
      <c r="AA68" s="25" t="str">
        <f>IF(Z68="","",VLOOKUP(Z68,Z$116:AA$136,2))</f>
        <v/>
      </c>
      <c r="AB68" s="24"/>
      <c r="AC68" s="25" t="str">
        <f>IF(AB68="","",VLOOKUP(AB68,AB$116:AC$136,2))</f>
        <v/>
      </c>
    </row>
    <row r="69" spans="1:29" ht="15.6" customHeight="1" x14ac:dyDescent="0.2">
      <c r="A69" s="419">
        <v>66</v>
      </c>
      <c r="B69" s="19" t="s">
        <v>567</v>
      </c>
      <c r="C69" s="32">
        <v>1</v>
      </c>
      <c r="D69" s="21" t="s">
        <v>665</v>
      </c>
      <c r="E69" s="386">
        <f>SUM(G69,I69,K69,M69,O69,Q69,S69,U69,W69,Y69,AA69,AC69)</f>
        <v>1</v>
      </c>
      <c r="F69" s="258">
        <f>RANK(E69,$E$4:$E$110)</f>
        <v>64</v>
      </c>
      <c r="G69" s="392">
        <v>1</v>
      </c>
      <c r="H69" s="24"/>
      <c r="I69" s="25" t="str">
        <f>IF(H69="","",VLOOKUP(H69,H$116:I$136,2))</f>
        <v/>
      </c>
      <c r="J69" s="24"/>
      <c r="K69" s="25" t="str">
        <f>IF(J69="","",VLOOKUP(J69,J$116:K$136,2))</f>
        <v/>
      </c>
      <c r="L69" s="24"/>
      <c r="M69" s="25" t="str">
        <f>IF(L69="","",VLOOKUP(L69,L$116:M$136,2))</f>
        <v/>
      </c>
      <c r="N69" s="24"/>
      <c r="O69" s="25" t="str">
        <f>IF(N69="","",VLOOKUP(N69,N$116:O$136,2))</f>
        <v/>
      </c>
      <c r="P69" s="24"/>
      <c r="Q69" s="25" t="str">
        <f>IF(P69="","",VLOOKUP(P69,P$116:Q$136,2))</f>
        <v/>
      </c>
      <c r="R69" s="24"/>
      <c r="S69" s="25" t="str">
        <f>IF(R69="","",VLOOKUP(R69,R$116:S$136,2))</f>
        <v/>
      </c>
      <c r="T69" s="24"/>
      <c r="U69" s="25" t="str">
        <f>IF(T69="","",VLOOKUP(T69,T$116:U$136,2))</f>
        <v/>
      </c>
      <c r="V69" s="24"/>
      <c r="W69" s="25" t="str">
        <f>IF(V69="","",VLOOKUP(V69,V$116:W$136,2))</f>
        <v/>
      </c>
      <c r="X69" s="24"/>
      <c r="Y69" s="25" t="str">
        <f>IF(X69="","",VLOOKUP(X69,X$116:Y$138,2))</f>
        <v/>
      </c>
      <c r="Z69" s="24"/>
      <c r="AA69" s="25" t="str">
        <f>IF(Z69="","",VLOOKUP(Z69,Z$116:AA$136,2))</f>
        <v/>
      </c>
      <c r="AB69" s="24"/>
      <c r="AC69" s="25" t="str">
        <f>IF(AB69="","",VLOOKUP(AB69,AB$116:AC$136,2))</f>
        <v/>
      </c>
    </row>
    <row r="70" spans="1:29" ht="15.6" customHeight="1" x14ac:dyDescent="0.2">
      <c r="A70" s="419">
        <v>67</v>
      </c>
      <c r="B70" s="19" t="s">
        <v>885</v>
      </c>
      <c r="C70" s="32"/>
      <c r="D70" s="21" t="s">
        <v>805</v>
      </c>
      <c r="E70" s="386">
        <f>SUM(G70,I70,K70,M70,O70,Q70,S70,U70,W70,Y70,AA70,AC70)</f>
        <v>1</v>
      </c>
      <c r="F70" s="258">
        <f>RANK(E70,$E$4:$E$110)</f>
        <v>64</v>
      </c>
      <c r="G70" s="389">
        <v>0</v>
      </c>
      <c r="H70" s="24"/>
      <c r="I70" s="25" t="str">
        <f>IF(H70="","",VLOOKUP(H70,H$116:I$136,2))</f>
        <v/>
      </c>
      <c r="J70" s="24"/>
      <c r="K70" s="25" t="str">
        <f>IF(J70="","",VLOOKUP(J70,J$116:K$136,2))</f>
        <v/>
      </c>
      <c r="L70" s="24"/>
      <c r="M70" s="25" t="str">
        <f>IF(L70="","",VLOOKUP(L70,L$116:M$136,2))</f>
        <v/>
      </c>
      <c r="N70" s="24"/>
      <c r="O70" s="25" t="str">
        <f>IF(N70="","",VLOOKUP(N70,N$116:O$136,2))</f>
        <v/>
      </c>
      <c r="P70" s="24"/>
      <c r="Q70" s="25" t="str">
        <f>IF(P70="","",VLOOKUP(P70,P$116:Q$136,2))</f>
        <v/>
      </c>
      <c r="R70" s="24"/>
      <c r="S70" s="25" t="str">
        <f>IF(R70="","",VLOOKUP(R70,R$116:S$136,2))</f>
        <v/>
      </c>
      <c r="T70" s="24"/>
      <c r="U70" s="25" t="str">
        <f>IF(T70="","",VLOOKUP(T70,T$116:U$136,2))</f>
        <v/>
      </c>
      <c r="V70" s="24"/>
      <c r="W70" s="25" t="str">
        <f>IF(V70="","",VLOOKUP(V70,V$116:W$136,2))</f>
        <v/>
      </c>
      <c r="X70" s="24">
        <v>32</v>
      </c>
      <c r="Y70" s="25">
        <f>IF(X70="","",VLOOKUP(X70,X$116:Y$138,2))</f>
        <v>1</v>
      </c>
      <c r="Z70" s="24"/>
      <c r="AA70" s="25" t="str">
        <f>IF(Z70="","",VLOOKUP(Z70,Z$116:AA$136,2))</f>
        <v/>
      </c>
      <c r="AB70" s="24"/>
      <c r="AC70" s="25" t="str">
        <f>IF(AB70="","",VLOOKUP(AB70,AB$116:AC$136,2))</f>
        <v/>
      </c>
    </row>
    <row r="71" spans="1:29" ht="15.6" customHeight="1" x14ac:dyDescent="0.2">
      <c r="A71" s="419">
        <v>68</v>
      </c>
      <c r="B71" s="19" t="s">
        <v>792</v>
      </c>
      <c r="C71" s="32"/>
      <c r="D71" s="21" t="s">
        <v>232</v>
      </c>
      <c r="E71" s="386">
        <f>SUM(G71,I71,K71,M71,O71,Q71,S71,U71,W71,Y71,AA71,AC71)</f>
        <v>1</v>
      </c>
      <c r="F71" s="258">
        <f>RANK(E71,$E$4:$E$110)</f>
        <v>64</v>
      </c>
      <c r="G71" s="389">
        <v>0</v>
      </c>
      <c r="H71" s="24"/>
      <c r="I71" s="25" t="str">
        <f>IF(H71="","",VLOOKUP(H71,H$116:I$136,2))</f>
        <v/>
      </c>
      <c r="J71" s="24"/>
      <c r="K71" s="25" t="str">
        <f>IF(J71="","",VLOOKUP(J71,J$116:K$136,2))</f>
        <v/>
      </c>
      <c r="L71" s="24"/>
      <c r="M71" s="25" t="str">
        <f>IF(L71="","",VLOOKUP(L71,L$116:M$136,2))</f>
        <v/>
      </c>
      <c r="N71" s="24"/>
      <c r="O71" s="25" t="str">
        <f>IF(N71="","",VLOOKUP(N71,N$116:O$136,2))</f>
        <v/>
      </c>
      <c r="P71" s="24"/>
      <c r="Q71" s="25" t="str">
        <f>IF(P71="","",VLOOKUP(P71,P$116:Q$136,2))</f>
        <v/>
      </c>
      <c r="R71" s="24"/>
      <c r="S71" s="25" t="str">
        <f>IF(R71="","",VLOOKUP(R71,R$116:S$136,2))</f>
        <v/>
      </c>
      <c r="T71" s="24"/>
      <c r="U71" s="25" t="str">
        <f>IF(T71="","",VLOOKUP(T71,T$116:U$136,2))</f>
        <v/>
      </c>
      <c r="V71" s="24"/>
      <c r="W71" s="25" t="str">
        <f>IF(V71="","",VLOOKUP(V71,V$116:W$136,2))</f>
        <v/>
      </c>
      <c r="X71" s="24">
        <v>32</v>
      </c>
      <c r="Y71" s="25">
        <f>IF(X71="","",VLOOKUP(X71,X$116:Y$138,2))</f>
        <v>1</v>
      </c>
      <c r="Z71" s="24"/>
      <c r="AA71" s="25" t="str">
        <f>IF(Z71="","",VLOOKUP(Z71,Z$116:AA$136,2))</f>
        <v/>
      </c>
      <c r="AB71" s="24"/>
      <c r="AC71" s="25" t="str">
        <f>IF(AB71="","",VLOOKUP(AB71,AB$116:AC$136,2))</f>
        <v/>
      </c>
    </row>
    <row r="72" spans="1:29" ht="15.6" customHeight="1" x14ac:dyDescent="0.2">
      <c r="A72" s="419">
        <v>69</v>
      </c>
      <c r="B72" s="165" t="s">
        <v>793</v>
      </c>
      <c r="C72" s="20"/>
      <c r="D72" s="378" t="s">
        <v>501</v>
      </c>
      <c r="E72" s="388">
        <f>SUM(G72,I72,K72,M72,O72,Q72,S72,U72,W72,Y72,AA72,AC72)</f>
        <v>1</v>
      </c>
      <c r="F72" s="258">
        <f>RANK(E72,$E$4:$E$110)</f>
        <v>64</v>
      </c>
      <c r="G72" s="387">
        <v>0</v>
      </c>
      <c r="H72" s="24"/>
      <c r="I72" s="25" t="str">
        <f>IF(H72="","",VLOOKUP(H72,H$116:I$136,2))</f>
        <v/>
      </c>
      <c r="J72" s="24"/>
      <c r="K72" s="25" t="str">
        <f>IF(J72="","",VLOOKUP(J72,J$116:K$136,2))</f>
        <v/>
      </c>
      <c r="L72" s="24"/>
      <c r="M72" s="25" t="str">
        <f>IF(L72="","",VLOOKUP(L72,L$116:M$136,2))</f>
        <v/>
      </c>
      <c r="N72" s="24"/>
      <c r="O72" s="25" t="str">
        <f>IF(N72="","",VLOOKUP(N72,N$116:O$136,2))</f>
        <v/>
      </c>
      <c r="P72" s="24"/>
      <c r="Q72" s="25" t="str">
        <f>IF(P72="","",VLOOKUP(P72,P$116:Q$136,2))</f>
        <v/>
      </c>
      <c r="R72" s="24"/>
      <c r="S72" s="25" t="str">
        <f>IF(R72="","",VLOOKUP(R72,R$116:S$136,2))</f>
        <v/>
      </c>
      <c r="T72" s="24"/>
      <c r="U72" s="25" t="str">
        <f>IF(T72="","",VLOOKUP(T72,T$116:U$136,2))</f>
        <v/>
      </c>
      <c r="V72" s="24"/>
      <c r="W72" s="25" t="str">
        <f>IF(V72="","",VLOOKUP(V72,V$116:W$136,2))</f>
        <v/>
      </c>
      <c r="X72" s="24">
        <v>32</v>
      </c>
      <c r="Y72" s="25">
        <f>IF(X72="","",VLOOKUP(X72,X$116:Y$138,2))</f>
        <v>1</v>
      </c>
      <c r="Z72" s="24"/>
      <c r="AA72" s="25" t="str">
        <f>IF(Z72="","",VLOOKUP(Z72,Z$116:AA$136,2))</f>
        <v/>
      </c>
      <c r="AB72" s="24"/>
      <c r="AC72" s="25" t="str">
        <f>IF(AB72="","",VLOOKUP(AB72,AB$116:AC$136,2))</f>
        <v/>
      </c>
    </row>
    <row r="73" spans="1:29" ht="15.6" customHeight="1" x14ac:dyDescent="0.2">
      <c r="A73" s="419">
        <v>70</v>
      </c>
      <c r="B73" s="19" t="s">
        <v>808</v>
      </c>
      <c r="C73" s="32"/>
      <c r="D73" s="21" t="s">
        <v>809</v>
      </c>
      <c r="E73" s="388">
        <f>SUM(G73,I73,K73,M73,O73,Q73,S73,U73,W73,Y73,AA73,AC73)</f>
        <v>1</v>
      </c>
      <c r="F73" s="258">
        <f>RANK(E73,$E$4:$E$110)</f>
        <v>64</v>
      </c>
      <c r="G73" s="387">
        <v>0</v>
      </c>
      <c r="H73" s="24"/>
      <c r="I73" s="25" t="str">
        <f>IF(H73="","",VLOOKUP(H73,H$116:I$136,2))</f>
        <v/>
      </c>
      <c r="J73" s="24"/>
      <c r="K73" s="25" t="str">
        <f>IF(J73="","",VLOOKUP(J73,J$116:K$136,2))</f>
        <v/>
      </c>
      <c r="L73" s="24"/>
      <c r="M73" s="25" t="str">
        <f>IF(L73="","",VLOOKUP(L73,L$116:M$136,2))</f>
        <v/>
      </c>
      <c r="N73" s="24"/>
      <c r="O73" s="25" t="str">
        <f>IF(N73="","",VLOOKUP(N73,N$116:O$136,2))</f>
        <v/>
      </c>
      <c r="P73" s="24"/>
      <c r="Q73" s="25" t="str">
        <f>IF(P73="","",VLOOKUP(P73,P$116:Q$136,2))</f>
        <v/>
      </c>
      <c r="R73" s="24"/>
      <c r="S73" s="25" t="str">
        <f>IF(R73="","",VLOOKUP(R73,R$116:S$136,2))</f>
        <v/>
      </c>
      <c r="T73" s="24"/>
      <c r="U73" s="25" t="str">
        <f>IF(T73="","",VLOOKUP(T73,T$116:U$136,2))</f>
        <v/>
      </c>
      <c r="V73" s="24"/>
      <c r="W73" s="25" t="str">
        <f>IF(V73="","",VLOOKUP(V73,V$116:W$136,2))</f>
        <v/>
      </c>
      <c r="X73" s="24">
        <v>32</v>
      </c>
      <c r="Y73" s="25">
        <f>IF(X73="","",VLOOKUP(X73,X$116:Y$138,2))</f>
        <v>1</v>
      </c>
      <c r="Z73" s="24"/>
      <c r="AA73" s="25" t="str">
        <f>IF(Z73="","",VLOOKUP(Z73,Z$116:AA$136,2))</f>
        <v/>
      </c>
      <c r="AB73" s="24"/>
      <c r="AC73" s="25" t="str">
        <f>IF(AB73="","",VLOOKUP(AB73,AB$116:AC$136,2))</f>
        <v/>
      </c>
    </row>
    <row r="74" spans="1:29" ht="15.6" customHeight="1" x14ac:dyDescent="0.2">
      <c r="A74" s="419">
        <v>71</v>
      </c>
      <c r="B74" s="19" t="s">
        <v>802</v>
      </c>
      <c r="C74" s="32"/>
      <c r="D74" s="21" t="s">
        <v>801</v>
      </c>
      <c r="E74" s="388">
        <f>SUM(G74,I74,K74,M74,O74,Q74,S74,U74,W74,Y74,AA74,AC74)</f>
        <v>1</v>
      </c>
      <c r="F74" s="258">
        <f>RANK(E74,$E$4:$E$110)</f>
        <v>64</v>
      </c>
      <c r="G74" s="387">
        <v>0</v>
      </c>
      <c r="H74" s="24"/>
      <c r="I74" s="25" t="str">
        <f>IF(H74="","",VLOOKUP(H74,H$116:I$136,2))</f>
        <v/>
      </c>
      <c r="J74" s="24"/>
      <c r="K74" s="25" t="str">
        <f>IF(J74="","",VLOOKUP(J74,J$116:K$136,2))</f>
        <v/>
      </c>
      <c r="L74" s="24"/>
      <c r="M74" s="25" t="str">
        <f>IF(L74="","",VLOOKUP(L74,L$116:M$136,2))</f>
        <v/>
      </c>
      <c r="N74" s="24"/>
      <c r="O74" s="25" t="str">
        <f>IF(N74="","",VLOOKUP(N74,N$116:O$136,2))</f>
        <v/>
      </c>
      <c r="P74" s="24"/>
      <c r="Q74" s="25" t="str">
        <f>IF(P74="","",VLOOKUP(P74,P$116:Q$136,2))</f>
        <v/>
      </c>
      <c r="R74" s="24"/>
      <c r="S74" s="25" t="str">
        <f>IF(R74="","",VLOOKUP(R74,R$116:S$136,2))</f>
        <v/>
      </c>
      <c r="T74" s="24"/>
      <c r="U74" s="25" t="str">
        <f>IF(T74="","",VLOOKUP(T74,T$116:U$136,2))</f>
        <v/>
      </c>
      <c r="V74" s="24"/>
      <c r="W74" s="25" t="str">
        <f>IF(V74="","",VLOOKUP(V74,V$116:W$136,2))</f>
        <v/>
      </c>
      <c r="X74" s="24">
        <v>32</v>
      </c>
      <c r="Y74" s="25">
        <f>IF(X74="","",VLOOKUP(X74,X$116:Y$138,2))</f>
        <v>1</v>
      </c>
      <c r="Z74" s="24"/>
      <c r="AA74" s="25" t="str">
        <f>IF(Z74="","",VLOOKUP(Z74,Z$116:AA$136,2))</f>
        <v/>
      </c>
      <c r="AB74" s="24"/>
      <c r="AC74" s="25" t="str">
        <f>IF(AB74="","",VLOOKUP(AB74,AB$116:AC$136,2))</f>
        <v/>
      </c>
    </row>
    <row r="75" spans="1:29" ht="15.6" customHeight="1" x14ac:dyDescent="0.2">
      <c r="A75" s="419">
        <v>72</v>
      </c>
      <c r="B75" s="19" t="s">
        <v>806</v>
      </c>
      <c r="C75" s="32"/>
      <c r="D75" s="21" t="s">
        <v>807</v>
      </c>
      <c r="E75" s="388">
        <f>SUM(G75,I75,K75,M75,O75,Q75,S75,U75,W75,Y75,AA75,AC75)</f>
        <v>1</v>
      </c>
      <c r="F75" s="258">
        <f>RANK(E75,$E$4:$E$110)</f>
        <v>64</v>
      </c>
      <c r="G75" s="387">
        <v>0</v>
      </c>
      <c r="H75" s="24"/>
      <c r="I75" s="25" t="str">
        <f>IF(H75="","",VLOOKUP(H75,H$116:I$136,2))</f>
        <v/>
      </c>
      <c r="J75" s="24"/>
      <c r="K75" s="25" t="str">
        <f>IF(J75="","",VLOOKUP(J75,J$116:K$136,2))</f>
        <v/>
      </c>
      <c r="L75" s="24"/>
      <c r="M75" s="25" t="str">
        <f>IF(L75="","",VLOOKUP(L75,L$116:M$136,2))</f>
        <v/>
      </c>
      <c r="N75" s="24"/>
      <c r="O75" s="25" t="str">
        <f>IF(N75="","",VLOOKUP(N75,N$116:O$136,2))</f>
        <v/>
      </c>
      <c r="P75" s="24"/>
      <c r="Q75" s="25" t="str">
        <f>IF(P75="","",VLOOKUP(P75,P$116:Q$136,2))</f>
        <v/>
      </c>
      <c r="R75" s="24"/>
      <c r="S75" s="25" t="str">
        <f>IF(R75="","",VLOOKUP(R75,R$116:S$136,2))</f>
        <v/>
      </c>
      <c r="T75" s="24"/>
      <c r="U75" s="25" t="str">
        <f>IF(T75="","",VLOOKUP(T75,T$116:U$136,2))</f>
        <v/>
      </c>
      <c r="V75" s="24"/>
      <c r="W75" s="25" t="str">
        <f>IF(V75="","",VLOOKUP(V75,V$116:W$136,2))</f>
        <v/>
      </c>
      <c r="X75" s="24">
        <v>32</v>
      </c>
      <c r="Y75" s="25">
        <f>IF(X75="","",VLOOKUP(X75,X$116:Y$138,2))</f>
        <v>1</v>
      </c>
      <c r="Z75" s="24"/>
      <c r="AA75" s="25" t="str">
        <f>IF(Z75="","",VLOOKUP(Z75,Z$116:AA$136,2))</f>
        <v/>
      </c>
      <c r="AB75" s="24"/>
      <c r="AC75" s="25" t="str">
        <f>IF(AB75="","",VLOOKUP(AB75,AB$116:AC$136,2))</f>
        <v/>
      </c>
    </row>
    <row r="76" spans="1:29" ht="15.6" customHeight="1" x14ac:dyDescent="0.2">
      <c r="A76" s="419">
        <v>73</v>
      </c>
      <c r="B76" s="19" t="s">
        <v>795</v>
      </c>
      <c r="C76" s="32"/>
      <c r="D76" s="21" t="s">
        <v>794</v>
      </c>
      <c r="E76" s="388">
        <f>SUM(G76,I76,K76,M76,O76,Q76,S76,U76,W76,Y76,AA76,AC76)</f>
        <v>1</v>
      </c>
      <c r="F76" s="258">
        <f>RANK(E76,$E$4:$E$110)</f>
        <v>64</v>
      </c>
      <c r="G76" s="387">
        <v>0</v>
      </c>
      <c r="H76" s="24"/>
      <c r="I76" s="25" t="str">
        <f>IF(H76="","",VLOOKUP(H76,H$116:I$136,2))</f>
        <v/>
      </c>
      <c r="J76" s="24"/>
      <c r="K76" s="25" t="str">
        <f>IF(J76="","",VLOOKUP(J76,J$116:K$136,2))</f>
        <v/>
      </c>
      <c r="L76" s="24"/>
      <c r="M76" s="25" t="str">
        <f>IF(L76="","",VLOOKUP(L76,L$116:M$136,2))</f>
        <v/>
      </c>
      <c r="N76" s="24"/>
      <c r="O76" s="25" t="str">
        <f>IF(N76="","",VLOOKUP(N76,N$116:O$136,2))</f>
        <v/>
      </c>
      <c r="P76" s="24"/>
      <c r="Q76" s="25" t="str">
        <f>IF(P76="","",VLOOKUP(P76,P$116:Q$136,2))</f>
        <v/>
      </c>
      <c r="R76" s="24"/>
      <c r="S76" s="25" t="str">
        <f>IF(R76="","",VLOOKUP(R76,R$116:S$136,2))</f>
        <v/>
      </c>
      <c r="T76" s="24"/>
      <c r="U76" s="25" t="str">
        <f>IF(T76="","",VLOOKUP(T76,T$116:U$136,2))</f>
        <v/>
      </c>
      <c r="V76" s="24"/>
      <c r="W76" s="25" t="str">
        <f>IF(V76="","",VLOOKUP(V76,V$116:W$136,2))</f>
        <v/>
      </c>
      <c r="X76" s="24">
        <v>32</v>
      </c>
      <c r="Y76" s="25">
        <f>IF(X76="","",VLOOKUP(X76,X$116:Y$138,2))</f>
        <v>1</v>
      </c>
      <c r="Z76" s="24"/>
      <c r="AA76" s="25" t="str">
        <f>IF(Z76="","",VLOOKUP(Z76,Z$116:AA$136,2))</f>
        <v/>
      </c>
      <c r="AB76" s="24"/>
      <c r="AC76" s="25" t="str">
        <f>IF(AB76="","",VLOOKUP(AB76,AB$116:AC$136,2))</f>
        <v/>
      </c>
    </row>
    <row r="77" spans="1:29" ht="15.6" customHeight="1" x14ac:dyDescent="0.2">
      <c r="A77" s="419">
        <v>74</v>
      </c>
      <c r="B77" s="19" t="s">
        <v>798</v>
      </c>
      <c r="C77" s="32"/>
      <c r="D77" s="21" t="s">
        <v>794</v>
      </c>
      <c r="E77" s="388">
        <f>SUM(G77,I77,K77,M77,O77,Q77,S77,U77,W77,Y77,AA77,AC77)</f>
        <v>1</v>
      </c>
      <c r="F77" s="258">
        <f>RANK(E77,$E$4:$E$110)</f>
        <v>64</v>
      </c>
      <c r="G77" s="387">
        <v>0</v>
      </c>
      <c r="H77" s="24"/>
      <c r="I77" s="25" t="str">
        <f>IF(H77="","",VLOOKUP(H77,H$116:I$136,2))</f>
        <v/>
      </c>
      <c r="J77" s="24"/>
      <c r="K77" s="25" t="str">
        <f>IF(J77="","",VLOOKUP(J77,J$116:K$136,2))</f>
        <v/>
      </c>
      <c r="L77" s="24"/>
      <c r="M77" s="25" t="str">
        <f>IF(L77="","",VLOOKUP(L77,L$116:M$136,2))</f>
        <v/>
      </c>
      <c r="N77" s="24"/>
      <c r="O77" s="25" t="str">
        <f>IF(N77="","",VLOOKUP(N77,N$116:O$136,2))</f>
        <v/>
      </c>
      <c r="P77" s="24"/>
      <c r="Q77" s="25" t="str">
        <f>IF(P77="","",VLOOKUP(P77,P$116:Q$136,2))</f>
        <v/>
      </c>
      <c r="R77" s="24"/>
      <c r="S77" s="25" t="str">
        <f>IF(R77="","",VLOOKUP(R77,R$116:S$136,2))</f>
        <v/>
      </c>
      <c r="T77" s="24"/>
      <c r="U77" s="25" t="str">
        <f>IF(T77="","",VLOOKUP(T77,T$116:U$136,2))</f>
        <v/>
      </c>
      <c r="V77" s="24"/>
      <c r="W77" s="25" t="str">
        <f>IF(V77="","",VLOOKUP(V77,V$116:W$136,2))</f>
        <v/>
      </c>
      <c r="X77" s="24">
        <v>32</v>
      </c>
      <c r="Y77" s="25">
        <f>IF(X77="","",VLOOKUP(X77,X$116:Y$138,2))</f>
        <v>1</v>
      </c>
      <c r="Z77" s="24"/>
      <c r="AA77" s="25" t="str">
        <f>IF(Z77="","",VLOOKUP(Z77,Z$116:AA$136,2))</f>
        <v/>
      </c>
      <c r="AB77" s="24"/>
      <c r="AC77" s="25" t="str">
        <f>IF(AB77="","",VLOOKUP(AB77,AB$116:AC$136,2))</f>
        <v/>
      </c>
    </row>
    <row r="78" spans="1:29" ht="15.6" customHeight="1" x14ac:dyDescent="0.2">
      <c r="A78" s="419">
        <v>75</v>
      </c>
      <c r="B78" s="19" t="s">
        <v>799</v>
      </c>
      <c r="C78" s="32"/>
      <c r="D78" s="21" t="s">
        <v>800</v>
      </c>
      <c r="E78" s="388">
        <f>SUM(G78,I78,K78,M78,O78,Q78,S78,U78,W78,Y78,AA78,AC78)</f>
        <v>1</v>
      </c>
      <c r="F78" s="258">
        <f>RANK(E78,$E$4:$E$110)</f>
        <v>64</v>
      </c>
      <c r="G78" s="387">
        <v>0</v>
      </c>
      <c r="H78" s="24"/>
      <c r="I78" s="25" t="str">
        <f>IF(H78="","",VLOOKUP(H78,H$116:I$136,2))</f>
        <v/>
      </c>
      <c r="J78" s="24"/>
      <c r="K78" s="25" t="str">
        <f>IF(J78="","",VLOOKUP(J78,J$116:K$136,2))</f>
        <v/>
      </c>
      <c r="L78" s="24"/>
      <c r="M78" s="25" t="str">
        <f>IF(L78="","",VLOOKUP(L78,L$116:M$136,2))</f>
        <v/>
      </c>
      <c r="N78" s="24"/>
      <c r="O78" s="25" t="str">
        <f>IF(N78="","",VLOOKUP(N78,N$116:O$136,2))</f>
        <v/>
      </c>
      <c r="P78" s="24"/>
      <c r="Q78" s="25" t="str">
        <f>IF(P78="","",VLOOKUP(P78,P$116:Q$136,2))</f>
        <v/>
      </c>
      <c r="R78" s="24"/>
      <c r="S78" s="25" t="str">
        <f>IF(R78="","",VLOOKUP(R78,R$116:S$136,2))</f>
        <v/>
      </c>
      <c r="T78" s="24"/>
      <c r="U78" s="25" t="str">
        <f>IF(T78="","",VLOOKUP(T78,T$116:U$136,2))</f>
        <v/>
      </c>
      <c r="V78" s="24"/>
      <c r="W78" s="25" t="str">
        <f>IF(V78="","",VLOOKUP(V78,V$116:W$136,2))</f>
        <v/>
      </c>
      <c r="X78" s="24">
        <v>32</v>
      </c>
      <c r="Y78" s="25">
        <f>IF(X78="","",VLOOKUP(X78,X$116:Y$138,2))</f>
        <v>1</v>
      </c>
      <c r="Z78" s="24"/>
      <c r="AA78" s="25" t="str">
        <f>IF(Z78="","",VLOOKUP(Z78,Z$116:AA$136,2))</f>
        <v/>
      </c>
      <c r="AB78" s="24"/>
      <c r="AC78" s="25" t="str">
        <f>IF(AB78="","",VLOOKUP(AB78,AB$116:AC$136,2))</f>
        <v/>
      </c>
    </row>
    <row r="79" spans="1:29" ht="15.6" customHeight="1" x14ac:dyDescent="0.2">
      <c r="A79" s="419">
        <v>76</v>
      </c>
      <c r="B79" s="19" t="s">
        <v>804</v>
      </c>
      <c r="C79" s="32"/>
      <c r="D79" s="21" t="s">
        <v>803</v>
      </c>
      <c r="E79" s="388">
        <f>SUM(G79,I79,K79,M79,O79,Q79,S79,U79,W79,Y79,AA79,AC79)</f>
        <v>1</v>
      </c>
      <c r="F79" s="258">
        <f>RANK(E79,$E$4:$E$110)</f>
        <v>64</v>
      </c>
      <c r="G79" s="387">
        <v>0</v>
      </c>
      <c r="H79" s="24"/>
      <c r="I79" s="25" t="str">
        <f>IF(H79="","",VLOOKUP(H79,H$116:I$136,2))</f>
        <v/>
      </c>
      <c r="J79" s="24"/>
      <c r="K79" s="25" t="str">
        <f>IF(J79="","",VLOOKUP(J79,J$116:K$136,2))</f>
        <v/>
      </c>
      <c r="L79" s="24"/>
      <c r="M79" s="25" t="str">
        <f>IF(L79="","",VLOOKUP(L79,L$116:M$136,2))</f>
        <v/>
      </c>
      <c r="N79" s="24"/>
      <c r="O79" s="25" t="str">
        <f>IF(N79="","",VLOOKUP(N79,N$116:O$136,2))</f>
        <v/>
      </c>
      <c r="P79" s="24"/>
      <c r="Q79" s="25" t="str">
        <f>IF(P79="","",VLOOKUP(P79,P$116:Q$136,2))</f>
        <v/>
      </c>
      <c r="R79" s="24"/>
      <c r="S79" s="25" t="str">
        <f>IF(R79="","",VLOOKUP(R79,R$116:S$136,2))</f>
        <v/>
      </c>
      <c r="T79" s="24"/>
      <c r="U79" s="25" t="str">
        <f>IF(T79="","",VLOOKUP(T79,T$116:U$136,2))</f>
        <v/>
      </c>
      <c r="V79" s="24"/>
      <c r="W79" s="25" t="str">
        <f>IF(V79="","",VLOOKUP(V79,V$116:W$136,2))</f>
        <v/>
      </c>
      <c r="X79" s="24">
        <v>32</v>
      </c>
      <c r="Y79" s="25">
        <f>IF(X79="","",VLOOKUP(X79,X$116:Y$138,2))</f>
        <v>1</v>
      </c>
      <c r="Z79" s="24"/>
      <c r="AA79" s="25" t="str">
        <f>IF(Z79="","",VLOOKUP(Z79,Z$116:AA$136,2))</f>
        <v/>
      </c>
      <c r="AB79" s="24"/>
      <c r="AC79" s="25" t="str">
        <f>IF(AB79="","",VLOOKUP(AB79,AB$116:AC$136,2))</f>
        <v/>
      </c>
    </row>
    <row r="80" spans="1:29" ht="15.6" customHeight="1" x14ac:dyDescent="0.2">
      <c r="A80" s="419">
        <v>77</v>
      </c>
      <c r="B80" s="19" t="s">
        <v>810</v>
      </c>
      <c r="C80" s="32"/>
      <c r="D80" s="21" t="s">
        <v>811</v>
      </c>
      <c r="E80" s="388">
        <f>SUM(G80,I80,K80,M80,O80,Q80,S80,U80,W80,Y80,AA80,AC80)</f>
        <v>1</v>
      </c>
      <c r="F80" s="258">
        <f>RANK(E80,$E$4:$E$110)</f>
        <v>64</v>
      </c>
      <c r="G80" s="387">
        <v>0</v>
      </c>
      <c r="H80" s="24"/>
      <c r="I80" s="25" t="str">
        <f>IF(H80="","",VLOOKUP(H80,H$116:I$136,2))</f>
        <v/>
      </c>
      <c r="J80" s="24"/>
      <c r="K80" s="25" t="str">
        <f>IF(J80="","",VLOOKUP(J80,J$116:K$136,2))</f>
        <v/>
      </c>
      <c r="L80" s="24"/>
      <c r="M80" s="25" t="str">
        <f>IF(L80="","",VLOOKUP(L80,L$116:M$136,2))</f>
        <v/>
      </c>
      <c r="N80" s="24"/>
      <c r="O80" s="25" t="str">
        <f>IF(N80="","",VLOOKUP(N80,N$116:O$136,2))</f>
        <v/>
      </c>
      <c r="P80" s="24"/>
      <c r="Q80" s="25" t="str">
        <f>IF(P80="","",VLOOKUP(P80,P$116:Q$136,2))</f>
        <v/>
      </c>
      <c r="R80" s="24"/>
      <c r="S80" s="25" t="str">
        <f>IF(R80="","",VLOOKUP(R80,R$116:S$136,2))</f>
        <v/>
      </c>
      <c r="T80" s="24"/>
      <c r="U80" s="25" t="str">
        <f>IF(T80="","",VLOOKUP(T80,T$116:U$136,2))</f>
        <v/>
      </c>
      <c r="V80" s="24"/>
      <c r="W80" s="25" t="str">
        <f>IF(V80="","",VLOOKUP(V80,V$116:W$136,2))</f>
        <v/>
      </c>
      <c r="X80" s="24">
        <v>32</v>
      </c>
      <c r="Y80" s="25">
        <f>IF(X80="","",VLOOKUP(X80,X$116:Y$138,2))</f>
        <v>1</v>
      </c>
      <c r="Z80" s="24"/>
      <c r="AA80" s="25" t="str">
        <f>IF(Z80="","",VLOOKUP(Z80,Z$116:AA$136,2))</f>
        <v/>
      </c>
      <c r="AB80" s="24"/>
      <c r="AC80" s="25" t="str">
        <f>IF(AB80="","",VLOOKUP(AB80,AB$116:AC$136,2))</f>
        <v/>
      </c>
    </row>
    <row r="81" spans="1:29" ht="15.6" customHeight="1" x14ac:dyDescent="0.2">
      <c r="A81" s="419">
        <v>78</v>
      </c>
      <c r="B81" s="19" t="s">
        <v>791</v>
      </c>
      <c r="C81" s="32"/>
      <c r="D81" s="21" t="s">
        <v>6</v>
      </c>
      <c r="E81" s="388">
        <f>SUM(G81,I81,K81,M81,O81,Q81,S81,U81,W81,Y81,AA81,AC81)</f>
        <v>1</v>
      </c>
      <c r="F81" s="258">
        <f>RANK(E81,$E$4:$E$110)</f>
        <v>64</v>
      </c>
      <c r="G81" s="387">
        <v>0</v>
      </c>
      <c r="H81" s="24"/>
      <c r="I81" s="25" t="str">
        <f>IF(H81="","",VLOOKUP(H81,H$116:I$136,2))</f>
        <v/>
      </c>
      <c r="J81" s="24"/>
      <c r="K81" s="25" t="str">
        <f>IF(J81="","",VLOOKUP(J81,J$116:K$136,2))</f>
        <v/>
      </c>
      <c r="L81" s="24"/>
      <c r="M81" s="25" t="str">
        <f>IF(L81="","",VLOOKUP(L81,L$116:M$136,2))</f>
        <v/>
      </c>
      <c r="N81" s="24"/>
      <c r="O81" s="25" t="str">
        <f>IF(N81="","",VLOOKUP(N81,N$116:O$136,2))</f>
        <v/>
      </c>
      <c r="P81" s="24"/>
      <c r="Q81" s="25" t="str">
        <f>IF(P81="","",VLOOKUP(P81,P$116:Q$136,2))</f>
        <v/>
      </c>
      <c r="R81" s="24"/>
      <c r="S81" s="25" t="str">
        <f>IF(R81="","",VLOOKUP(R81,R$116:S$136,2))</f>
        <v/>
      </c>
      <c r="T81" s="24"/>
      <c r="U81" s="25" t="str">
        <f>IF(T81="","",VLOOKUP(T81,T$116:U$136,2))</f>
        <v/>
      </c>
      <c r="V81" s="24"/>
      <c r="W81" s="25" t="str">
        <f>IF(V81="","",VLOOKUP(V81,V$116:W$136,2))</f>
        <v/>
      </c>
      <c r="X81" s="24">
        <v>32</v>
      </c>
      <c r="Y81" s="25">
        <f>IF(X81="","",VLOOKUP(X81,X$116:Y$138,2))</f>
        <v>1</v>
      </c>
      <c r="Z81" s="24"/>
      <c r="AA81" s="25" t="str">
        <f>IF(Z81="","",VLOOKUP(Z81,Z$116:AA$136,2))</f>
        <v/>
      </c>
      <c r="AB81" s="24"/>
      <c r="AC81" s="25" t="str">
        <f>IF(AB81="","",VLOOKUP(AB81,AB$116:AC$136,2))</f>
        <v/>
      </c>
    </row>
    <row r="82" spans="1:29" ht="15.6" customHeight="1" x14ac:dyDescent="0.2">
      <c r="A82" s="419">
        <v>79</v>
      </c>
      <c r="B82" s="19" t="s">
        <v>796</v>
      </c>
      <c r="C82" s="32"/>
      <c r="D82" s="21" t="s">
        <v>797</v>
      </c>
      <c r="E82" s="388">
        <f>SUM(G82,I82,K82,M82,O82,Q82,S82,U82,W82,Y82,AA82,AC82)</f>
        <v>1</v>
      </c>
      <c r="F82" s="258">
        <f>RANK(E82,$E$4:$E$110)</f>
        <v>64</v>
      </c>
      <c r="G82" s="387">
        <v>0</v>
      </c>
      <c r="H82" s="24"/>
      <c r="I82" s="25" t="str">
        <f>IF(H82="","",VLOOKUP(H82,H$116:I$136,2))</f>
        <v/>
      </c>
      <c r="J82" s="24"/>
      <c r="K82" s="25" t="str">
        <f>IF(J82="","",VLOOKUP(J82,J$116:K$136,2))</f>
        <v/>
      </c>
      <c r="L82" s="24"/>
      <c r="M82" s="25" t="str">
        <f>IF(L82="","",VLOOKUP(L82,L$116:M$136,2))</f>
        <v/>
      </c>
      <c r="N82" s="24"/>
      <c r="O82" s="25" t="str">
        <f>IF(N82="","",VLOOKUP(N82,N$116:O$136,2))</f>
        <v/>
      </c>
      <c r="P82" s="24"/>
      <c r="Q82" s="25" t="str">
        <f>IF(P82="","",VLOOKUP(P82,P$116:Q$136,2))</f>
        <v/>
      </c>
      <c r="R82" s="24"/>
      <c r="S82" s="25" t="str">
        <f>IF(R82="","",VLOOKUP(R82,R$116:S$136,2))</f>
        <v/>
      </c>
      <c r="T82" s="24"/>
      <c r="U82" s="25" t="str">
        <f>IF(T82="","",VLOOKUP(T82,T$116:U$136,2))</f>
        <v/>
      </c>
      <c r="V82" s="24"/>
      <c r="W82" s="25" t="str">
        <f>IF(V82="","",VLOOKUP(V82,V$116:W$136,2))</f>
        <v/>
      </c>
      <c r="X82" s="24">
        <v>32</v>
      </c>
      <c r="Y82" s="25">
        <f>IF(X82="","",VLOOKUP(X82,X$116:Y$138,2))</f>
        <v>1</v>
      </c>
      <c r="Z82" s="24"/>
      <c r="AA82" s="25" t="str">
        <f>IF(Z82="","",VLOOKUP(Z82,Z$116:AA$136,2))</f>
        <v/>
      </c>
      <c r="AB82" s="24"/>
      <c r="AC82" s="25" t="str">
        <f>IF(AB82="","",VLOOKUP(AB82,AB$116:AC$136,2))</f>
        <v/>
      </c>
    </row>
    <row r="83" spans="1:29" ht="15.6" customHeight="1" x14ac:dyDescent="0.2">
      <c r="A83" s="419">
        <v>80</v>
      </c>
      <c r="B83" s="19" t="s">
        <v>886</v>
      </c>
      <c r="C83" s="32"/>
      <c r="D83" s="21" t="s">
        <v>815</v>
      </c>
      <c r="E83" s="388">
        <f>SUM(G83,I83,K83,M83,O83,Q83,S83,U83,W83,Y83,AA83,AC83)</f>
        <v>1</v>
      </c>
      <c r="F83" s="258">
        <f>RANK(E83,$E$4:$E$110)</f>
        <v>64</v>
      </c>
      <c r="G83" s="387">
        <v>0</v>
      </c>
      <c r="H83" s="24"/>
      <c r="I83" s="25" t="str">
        <f>IF(H83="","",VLOOKUP(H83,H$116:I$136,2))</f>
        <v/>
      </c>
      <c r="J83" s="24"/>
      <c r="K83" s="25" t="str">
        <f>IF(J83="","",VLOOKUP(J83,J$116:K$136,2))</f>
        <v/>
      </c>
      <c r="L83" s="24"/>
      <c r="M83" s="25" t="str">
        <f>IF(L83="","",VLOOKUP(L83,L$116:M$136,2))</f>
        <v/>
      </c>
      <c r="N83" s="24"/>
      <c r="O83" s="25" t="str">
        <f>IF(N83="","",VLOOKUP(N83,N$116:O$136,2))</f>
        <v/>
      </c>
      <c r="P83" s="24"/>
      <c r="Q83" s="25" t="str">
        <f>IF(P83="","",VLOOKUP(P83,P$116:Q$136,2))</f>
        <v/>
      </c>
      <c r="R83" s="24"/>
      <c r="S83" s="25" t="str">
        <f>IF(R83="","",VLOOKUP(R83,R$116:S$136,2))</f>
        <v/>
      </c>
      <c r="T83" s="24"/>
      <c r="U83" s="25" t="str">
        <f>IF(T83="","",VLOOKUP(T83,T$116:U$136,2))</f>
        <v/>
      </c>
      <c r="V83" s="24"/>
      <c r="W83" s="25" t="str">
        <f>IF(V83="","",VLOOKUP(V83,V$116:W$136,2))</f>
        <v/>
      </c>
      <c r="X83" s="24"/>
      <c r="Y83" s="25" t="str">
        <f>IF(X83="","",VLOOKUP(X83,X$116:Y$138,2))</f>
        <v/>
      </c>
      <c r="Z83" s="24">
        <v>16</v>
      </c>
      <c r="AA83" s="25">
        <f>IF(Z83="","",VLOOKUP(Z83,Z$116:AA$136,2))</f>
        <v>1</v>
      </c>
      <c r="AB83" s="24"/>
      <c r="AC83" s="25" t="str">
        <f>IF(AB83="","",VLOOKUP(AB83,AB$116:AC$136,2))</f>
        <v/>
      </c>
    </row>
    <row r="84" spans="1:29" ht="15.6" customHeight="1" x14ac:dyDescent="0.2">
      <c r="A84" s="419">
        <v>81</v>
      </c>
      <c r="B84" s="19" t="s">
        <v>887</v>
      </c>
      <c r="C84" s="32"/>
      <c r="D84" s="30" t="s">
        <v>815</v>
      </c>
      <c r="E84" s="388">
        <f>SUM(G84,I84,K84,M84,O84,Q84,S84,U84,W84,Y84,AA84,AC84)</f>
        <v>1</v>
      </c>
      <c r="F84" s="258">
        <f>RANK(E84,$E$4:$E$110)</f>
        <v>64</v>
      </c>
      <c r="G84" s="387">
        <v>0</v>
      </c>
      <c r="H84" s="24"/>
      <c r="I84" s="25" t="str">
        <f>IF(H84="","",VLOOKUP(H84,H$116:I$136,2))</f>
        <v/>
      </c>
      <c r="J84" s="24"/>
      <c r="K84" s="25" t="str">
        <f>IF(J84="","",VLOOKUP(J84,J$116:K$136,2))</f>
        <v/>
      </c>
      <c r="L84" s="24"/>
      <c r="M84" s="25" t="str">
        <f>IF(L84="","",VLOOKUP(L84,L$116:M$136,2))</f>
        <v/>
      </c>
      <c r="N84" s="24"/>
      <c r="O84" s="25" t="str">
        <f>IF(N84="","",VLOOKUP(N84,N$116:O$136,2))</f>
        <v/>
      </c>
      <c r="P84" s="24"/>
      <c r="Q84" s="25" t="str">
        <f>IF(P84="","",VLOOKUP(P84,P$116:Q$136,2))</f>
        <v/>
      </c>
      <c r="R84" s="24"/>
      <c r="S84" s="25" t="str">
        <f>IF(R84="","",VLOOKUP(R84,R$116:S$136,2))</f>
        <v/>
      </c>
      <c r="T84" s="24"/>
      <c r="U84" s="25" t="str">
        <f>IF(T84="","",VLOOKUP(T84,T$116:U$136,2))</f>
        <v/>
      </c>
      <c r="V84" s="24"/>
      <c r="W84" s="25" t="str">
        <f>IF(V84="","",VLOOKUP(V84,V$116:W$136,2))</f>
        <v/>
      </c>
      <c r="X84" s="24"/>
      <c r="Y84" s="25" t="str">
        <f>IF(X84="","",VLOOKUP(X84,X$116:Y$138,2))</f>
        <v/>
      </c>
      <c r="Z84" s="24">
        <v>16</v>
      </c>
      <c r="AA84" s="25">
        <f>IF(Z84="","",VLOOKUP(Z84,Z$116:AA$136,2))</f>
        <v>1</v>
      </c>
      <c r="AB84" s="24"/>
      <c r="AC84" s="25" t="str">
        <f>IF(AB84="","",VLOOKUP(AB84,AB$116:AC$136,2))</f>
        <v/>
      </c>
    </row>
    <row r="85" spans="1:29" ht="15.6" customHeight="1" x14ac:dyDescent="0.2">
      <c r="A85" s="419">
        <v>82</v>
      </c>
      <c r="B85" s="19" t="s">
        <v>888</v>
      </c>
      <c r="C85" s="32"/>
      <c r="D85" s="21" t="s">
        <v>815</v>
      </c>
      <c r="E85" s="388">
        <f>SUM(G85,I85,K85,M85,O85,Q85,S85,U85,W85,Y85,AA85,AC85)</f>
        <v>1</v>
      </c>
      <c r="F85" s="258">
        <f>RANK(E85,$E$4:$E$110)</f>
        <v>64</v>
      </c>
      <c r="G85" s="387">
        <v>0</v>
      </c>
      <c r="H85" s="24"/>
      <c r="I85" s="25" t="str">
        <f>IF(H85="","",VLOOKUP(H85,H$116:I$136,2))</f>
        <v/>
      </c>
      <c r="J85" s="24"/>
      <c r="K85" s="25" t="str">
        <f>IF(J85="","",VLOOKUP(J85,J$116:K$136,2))</f>
        <v/>
      </c>
      <c r="L85" s="24"/>
      <c r="M85" s="25" t="str">
        <f>IF(L85="","",VLOOKUP(L85,L$116:M$136,2))</f>
        <v/>
      </c>
      <c r="N85" s="24"/>
      <c r="O85" s="25" t="str">
        <f>IF(N85="","",VLOOKUP(N85,N$116:O$136,2))</f>
        <v/>
      </c>
      <c r="P85" s="24"/>
      <c r="Q85" s="25" t="str">
        <f>IF(P85="","",VLOOKUP(P85,P$116:Q$136,2))</f>
        <v/>
      </c>
      <c r="R85" s="24"/>
      <c r="S85" s="25" t="str">
        <f>IF(R85="","",VLOOKUP(R85,R$116:S$136,2))</f>
        <v/>
      </c>
      <c r="T85" s="24"/>
      <c r="U85" s="25" t="str">
        <f>IF(T85="","",VLOOKUP(T85,T$116:U$136,2))</f>
        <v/>
      </c>
      <c r="V85" s="24"/>
      <c r="W85" s="25" t="str">
        <f>IF(V85="","",VLOOKUP(V85,V$116:W$136,2))</f>
        <v/>
      </c>
      <c r="X85" s="24"/>
      <c r="Y85" s="25" t="str">
        <f>IF(X85="","",VLOOKUP(X85,X$116:Y$138,2))</f>
        <v/>
      </c>
      <c r="Z85" s="24">
        <v>16</v>
      </c>
      <c r="AA85" s="25">
        <f>IF(Z85="","",VLOOKUP(Z85,Z$116:AA$136,2))</f>
        <v>1</v>
      </c>
      <c r="AB85" s="24"/>
      <c r="AC85" s="25" t="str">
        <f>IF(AB85="","",VLOOKUP(AB85,AB$116:AC$136,2))</f>
        <v/>
      </c>
    </row>
    <row r="86" spans="1:29" ht="15.6" customHeight="1" x14ac:dyDescent="0.2">
      <c r="A86" s="419">
        <v>83</v>
      </c>
      <c r="B86" s="19" t="s">
        <v>889</v>
      </c>
      <c r="C86" s="32"/>
      <c r="D86" s="21" t="s">
        <v>380</v>
      </c>
      <c r="E86" s="388">
        <f>SUM(G86,I86,K86,M86,O86,Q86,S86,U86,W86,Y86,AA86,AC86)</f>
        <v>1</v>
      </c>
      <c r="F86" s="258">
        <f>RANK(E86,$E$4:$E$110)</f>
        <v>64</v>
      </c>
      <c r="G86" s="387">
        <v>0</v>
      </c>
      <c r="H86" s="24"/>
      <c r="I86" s="25" t="str">
        <f>IF(H86="","",VLOOKUP(H86,H$116:I$136,2))</f>
        <v/>
      </c>
      <c r="J86" s="24"/>
      <c r="K86" s="25" t="str">
        <f>IF(J86="","",VLOOKUP(J86,J$116:K$136,2))</f>
        <v/>
      </c>
      <c r="L86" s="24"/>
      <c r="M86" s="25" t="str">
        <f>IF(L86="","",VLOOKUP(L86,L$116:M$136,2))</f>
        <v/>
      </c>
      <c r="N86" s="24"/>
      <c r="O86" s="25" t="str">
        <f>IF(N86="","",VLOOKUP(N86,N$116:O$136,2))</f>
        <v/>
      </c>
      <c r="P86" s="24"/>
      <c r="Q86" s="25" t="str">
        <f>IF(P86="","",VLOOKUP(P86,P$116:Q$136,2))</f>
        <v/>
      </c>
      <c r="R86" s="24"/>
      <c r="S86" s="25" t="str">
        <f>IF(R86="","",VLOOKUP(R86,R$116:S$136,2))</f>
        <v/>
      </c>
      <c r="T86" s="24"/>
      <c r="U86" s="25" t="str">
        <f>IF(T86="","",VLOOKUP(T86,T$116:U$136,2))</f>
        <v/>
      </c>
      <c r="V86" s="24"/>
      <c r="W86" s="25" t="str">
        <f>IF(V86="","",VLOOKUP(V86,V$116:W$136,2))</f>
        <v/>
      </c>
      <c r="X86" s="24"/>
      <c r="Y86" s="25" t="str">
        <f>IF(X86="","",VLOOKUP(X86,X$116:Y$138,2))</f>
        <v/>
      </c>
      <c r="Z86" s="24">
        <v>16</v>
      </c>
      <c r="AA86" s="25">
        <f>IF(Z86="","",VLOOKUP(Z86,Z$116:AA$136,2))</f>
        <v>1</v>
      </c>
      <c r="AB86" s="24"/>
      <c r="AC86" s="25" t="str">
        <f>IF(AB86="","",VLOOKUP(AB86,AB$116:AC$136,2))</f>
        <v/>
      </c>
    </row>
    <row r="87" spans="1:29" ht="15.6" customHeight="1" x14ac:dyDescent="0.2">
      <c r="A87" s="419">
        <v>84</v>
      </c>
      <c r="B87" s="19" t="s">
        <v>890</v>
      </c>
      <c r="C87" s="32"/>
      <c r="D87" s="21" t="s">
        <v>363</v>
      </c>
      <c r="E87" s="388">
        <f>SUM(G87,I87,K87,M87,O87,Q87,S87,U87,W87,Y87,AA87,AC87)</f>
        <v>1</v>
      </c>
      <c r="F87" s="258">
        <f>RANK(E87,$E$4:$E$110)</f>
        <v>64</v>
      </c>
      <c r="G87" s="387">
        <v>0</v>
      </c>
      <c r="H87" s="24"/>
      <c r="I87" s="25" t="str">
        <f>IF(H87="","",VLOOKUP(H87,H$116:I$136,2))</f>
        <v/>
      </c>
      <c r="J87" s="24"/>
      <c r="K87" s="25" t="str">
        <f>IF(J87="","",VLOOKUP(J87,J$116:K$136,2))</f>
        <v/>
      </c>
      <c r="L87" s="24"/>
      <c r="M87" s="25" t="str">
        <f>IF(L87="","",VLOOKUP(L87,L$116:M$136,2))</f>
        <v/>
      </c>
      <c r="N87" s="24"/>
      <c r="O87" s="25" t="str">
        <f>IF(N87="","",VLOOKUP(N87,N$116:O$136,2))</f>
        <v/>
      </c>
      <c r="P87" s="24"/>
      <c r="Q87" s="25" t="str">
        <f>IF(P87="","",VLOOKUP(P87,P$116:Q$136,2))</f>
        <v/>
      </c>
      <c r="R87" s="24"/>
      <c r="S87" s="25" t="str">
        <f>IF(R87="","",VLOOKUP(R87,R$116:S$136,2))</f>
        <v/>
      </c>
      <c r="T87" s="24"/>
      <c r="U87" s="25" t="str">
        <f>IF(T87="","",VLOOKUP(T87,T$116:U$136,2))</f>
        <v/>
      </c>
      <c r="V87" s="24"/>
      <c r="W87" s="25" t="str">
        <f>IF(V87="","",VLOOKUP(V87,V$116:W$136,2))</f>
        <v/>
      </c>
      <c r="X87" s="24"/>
      <c r="Y87" s="25" t="str">
        <f>IF(X87="","",VLOOKUP(X87,X$116:Y$138,2))</f>
        <v/>
      </c>
      <c r="Z87" s="24">
        <v>16</v>
      </c>
      <c r="AA87" s="25">
        <f>IF(Z87="","",VLOOKUP(Z87,Z$116:AA$136,2))</f>
        <v>1</v>
      </c>
      <c r="AB87" s="24"/>
      <c r="AC87" s="25" t="str">
        <f>IF(AB87="","",VLOOKUP(AB87,AB$116:AC$136,2))</f>
        <v/>
      </c>
    </row>
    <row r="88" spans="1:29" ht="15.6" customHeight="1" x14ac:dyDescent="0.2">
      <c r="A88" s="419">
        <v>85</v>
      </c>
      <c r="B88" s="19" t="s">
        <v>891</v>
      </c>
      <c r="C88" s="32"/>
      <c r="D88" s="21" t="s">
        <v>892</v>
      </c>
      <c r="E88" s="388">
        <f>SUM(G88,I88,K88,M88,O88,Q88,S88,U88,W88,Y88,AA88,AC88)</f>
        <v>1</v>
      </c>
      <c r="F88" s="258">
        <f>RANK(E88,$E$4:$E$110)</f>
        <v>64</v>
      </c>
      <c r="G88" s="387">
        <v>0</v>
      </c>
      <c r="H88" s="24"/>
      <c r="I88" s="25" t="str">
        <f>IF(H88="","",VLOOKUP(H88,H$116:I$136,2))</f>
        <v/>
      </c>
      <c r="J88" s="24"/>
      <c r="K88" s="25" t="str">
        <f>IF(J88="","",VLOOKUP(J88,J$116:K$136,2))</f>
        <v/>
      </c>
      <c r="L88" s="24"/>
      <c r="M88" s="25" t="str">
        <f>IF(L88="","",VLOOKUP(L88,L$116:M$136,2))</f>
        <v/>
      </c>
      <c r="N88" s="24"/>
      <c r="O88" s="25" t="str">
        <f>IF(N88="","",VLOOKUP(N88,N$116:O$136,2))</f>
        <v/>
      </c>
      <c r="P88" s="24"/>
      <c r="Q88" s="25" t="str">
        <f>IF(P88="","",VLOOKUP(P88,P$116:Q$136,2))</f>
        <v/>
      </c>
      <c r="R88" s="24"/>
      <c r="S88" s="25" t="str">
        <f>IF(R88="","",VLOOKUP(R88,R$116:S$136,2))</f>
        <v/>
      </c>
      <c r="T88" s="24"/>
      <c r="U88" s="25" t="str">
        <f>IF(T88="","",VLOOKUP(T88,T$116:U$136,2))</f>
        <v/>
      </c>
      <c r="V88" s="24"/>
      <c r="W88" s="25" t="str">
        <f>IF(V88="","",VLOOKUP(V88,V$116:W$136,2))</f>
        <v/>
      </c>
      <c r="X88" s="24"/>
      <c r="Y88" s="25" t="str">
        <f>IF(X88="","",VLOOKUP(X88,X$116:Y$138,2))</f>
        <v/>
      </c>
      <c r="Z88" s="24">
        <v>16</v>
      </c>
      <c r="AA88" s="25">
        <f>IF(Z88="","",VLOOKUP(Z88,Z$116:AA$136,2))</f>
        <v>1</v>
      </c>
      <c r="AB88" s="24"/>
      <c r="AC88" s="25" t="str">
        <f>IF(AB88="","",VLOOKUP(AB88,AB$116:AC$136,2))</f>
        <v/>
      </c>
    </row>
    <row r="89" spans="1:29" ht="15.6" customHeight="1" x14ac:dyDescent="0.2">
      <c r="A89" s="419">
        <v>86</v>
      </c>
      <c r="B89" s="19" t="s">
        <v>893</v>
      </c>
      <c r="C89" s="32"/>
      <c r="D89" s="21" t="s">
        <v>894</v>
      </c>
      <c r="E89" s="388">
        <f>SUM(G89,I89,K89,M89,O89,Q89,S89,U89,W89,Y89,AA89,AC89)</f>
        <v>1</v>
      </c>
      <c r="F89" s="258">
        <f>RANK(E89,$E$4:$E$110)</f>
        <v>64</v>
      </c>
      <c r="G89" s="387">
        <v>0</v>
      </c>
      <c r="H89" s="24"/>
      <c r="I89" s="25" t="str">
        <f>IF(H89="","",VLOOKUP(H89,H$116:I$136,2))</f>
        <v/>
      </c>
      <c r="J89" s="24"/>
      <c r="K89" s="25" t="str">
        <f>IF(J89="","",VLOOKUP(J89,J$116:K$136,2))</f>
        <v/>
      </c>
      <c r="L89" s="24"/>
      <c r="M89" s="25" t="str">
        <f>IF(L89="","",VLOOKUP(L89,L$116:M$136,2))</f>
        <v/>
      </c>
      <c r="N89" s="24"/>
      <c r="O89" s="25" t="str">
        <f>IF(N89="","",VLOOKUP(N89,N$116:O$136,2))</f>
        <v/>
      </c>
      <c r="P89" s="24"/>
      <c r="Q89" s="25" t="str">
        <f>IF(P89="","",VLOOKUP(P89,P$116:Q$136,2))</f>
        <v/>
      </c>
      <c r="R89" s="24"/>
      <c r="S89" s="25" t="str">
        <f>IF(R89="","",VLOOKUP(R89,R$116:S$136,2))</f>
        <v/>
      </c>
      <c r="T89" s="24"/>
      <c r="U89" s="25" t="str">
        <f>IF(T89="","",VLOOKUP(T89,T$116:U$136,2))</f>
        <v/>
      </c>
      <c r="V89" s="24"/>
      <c r="W89" s="25" t="str">
        <f>IF(V89="","",VLOOKUP(V89,V$116:W$136,2))</f>
        <v/>
      </c>
      <c r="X89" s="24"/>
      <c r="Y89" s="25" t="str">
        <f>IF(X89="","",VLOOKUP(X89,X$116:Y$138,2))</f>
        <v/>
      </c>
      <c r="Z89" s="24">
        <v>16</v>
      </c>
      <c r="AA89" s="25">
        <f>IF(Z89="","",VLOOKUP(Z89,Z$116:AA$136,2))</f>
        <v>1</v>
      </c>
      <c r="AB89" s="24"/>
      <c r="AC89" s="25" t="str">
        <f>IF(AB89="","",VLOOKUP(AB89,AB$116:AC$136,2))</f>
        <v/>
      </c>
    </row>
    <row r="90" spans="1:29" ht="15.6" customHeight="1" x14ac:dyDescent="0.2">
      <c r="A90" s="419">
        <v>87</v>
      </c>
      <c r="B90" s="19" t="s">
        <v>895</v>
      </c>
      <c r="C90" s="32"/>
      <c r="D90" s="21" t="s">
        <v>894</v>
      </c>
      <c r="E90" s="388">
        <f>SUM(G90,I90,K90,M90,O90,Q90,S90,U90,W90,Y90,AA90,AC90)</f>
        <v>1</v>
      </c>
      <c r="F90" s="258">
        <f>RANK(E90,$E$4:$E$110)</f>
        <v>64</v>
      </c>
      <c r="G90" s="387">
        <v>0</v>
      </c>
      <c r="H90" s="24"/>
      <c r="I90" s="25" t="str">
        <f>IF(H90="","",VLOOKUP(H90,H$116:I$136,2))</f>
        <v/>
      </c>
      <c r="J90" s="24"/>
      <c r="K90" s="25" t="str">
        <f>IF(J90="","",VLOOKUP(J90,J$116:K$136,2))</f>
        <v/>
      </c>
      <c r="L90" s="24"/>
      <c r="M90" s="25" t="str">
        <f>IF(L90="","",VLOOKUP(L90,L$116:M$136,2))</f>
        <v/>
      </c>
      <c r="N90" s="24"/>
      <c r="O90" s="25" t="str">
        <f>IF(N90="","",VLOOKUP(N90,N$116:O$136,2))</f>
        <v/>
      </c>
      <c r="P90" s="24"/>
      <c r="Q90" s="25" t="str">
        <f>IF(P90="","",VLOOKUP(P90,P$116:Q$136,2))</f>
        <v/>
      </c>
      <c r="R90" s="24"/>
      <c r="S90" s="25" t="str">
        <f>IF(R90="","",VLOOKUP(R90,R$116:S$136,2))</f>
        <v/>
      </c>
      <c r="T90" s="24"/>
      <c r="U90" s="25" t="str">
        <f>IF(T90="","",VLOOKUP(T90,T$116:U$136,2))</f>
        <v/>
      </c>
      <c r="V90" s="24"/>
      <c r="W90" s="25" t="str">
        <f>IF(V90="","",VLOOKUP(V90,V$116:W$136,2))</f>
        <v/>
      </c>
      <c r="X90" s="24"/>
      <c r="Y90" s="25" t="str">
        <f>IF(X90="","",VLOOKUP(X90,X$116:Y$138,2))</f>
        <v/>
      </c>
      <c r="Z90" s="24">
        <v>16</v>
      </c>
      <c r="AA90" s="25">
        <f>IF(Z90="","",VLOOKUP(Z90,Z$116:AA$136,2))</f>
        <v>1</v>
      </c>
      <c r="AB90" s="24"/>
      <c r="AC90" s="25" t="str">
        <f>IF(AB90="","",VLOOKUP(AB90,AB$116:AC$136,2))</f>
        <v/>
      </c>
    </row>
    <row r="91" spans="1:29" ht="15.6" customHeight="1" x14ac:dyDescent="0.2">
      <c r="A91" s="419">
        <v>88</v>
      </c>
      <c r="B91" s="19" t="s">
        <v>249</v>
      </c>
      <c r="C91" s="32">
        <v>3</v>
      </c>
      <c r="D91" s="21" t="s">
        <v>69</v>
      </c>
      <c r="E91" s="388">
        <f>SUM(G91,I91,K91,M91,O91,Q91,S91,U91,W91,Y91,AA91,AC91)</f>
        <v>0.875</v>
      </c>
      <c r="F91" s="258">
        <f>RANK(E91,$E$4:$E$110)</f>
        <v>88</v>
      </c>
      <c r="G91" s="387">
        <v>0.875</v>
      </c>
      <c r="H91" s="24"/>
      <c r="I91" s="25" t="str">
        <f>IF(H91="","",VLOOKUP(H91,H$116:I$136,2))</f>
        <v/>
      </c>
      <c r="J91" s="24"/>
      <c r="K91" s="25" t="str">
        <f>IF(J91="","",VLOOKUP(J91,J$116:K$136,2))</f>
        <v/>
      </c>
      <c r="L91" s="24"/>
      <c r="M91" s="25" t="str">
        <f>IF(L91="","",VLOOKUP(L91,L$116:M$136,2))</f>
        <v/>
      </c>
      <c r="N91" s="24"/>
      <c r="O91" s="25" t="str">
        <f>IF(N91="","",VLOOKUP(N91,N$116:O$136,2))</f>
        <v/>
      </c>
      <c r="P91" s="24"/>
      <c r="Q91" s="25" t="str">
        <f>IF(P91="","",VLOOKUP(P91,P$116:Q$136,2))</f>
        <v/>
      </c>
      <c r="R91" s="24"/>
      <c r="S91" s="25" t="str">
        <f>IF(R91="","",VLOOKUP(R91,R$116:S$136,2))</f>
        <v/>
      </c>
      <c r="T91" s="24"/>
      <c r="U91" s="25" t="str">
        <f>IF(T91="","",VLOOKUP(T91,T$116:U$136,2))</f>
        <v/>
      </c>
      <c r="V91" s="24"/>
      <c r="W91" s="25" t="str">
        <f>IF(V91="","",VLOOKUP(V91,V$116:W$136,2))</f>
        <v/>
      </c>
      <c r="X91" s="24"/>
      <c r="Y91" s="25" t="str">
        <f>IF(X91="","",VLOOKUP(X91,X$116:Y$138,2))</f>
        <v/>
      </c>
      <c r="Z91" s="24"/>
      <c r="AA91" s="25" t="str">
        <f>IF(Z91="","",VLOOKUP(Z91,Z$116:AA$136,2))</f>
        <v/>
      </c>
      <c r="AB91" s="24"/>
      <c r="AC91" s="25" t="str">
        <f>IF(AB91="","",VLOOKUP(AB91,AB$116:AC$136,2))</f>
        <v/>
      </c>
    </row>
    <row r="92" spans="1:29" ht="15.6" customHeight="1" x14ac:dyDescent="0.2">
      <c r="A92" s="419">
        <v>89</v>
      </c>
      <c r="B92" s="19" t="s">
        <v>620</v>
      </c>
      <c r="C92" s="32">
        <v>3</v>
      </c>
      <c r="D92" s="21" t="s">
        <v>25</v>
      </c>
      <c r="E92" s="388">
        <f>SUM(G92,I92,K92,M92,O92,Q92,S92,U92,W92,Y92,AA92,AC92)</f>
        <v>0.75</v>
      </c>
      <c r="F92" s="258">
        <f>RANK(E92,$E$4:$E$110)</f>
        <v>89</v>
      </c>
      <c r="G92" s="387">
        <v>0.75</v>
      </c>
      <c r="H92" s="24"/>
      <c r="I92" s="25" t="str">
        <f>IF(H92="","",VLOOKUP(H92,H$116:I$136,2))</f>
        <v/>
      </c>
      <c r="J92" s="24"/>
      <c r="K92" s="25" t="str">
        <f>IF(J92="","",VLOOKUP(J92,J$116:K$136,2))</f>
        <v/>
      </c>
      <c r="L92" s="24"/>
      <c r="M92" s="25" t="str">
        <f>IF(L92="","",VLOOKUP(L92,L$116:M$136,2))</f>
        <v/>
      </c>
      <c r="N92" s="24"/>
      <c r="O92" s="25" t="str">
        <f>IF(N92="","",VLOOKUP(N92,N$116:O$136,2))</f>
        <v/>
      </c>
      <c r="P92" s="24"/>
      <c r="Q92" s="25" t="str">
        <f>IF(P92="","",VLOOKUP(P92,P$116:Q$136,2))</f>
        <v/>
      </c>
      <c r="R92" s="24"/>
      <c r="S92" s="25" t="str">
        <f>IF(R92="","",VLOOKUP(R92,R$116:S$136,2))</f>
        <v/>
      </c>
      <c r="T92" s="24"/>
      <c r="U92" s="25" t="str">
        <f>IF(T92="","",VLOOKUP(T92,T$116:U$136,2))</f>
        <v/>
      </c>
      <c r="V92" s="24"/>
      <c r="W92" s="25" t="str">
        <f>IF(V92="","",VLOOKUP(V92,V$116:W$136,2))</f>
        <v/>
      </c>
      <c r="X92" s="24"/>
      <c r="Y92" s="25" t="str">
        <f>IF(X92="","",VLOOKUP(X92,X$116:Y$138,2))</f>
        <v/>
      </c>
      <c r="Z92" s="24"/>
      <c r="AA92" s="25" t="str">
        <f>IF(Z92="","",VLOOKUP(Z92,Z$116:AA$136,2))</f>
        <v/>
      </c>
      <c r="AB92" s="24"/>
      <c r="AC92" s="25" t="str">
        <f>IF(AB92="","",VLOOKUP(AB92,AB$116:AC$136,2))</f>
        <v/>
      </c>
    </row>
    <row r="93" spans="1:29" ht="15.6" customHeight="1" x14ac:dyDescent="0.2">
      <c r="A93" s="419">
        <v>90</v>
      </c>
      <c r="B93" s="19" t="s">
        <v>622</v>
      </c>
      <c r="C93" s="32">
        <v>3</v>
      </c>
      <c r="D93" s="21" t="s">
        <v>27</v>
      </c>
      <c r="E93" s="388">
        <f>SUM(G93,I93,K93,M93,O93,Q93,S93,U93,W93,Y93,AA93,AC93)</f>
        <v>0.75</v>
      </c>
      <c r="F93" s="258">
        <f>RANK(E93,$E$4:$E$110)</f>
        <v>89</v>
      </c>
      <c r="G93" s="387">
        <v>0.75</v>
      </c>
      <c r="H93" s="24"/>
      <c r="I93" s="25" t="str">
        <f>IF(H93="","",VLOOKUP(H93,H$116:I$136,2))</f>
        <v/>
      </c>
      <c r="J93" s="24"/>
      <c r="K93" s="25" t="str">
        <f>IF(J93="","",VLOOKUP(J93,J$116:K$136,2))</f>
        <v/>
      </c>
      <c r="L93" s="24"/>
      <c r="M93" s="25" t="str">
        <f>IF(L93="","",VLOOKUP(L93,L$116:M$136,2))</f>
        <v/>
      </c>
      <c r="N93" s="24"/>
      <c r="O93" s="25" t="str">
        <f>IF(N93="","",VLOOKUP(N93,N$116:O$136,2))</f>
        <v/>
      </c>
      <c r="P93" s="24"/>
      <c r="Q93" s="25" t="str">
        <f>IF(P93="","",VLOOKUP(P93,P$116:Q$136,2))</f>
        <v/>
      </c>
      <c r="R93" s="24"/>
      <c r="S93" s="25" t="str">
        <f>IF(R93="","",VLOOKUP(R93,R$116:S$136,2))</f>
        <v/>
      </c>
      <c r="T93" s="24"/>
      <c r="U93" s="25" t="str">
        <f>IF(T93="","",VLOOKUP(T93,T$116:U$136,2))</f>
        <v/>
      </c>
      <c r="V93" s="24"/>
      <c r="W93" s="25" t="str">
        <f>IF(V93="","",VLOOKUP(V93,V$116:W$136,2))</f>
        <v/>
      </c>
      <c r="X93" s="24"/>
      <c r="Y93" s="25" t="str">
        <f>IF(X93="","",VLOOKUP(X93,X$116:Y$138,2))</f>
        <v/>
      </c>
      <c r="Z93" s="24"/>
      <c r="AA93" s="25" t="str">
        <f>IF(Z93="","",VLOOKUP(Z93,Z$116:AA$136,2))</f>
        <v/>
      </c>
      <c r="AB93" s="24"/>
      <c r="AC93" s="25" t="str">
        <f>IF(AB93="","",VLOOKUP(AB93,AB$116:AC$136,2))</f>
        <v/>
      </c>
    </row>
    <row r="94" spans="1:29" ht="15.6" customHeight="1" x14ac:dyDescent="0.2">
      <c r="A94" s="419">
        <v>91</v>
      </c>
      <c r="B94" s="19" t="s">
        <v>621</v>
      </c>
      <c r="C94" s="32">
        <v>3</v>
      </c>
      <c r="D94" s="21" t="s">
        <v>32</v>
      </c>
      <c r="E94" s="388">
        <f>SUM(G94,I94,K94,M94,O94,Q94,S94,U94,W94,Y94,AA94,AC94)</f>
        <v>0.75</v>
      </c>
      <c r="F94" s="258">
        <f>RANK(E94,$E$4:$E$110)</f>
        <v>89</v>
      </c>
      <c r="G94" s="387">
        <v>0.75</v>
      </c>
      <c r="H94" s="24"/>
      <c r="I94" s="25" t="str">
        <f>IF(H94="","",VLOOKUP(H94,H$116:I$136,2))</f>
        <v/>
      </c>
      <c r="J94" s="24"/>
      <c r="K94" s="25" t="str">
        <f>IF(J94="","",VLOOKUP(J94,J$116:K$136,2))</f>
        <v/>
      </c>
      <c r="L94" s="24"/>
      <c r="M94" s="25" t="str">
        <f>IF(L94="","",VLOOKUP(L94,L$116:M$136,2))</f>
        <v/>
      </c>
      <c r="N94" s="24"/>
      <c r="O94" s="25" t="str">
        <f>IF(N94="","",VLOOKUP(N94,N$116:O$136,2))</f>
        <v/>
      </c>
      <c r="P94" s="24"/>
      <c r="Q94" s="25" t="str">
        <f>IF(P94="","",VLOOKUP(P94,P$116:Q$136,2))</f>
        <v/>
      </c>
      <c r="R94" s="24"/>
      <c r="S94" s="25" t="str">
        <f>IF(R94="","",VLOOKUP(R94,R$116:S$136,2))</f>
        <v/>
      </c>
      <c r="T94" s="24"/>
      <c r="U94" s="25" t="str">
        <f>IF(T94="","",VLOOKUP(T94,T$116:U$136,2))</f>
        <v/>
      </c>
      <c r="V94" s="24"/>
      <c r="W94" s="25" t="str">
        <f>IF(V94="","",VLOOKUP(V94,V$116:W$136,2))</f>
        <v/>
      </c>
      <c r="X94" s="24"/>
      <c r="Y94" s="25" t="str">
        <f>IF(X94="","",VLOOKUP(X94,X$116:Y$138,2))</f>
        <v/>
      </c>
      <c r="Z94" s="24"/>
      <c r="AA94" s="25" t="str">
        <f>IF(Z94="","",VLOOKUP(Z94,Z$116:AA$136,2))</f>
        <v/>
      </c>
      <c r="AB94" s="24"/>
      <c r="AC94" s="25" t="str">
        <f>IF(AB94="","",VLOOKUP(AB94,AB$116:AC$136,2))</f>
        <v/>
      </c>
    </row>
    <row r="95" spans="1:29" ht="15.6" customHeight="1" x14ac:dyDescent="0.2">
      <c r="A95" s="419">
        <v>92</v>
      </c>
      <c r="B95" s="19" t="s">
        <v>623</v>
      </c>
      <c r="C95" s="32">
        <v>3</v>
      </c>
      <c r="D95" s="21" t="s">
        <v>8</v>
      </c>
      <c r="E95" s="388">
        <f>SUM(G95,I95,K95,M95,O95,Q95,S95,U95,W95,Y95,AA95,AC95)</f>
        <v>0.75</v>
      </c>
      <c r="F95" s="258">
        <f>RANK(E95,$E$4:$E$110)</f>
        <v>89</v>
      </c>
      <c r="G95" s="387">
        <v>0.75</v>
      </c>
      <c r="H95" s="24"/>
      <c r="I95" s="25" t="str">
        <f>IF(H95="","",VLOOKUP(H95,H$116:I$136,2))</f>
        <v/>
      </c>
      <c r="J95" s="24"/>
      <c r="K95" s="25" t="str">
        <f>IF(J95="","",VLOOKUP(J95,J$116:K$136,2))</f>
        <v/>
      </c>
      <c r="L95" s="24"/>
      <c r="M95" s="25" t="str">
        <f>IF(L95="","",VLOOKUP(L95,L$116:M$136,2))</f>
        <v/>
      </c>
      <c r="N95" s="24"/>
      <c r="O95" s="25" t="str">
        <f>IF(N95="","",VLOOKUP(N95,N$116:O$136,2))</f>
        <v/>
      </c>
      <c r="P95" s="24"/>
      <c r="Q95" s="25" t="str">
        <f>IF(P95="","",VLOOKUP(P95,P$116:Q$136,2))</f>
        <v/>
      </c>
      <c r="R95" s="24"/>
      <c r="S95" s="25" t="str">
        <f>IF(R95="","",VLOOKUP(R95,R$116:S$136,2))</f>
        <v/>
      </c>
      <c r="T95" s="24"/>
      <c r="U95" s="25" t="str">
        <f>IF(T95="","",VLOOKUP(T95,T$116:U$136,2))</f>
        <v/>
      </c>
      <c r="V95" s="24"/>
      <c r="W95" s="25" t="str">
        <f>IF(V95="","",VLOOKUP(V95,V$116:W$136,2))</f>
        <v/>
      </c>
      <c r="X95" s="24"/>
      <c r="Y95" s="25" t="str">
        <f>IF(X95="","",VLOOKUP(X95,X$116:Y$138,2))</f>
        <v/>
      </c>
      <c r="Z95" s="24"/>
      <c r="AA95" s="25" t="str">
        <f>IF(Z95="","",VLOOKUP(Z95,Z$116:AA$136,2))</f>
        <v/>
      </c>
      <c r="AB95" s="24"/>
      <c r="AC95" s="25" t="str">
        <f>IF(AB95="","",VLOOKUP(AB95,AB$116:AC$136,2))</f>
        <v/>
      </c>
    </row>
    <row r="96" spans="1:29" ht="15.6" customHeight="1" x14ac:dyDescent="0.2">
      <c r="A96" s="419">
        <v>93</v>
      </c>
      <c r="B96" s="19" t="s">
        <v>630</v>
      </c>
      <c r="C96" s="32">
        <v>3</v>
      </c>
      <c r="D96" s="21" t="s">
        <v>563</v>
      </c>
      <c r="E96" s="388">
        <f>SUM(G96,I96,K96,M96,O96,Q96,S96,U96,W96,Y96,AA96,AC96)</f>
        <v>0.5</v>
      </c>
      <c r="F96" s="258">
        <f>RANK(E96,$E$4:$E$110)</f>
        <v>93</v>
      </c>
      <c r="G96" s="387">
        <v>0.5</v>
      </c>
      <c r="H96" s="24"/>
      <c r="I96" s="25" t="str">
        <f>IF(H96="","",VLOOKUP(H96,H$116:I$136,2))</f>
        <v/>
      </c>
      <c r="J96" s="24"/>
      <c r="K96" s="25" t="str">
        <f>IF(J96="","",VLOOKUP(J96,J$116:K$136,2))</f>
        <v/>
      </c>
      <c r="L96" s="24"/>
      <c r="M96" s="25" t="str">
        <f>IF(L96="","",VLOOKUP(L96,L$116:M$136,2))</f>
        <v/>
      </c>
      <c r="N96" s="24"/>
      <c r="O96" s="25" t="str">
        <f>IF(N96="","",VLOOKUP(N96,N$116:O$136,2))</f>
        <v/>
      </c>
      <c r="P96" s="24"/>
      <c r="Q96" s="25" t="str">
        <f>IF(P96="","",VLOOKUP(P96,P$116:Q$136,2))</f>
        <v/>
      </c>
      <c r="R96" s="24"/>
      <c r="S96" s="25" t="str">
        <f>IF(R96="","",VLOOKUP(R96,R$116:S$136,2))</f>
        <v/>
      </c>
      <c r="T96" s="24"/>
      <c r="U96" s="25" t="str">
        <f>IF(T96="","",VLOOKUP(T96,T$116:U$136,2))</f>
        <v/>
      </c>
      <c r="V96" s="24"/>
      <c r="W96" s="25" t="str">
        <f>IF(V96="","",VLOOKUP(V96,V$116:W$136,2))</f>
        <v/>
      </c>
      <c r="X96" s="24"/>
      <c r="Y96" s="25" t="str">
        <f>IF(X96="","",VLOOKUP(X96,X$116:Y$138,2))</f>
        <v/>
      </c>
      <c r="Z96" s="24"/>
      <c r="AA96" s="25" t="str">
        <f>IF(Z96="","",VLOOKUP(Z96,Z$116:AA$136,2))</f>
        <v/>
      </c>
      <c r="AB96" s="24"/>
      <c r="AC96" s="25" t="str">
        <f>IF(AB96="","",VLOOKUP(AB96,AB$116:AC$136,2))</f>
        <v/>
      </c>
    </row>
    <row r="97" spans="1:29" ht="15.6" customHeight="1" x14ac:dyDescent="0.2">
      <c r="A97" s="419">
        <v>94</v>
      </c>
      <c r="B97" s="19" t="s">
        <v>789</v>
      </c>
      <c r="C97" s="32">
        <v>3</v>
      </c>
      <c r="D97" s="21" t="s">
        <v>37</v>
      </c>
      <c r="E97" s="388">
        <f>SUM(G97,I97,K97,M97,O97,Q97,S97,U97,W97,Y97,AA97,AC97)</f>
        <v>0.5</v>
      </c>
      <c r="F97" s="258">
        <f>RANK(E97,$E$4:$E$110)</f>
        <v>93</v>
      </c>
      <c r="G97" s="387">
        <v>0.5</v>
      </c>
      <c r="H97" s="24"/>
      <c r="I97" s="25" t="str">
        <f>IF(H97="","",VLOOKUP(H97,H$116:I$136,2))</f>
        <v/>
      </c>
      <c r="J97" s="24"/>
      <c r="K97" s="25" t="str">
        <f>IF(J97="","",VLOOKUP(J97,J$116:K$136,2))</f>
        <v/>
      </c>
      <c r="L97" s="24"/>
      <c r="M97" s="25" t="str">
        <f>IF(L97="","",VLOOKUP(L97,L$116:M$136,2))</f>
        <v/>
      </c>
      <c r="N97" s="24"/>
      <c r="O97" s="25" t="str">
        <f>IF(N97="","",VLOOKUP(N97,N$116:O$136,2))</f>
        <v/>
      </c>
      <c r="P97" s="24"/>
      <c r="Q97" s="25" t="str">
        <f>IF(P97="","",VLOOKUP(P97,P$116:Q$136,2))</f>
        <v/>
      </c>
      <c r="R97" s="24"/>
      <c r="S97" s="25" t="str">
        <f>IF(R97="","",VLOOKUP(R97,R$116:S$136,2))</f>
        <v/>
      </c>
      <c r="T97" s="24"/>
      <c r="U97" s="25" t="str">
        <f>IF(T97="","",VLOOKUP(T97,T$116:U$136,2))</f>
        <v/>
      </c>
      <c r="V97" s="24"/>
      <c r="W97" s="25" t="str">
        <f>IF(V97="","",VLOOKUP(V97,V$116:W$136,2))</f>
        <v/>
      </c>
      <c r="X97" s="24"/>
      <c r="Y97" s="25" t="str">
        <f>IF(X97="","",VLOOKUP(X97,X$116:Y$138,2))</f>
        <v/>
      </c>
      <c r="Z97" s="24"/>
      <c r="AA97" s="25" t="str">
        <f>IF(Z97="","",VLOOKUP(Z97,Z$116:AA$136,2))</f>
        <v/>
      </c>
      <c r="AB97" s="24"/>
      <c r="AC97" s="25" t="str">
        <f>IF(AB97="","",VLOOKUP(AB97,AB$116:AC$136,2))</f>
        <v/>
      </c>
    </row>
    <row r="98" spans="1:29" ht="15.6" customHeight="1" x14ac:dyDescent="0.2">
      <c r="A98" s="419">
        <v>95</v>
      </c>
      <c r="B98" s="19" t="s">
        <v>624</v>
      </c>
      <c r="C98" s="32">
        <v>3</v>
      </c>
      <c r="D98" s="21" t="s">
        <v>37</v>
      </c>
      <c r="E98" s="388">
        <f>SUM(G98,I98,K98,M98,O98,Q98,S98,U98,W98,Y98,AA98,AC98)</f>
        <v>0.5</v>
      </c>
      <c r="F98" s="258">
        <f>RANK(E98,$E$4:$E$110)</f>
        <v>93</v>
      </c>
      <c r="G98" s="387">
        <v>0.5</v>
      </c>
      <c r="H98" s="24"/>
      <c r="I98" s="25" t="str">
        <f>IF(H98="","",VLOOKUP(H98,H$116:I$136,2))</f>
        <v/>
      </c>
      <c r="J98" s="24"/>
      <c r="K98" s="25" t="str">
        <f>IF(J98="","",VLOOKUP(J98,J$116:K$136,2))</f>
        <v/>
      </c>
      <c r="L98" s="24"/>
      <c r="M98" s="25" t="str">
        <f>IF(L98="","",VLOOKUP(L98,L$116:M$136,2))</f>
        <v/>
      </c>
      <c r="N98" s="24"/>
      <c r="O98" s="25" t="str">
        <f>IF(N98="","",VLOOKUP(N98,N$116:O$136,2))</f>
        <v/>
      </c>
      <c r="P98" s="24"/>
      <c r="Q98" s="25" t="str">
        <f>IF(P98="","",VLOOKUP(P98,P$116:Q$136,2))</f>
        <v/>
      </c>
      <c r="R98" s="24"/>
      <c r="S98" s="25" t="str">
        <f>IF(R98="","",VLOOKUP(R98,R$116:S$136,2))</f>
        <v/>
      </c>
      <c r="T98" s="24"/>
      <c r="U98" s="25" t="str">
        <f>IF(T98="","",VLOOKUP(T98,T$116:U$136,2))</f>
        <v/>
      </c>
      <c r="V98" s="24"/>
      <c r="W98" s="25" t="str">
        <f>IF(V98="","",VLOOKUP(V98,V$116:W$136,2))</f>
        <v/>
      </c>
      <c r="X98" s="24"/>
      <c r="Y98" s="25" t="str">
        <f>IF(X98="","",VLOOKUP(X98,X$116:Y$138,2))</f>
        <v/>
      </c>
      <c r="Z98" s="24"/>
      <c r="AA98" s="25" t="str">
        <f>IF(Z98="","",VLOOKUP(Z98,Z$116:AA$136,2))</f>
        <v/>
      </c>
      <c r="AB98" s="24"/>
      <c r="AC98" s="25" t="str">
        <f>IF(AB98="","",VLOOKUP(AB98,AB$116:AC$136,2))</f>
        <v/>
      </c>
    </row>
    <row r="99" spans="1:29" ht="15.6" customHeight="1" x14ac:dyDescent="0.2">
      <c r="A99" s="419">
        <v>96</v>
      </c>
      <c r="B99" s="19" t="s">
        <v>625</v>
      </c>
      <c r="C99" s="32">
        <v>3</v>
      </c>
      <c r="D99" s="21" t="s">
        <v>78</v>
      </c>
      <c r="E99" s="388">
        <f>SUM(G99,I99,K99,M99,O99,Q99,S99,U99,W99,Y99,AA99,AC99)</f>
        <v>0.5</v>
      </c>
      <c r="F99" s="258">
        <f>RANK(E99,$E$4:$E$110)</f>
        <v>93</v>
      </c>
      <c r="G99" s="387">
        <v>0.5</v>
      </c>
      <c r="H99" s="24"/>
      <c r="I99" s="25" t="str">
        <f>IF(H99="","",VLOOKUP(H99,H$116:I$136,2))</f>
        <v/>
      </c>
      <c r="J99" s="24"/>
      <c r="K99" s="25" t="str">
        <f>IF(J99="","",VLOOKUP(J99,J$116:K$136,2))</f>
        <v/>
      </c>
      <c r="L99" s="24"/>
      <c r="M99" s="25" t="str">
        <f>IF(L99="","",VLOOKUP(L99,L$116:M$136,2))</f>
        <v/>
      </c>
      <c r="N99" s="24"/>
      <c r="O99" s="25" t="str">
        <f>IF(N99="","",VLOOKUP(N99,N$116:O$136,2))</f>
        <v/>
      </c>
      <c r="P99" s="24"/>
      <c r="Q99" s="25" t="str">
        <f>IF(P99="","",VLOOKUP(P99,P$116:Q$136,2))</f>
        <v/>
      </c>
      <c r="R99" s="24"/>
      <c r="S99" s="25" t="str">
        <f>IF(R99="","",VLOOKUP(R99,R$116:S$136,2))</f>
        <v/>
      </c>
      <c r="T99" s="24"/>
      <c r="U99" s="25" t="str">
        <f>IF(T99="","",VLOOKUP(T99,T$116:U$136,2))</f>
        <v/>
      </c>
      <c r="V99" s="24"/>
      <c r="W99" s="25" t="str">
        <f>IF(V99="","",VLOOKUP(V99,V$116:W$136,2))</f>
        <v/>
      </c>
      <c r="X99" s="24"/>
      <c r="Y99" s="25" t="str">
        <f>IF(X99="","",VLOOKUP(X99,X$116:Y$138,2))</f>
        <v/>
      </c>
      <c r="Z99" s="24"/>
      <c r="AA99" s="25" t="str">
        <f>IF(Z99="","",VLOOKUP(Z99,Z$116:AA$136,2))</f>
        <v/>
      </c>
      <c r="AB99" s="24"/>
      <c r="AC99" s="25" t="str">
        <f>IF(AB99="","",VLOOKUP(AB99,AB$116:AC$136,2))</f>
        <v/>
      </c>
    </row>
    <row r="100" spans="1:29" ht="15.6" customHeight="1" x14ac:dyDescent="0.2">
      <c r="A100" s="419">
        <v>97</v>
      </c>
      <c r="B100" s="19" t="s">
        <v>626</v>
      </c>
      <c r="C100" s="32">
        <v>3</v>
      </c>
      <c r="D100" s="21" t="s">
        <v>775</v>
      </c>
      <c r="E100" s="388">
        <f>SUM(G100,I100,K100,M100,O100,Q100,S100,U100,W100,Y100,AA100,AC100)</f>
        <v>0.5</v>
      </c>
      <c r="F100" s="258">
        <f>RANK(E100,$E$4:$E$110)</f>
        <v>93</v>
      </c>
      <c r="G100" s="387">
        <v>0.5</v>
      </c>
      <c r="H100" s="24"/>
      <c r="I100" s="25" t="str">
        <f>IF(H100="","",VLOOKUP(H100,H$116:I$136,2))</f>
        <v/>
      </c>
      <c r="J100" s="24"/>
      <c r="K100" s="25" t="str">
        <f>IF(J100="","",VLOOKUP(J100,J$116:K$136,2))</f>
        <v/>
      </c>
      <c r="L100" s="24"/>
      <c r="M100" s="25" t="str">
        <f>IF(L100="","",VLOOKUP(L100,L$116:M$136,2))</f>
        <v/>
      </c>
      <c r="N100" s="24"/>
      <c r="O100" s="25" t="str">
        <f>IF(N100="","",VLOOKUP(N100,N$116:O$136,2))</f>
        <v/>
      </c>
      <c r="P100" s="24"/>
      <c r="Q100" s="25" t="str">
        <f>IF(P100="","",VLOOKUP(P100,P$116:Q$136,2))</f>
        <v/>
      </c>
      <c r="R100" s="24"/>
      <c r="S100" s="25" t="str">
        <f>IF(R100="","",VLOOKUP(R100,R$116:S$136,2))</f>
        <v/>
      </c>
      <c r="T100" s="24"/>
      <c r="U100" s="25" t="str">
        <f>IF(T100="","",VLOOKUP(T100,T$116:U$136,2))</f>
        <v/>
      </c>
      <c r="V100" s="24"/>
      <c r="W100" s="25" t="str">
        <f>IF(V100="","",VLOOKUP(V100,V$116:W$136,2))</f>
        <v/>
      </c>
      <c r="X100" s="24"/>
      <c r="Y100" s="25" t="str">
        <f>IF(X100="","",VLOOKUP(X100,X$116:Y$138,2))</f>
        <v/>
      </c>
      <c r="Z100" s="24"/>
      <c r="AA100" s="25" t="str">
        <f>IF(Z100="","",VLOOKUP(Z100,Z$116:AA$136,2))</f>
        <v/>
      </c>
      <c r="AB100" s="24"/>
      <c r="AC100" s="25" t="str">
        <f>IF(AB100="","",VLOOKUP(AB100,AB$116:AC$136,2))</f>
        <v/>
      </c>
    </row>
    <row r="101" spans="1:29" ht="15.6" customHeight="1" x14ac:dyDescent="0.2">
      <c r="A101" s="419">
        <v>98</v>
      </c>
      <c r="B101" s="19" t="s">
        <v>631</v>
      </c>
      <c r="C101" s="32">
        <v>3</v>
      </c>
      <c r="D101" s="21" t="s">
        <v>7</v>
      </c>
      <c r="E101" s="388">
        <f>SUM(G101,I101,K101,M101,O101,Q101,S101,U101,W101,Y101,AA101,AC101)</f>
        <v>0.5</v>
      </c>
      <c r="F101" s="258">
        <f>RANK(E101,$E$4:$E$110)</f>
        <v>93</v>
      </c>
      <c r="G101" s="387">
        <v>0.5</v>
      </c>
      <c r="H101" s="24"/>
      <c r="I101" s="25" t="str">
        <f>IF(H101="","",VLOOKUP(H101,H$116:I$136,2))</f>
        <v/>
      </c>
      <c r="J101" s="24"/>
      <c r="K101" s="25" t="str">
        <f>IF(J101="","",VLOOKUP(J101,J$116:K$136,2))</f>
        <v/>
      </c>
      <c r="L101" s="24"/>
      <c r="M101" s="25" t="str">
        <f>IF(L101="","",VLOOKUP(L101,L$116:M$136,2))</f>
        <v/>
      </c>
      <c r="N101" s="24"/>
      <c r="O101" s="25" t="str">
        <f>IF(N101="","",VLOOKUP(N101,N$116:O$136,2))</f>
        <v/>
      </c>
      <c r="P101" s="24"/>
      <c r="Q101" s="25" t="str">
        <f>IF(P101="","",VLOOKUP(P101,P$116:Q$136,2))</f>
        <v/>
      </c>
      <c r="R101" s="24"/>
      <c r="S101" s="25" t="str">
        <f>IF(R101="","",VLOOKUP(R101,R$116:S$136,2))</f>
        <v/>
      </c>
      <c r="T101" s="24"/>
      <c r="U101" s="25" t="str">
        <f>IF(T101="","",VLOOKUP(T101,T$116:U$136,2))</f>
        <v/>
      </c>
      <c r="V101" s="24"/>
      <c r="W101" s="25" t="str">
        <f>IF(V101="","",VLOOKUP(V101,V$116:W$136,2))</f>
        <v/>
      </c>
      <c r="X101" s="24"/>
      <c r="Y101" s="25" t="str">
        <f>IF(X101="","",VLOOKUP(X101,X$116:Y$138,2))</f>
        <v/>
      </c>
      <c r="Z101" s="24"/>
      <c r="AA101" s="25" t="str">
        <f>IF(Z101="","",VLOOKUP(Z101,Z$116:AA$136,2))</f>
        <v/>
      </c>
      <c r="AB101" s="24"/>
      <c r="AC101" s="25" t="str">
        <f>IF(AB101="","",VLOOKUP(AB101,AB$116:AC$136,2))</f>
        <v/>
      </c>
    </row>
    <row r="102" spans="1:29" ht="15.6" customHeight="1" x14ac:dyDescent="0.2">
      <c r="A102" s="419">
        <v>99</v>
      </c>
      <c r="B102" s="19" t="s">
        <v>121</v>
      </c>
      <c r="C102" s="32">
        <v>3</v>
      </c>
      <c r="D102" s="21" t="s">
        <v>10</v>
      </c>
      <c r="E102" s="388">
        <f>SUM(G102,I102,K102,M102,O102,Q102,S102,U102,W102,Y102,AA102,AC102)</f>
        <v>0.5</v>
      </c>
      <c r="F102" s="258">
        <f>RANK(E102,$E$4:$E$110)</f>
        <v>93</v>
      </c>
      <c r="G102" s="387">
        <v>0.5</v>
      </c>
      <c r="H102" s="24"/>
      <c r="I102" s="25" t="str">
        <f>IF(H102="","",VLOOKUP(H102,H$116:I$136,2))</f>
        <v/>
      </c>
      <c r="J102" s="24"/>
      <c r="K102" s="25" t="str">
        <f>IF(J102="","",VLOOKUP(J102,J$116:K$136,2))</f>
        <v/>
      </c>
      <c r="L102" s="24"/>
      <c r="M102" s="25" t="str">
        <f>IF(L102="","",VLOOKUP(L102,L$116:M$136,2))</f>
        <v/>
      </c>
      <c r="N102" s="24"/>
      <c r="O102" s="25" t="str">
        <f>IF(N102="","",VLOOKUP(N102,N$116:O$136,2))</f>
        <v/>
      </c>
      <c r="P102" s="24"/>
      <c r="Q102" s="25" t="str">
        <f>IF(P102="","",VLOOKUP(P102,P$116:Q$136,2))</f>
        <v/>
      </c>
      <c r="R102" s="24"/>
      <c r="S102" s="25" t="str">
        <f>IF(R102="","",VLOOKUP(R102,R$116:S$136,2))</f>
        <v/>
      </c>
      <c r="T102" s="24"/>
      <c r="U102" s="25" t="str">
        <f>IF(T102="","",VLOOKUP(T102,T$116:U$136,2))</f>
        <v/>
      </c>
      <c r="V102" s="24"/>
      <c r="W102" s="25" t="str">
        <f>IF(V102="","",VLOOKUP(V102,V$116:W$136,2))</f>
        <v/>
      </c>
      <c r="X102" s="24"/>
      <c r="Y102" s="25" t="str">
        <f>IF(X102="","",VLOOKUP(X102,X$116:Y$138,2))</f>
        <v/>
      </c>
      <c r="Z102" s="24"/>
      <c r="AA102" s="25" t="str">
        <f>IF(Z102="","",VLOOKUP(Z102,Z$116:AA$136,2))</f>
        <v/>
      </c>
      <c r="AB102" s="24"/>
      <c r="AC102" s="25" t="str">
        <f>IF(AB102="","",VLOOKUP(AB102,AB$116:AC$136,2))</f>
        <v/>
      </c>
    </row>
    <row r="103" spans="1:29" ht="15.6" customHeight="1" x14ac:dyDescent="0.2">
      <c r="A103" s="419">
        <v>100</v>
      </c>
      <c r="B103" s="19" t="s">
        <v>627</v>
      </c>
      <c r="C103" s="32">
        <v>2</v>
      </c>
      <c r="D103" s="21" t="s">
        <v>27</v>
      </c>
      <c r="E103" s="388">
        <f>SUM(G103,I103,K103,M103,O103,Q103,S103,U103,W103,Y103,AA103,AC103)</f>
        <v>0.5</v>
      </c>
      <c r="F103" s="258">
        <f>RANK(E103,$E$4:$E$110)</f>
        <v>93</v>
      </c>
      <c r="G103" s="387">
        <v>0.5</v>
      </c>
      <c r="H103" s="24"/>
      <c r="I103" s="25" t="str">
        <f>IF(H103="","",VLOOKUP(H103,H$116:I$136,2))</f>
        <v/>
      </c>
      <c r="J103" s="24"/>
      <c r="K103" s="25" t="str">
        <f>IF(J103="","",VLOOKUP(J103,J$116:K$136,2))</f>
        <v/>
      </c>
      <c r="L103" s="24"/>
      <c r="M103" s="25" t="str">
        <f>IF(L103="","",VLOOKUP(L103,L$116:M$136,2))</f>
        <v/>
      </c>
      <c r="N103" s="24"/>
      <c r="O103" s="25" t="str">
        <f>IF(N103="","",VLOOKUP(N103,N$116:O$136,2))</f>
        <v/>
      </c>
      <c r="P103" s="24"/>
      <c r="Q103" s="25" t="str">
        <f>IF(P103="","",VLOOKUP(P103,P$116:Q$136,2))</f>
        <v/>
      </c>
      <c r="R103" s="24"/>
      <c r="S103" s="25" t="str">
        <f>IF(R103="","",VLOOKUP(R103,R$116:S$136,2))</f>
        <v/>
      </c>
      <c r="T103" s="24"/>
      <c r="U103" s="25" t="str">
        <f>IF(T103="","",VLOOKUP(T103,T$116:U$136,2))</f>
        <v/>
      </c>
      <c r="V103" s="24"/>
      <c r="W103" s="25" t="str">
        <f>IF(V103="","",VLOOKUP(V103,V$116:W$136,2))</f>
        <v/>
      </c>
      <c r="X103" s="24"/>
      <c r="Y103" s="25" t="str">
        <f>IF(X103="","",VLOOKUP(X103,X$116:Y$138,2))</f>
        <v/>
      </c>
      <c r="Z103" s="24"/>
      <c r="AA103" s="25" t="str">
        <f>IF(Z103="","",VLOOKUP(Z103,Z$116:AA$136,2))</f>
        <v/>
      </c>
      <c r="AB103" s="24"/>
      <c r="AC103" s="25" t="str">
        <f>IF(AB103="","",VLOOKUP(AB103,AB$116:AC$136,2))</f>
        <v/>
      </c>
    </row>
    <row r="104" spans="1:29" ht="15.6" customHeight="1" x14ac:dyDescent="0.2">
      <c r="A104" s="419">
        <v>101</v>
      </c>
      <c r="B104" s="19" t="s">
        <v>278</v>
      </c>
      <c r="C104" s="32">
        <v>2</v>
      </c>
      <c r="D104" s="21" t="s">
        <v>69</v>
      </c>
      <c r="E104" s="388">
        <f>SUM(G104,I104,K104,M104,O104,Q104,S104,U104,W104,Y104,AA104,AC104)</f>
        <v>0.5</v>
      </c>
      <c r="F104" s="258">
        <f>RANK(E104,$E$4:$E$110)</f>
        <v>93</v>
      </c>
      <c r="G104" s="387">
        <v>0.5</v>
      </c>
      <c r="H104" s="24"/>
      <c r="I104" s="25" t="str">
        <f>IF(H104="","",VLOOKUP(H104,H$116:I$136,2))</f>
        <v/>
      </c>
      <c r="J104" s="24"/>
      <c r="K104" s="25" t="str">
        <f>IF(J104="","",VLOOKUP(J104,J$116:K$136,2))</f>
        <v/>
      </c>
      <c r="L104" s="24"/>
      <c r="M104" s="25" t="str">
        <f>IF(L104="","",VLOOKUP(L104,L$116:M$136,2))</f>
        <v/>
      </c>
      <c r="N104" s="24"/>
      <c r="O104" s="25" t="str">
        <f>IF(N104="","",VLOOKUP(N104,N$116:O$136,2))</f>
        <v/>
      </c>
      <c r="P104" s="24"/>
      <c r="Q104" s="25" t="str">
        <f>IF(P104="","",VLOOKUP(P104,P$116:Q$136,2))</f>
        <v/>
      </c>
      <c r="R104" s="24"/>
      <c r="S104" s="25" t="str">
        <f>IF(R104="","",VLOOKUP(R104,R$116:S$136,2))</f>
        <v/>
      </c>
      <c r="T104" s="24"/>
      <c r="U104" s="25" t="str">
        <f>IF(T104="","",VLOOKUP(T104,T$116:U$136,2))</f>
        <v/>
      </c>
      <c r="V104" s="24"/>
      <c r="W104" s="25" t="str">
        <f>IF(V104="","",VLOOKUP(V104,V$116:W$136,2))</f>
        <v/>
      </c>
      <c r="X104" s="24"/>
      <c r="Y104" s="25" t="str">
        <f>IF(X104="","",VLOOKUP(X104,X$116:Y$138,2))</f>
        <v/>
      </c>
      <c r="Z104" s="24"/>
      <c r="AA104" s="25" t="str">
        <f>IF(Z104="","",VLOOKUP(Z104,Z$116:AA$136,2))</f>
        <v/>
      </c>
      <c r="AB104" s="24"/>
      <c r="AC104" s="25" t="str">
        <f>IF(AB104="","",VLOOKUP(AB104,AB$116:AC$136,2))</f>
        <v/>
      </c>
    </row>
    <row r="105" spans="1:29" ht="15.6" customHeight="1" x14ac:dyDescent="0.2">
      <c r="A105" s="419">
        <v>102</v>
      </c>
      <c r="B105" s="19" t="s">
        <v>279</v>
      </c>
      <c r="C105" s="32">
        <v>2</v>
      </c>
      <c r="D105" s="21" t="s">
        <v>69</v>
      </c>
      <c r="E105" s="388">
        <f>SUM(G105,I105,K105,M105,O105,Q105,S105,U105,W105,Y105,AA105,AC105)</f>
        <v>0.5</v>
      </c>
      <c r="F105" s="258">
        <f>RANK(E105,$E$4:$E$110)</f>
        <v>93</v>
      </c>
      <c r="G105" s="387">
        <v>0.5</v>
      </c>
      <c r="H105" s="24"/>
      <c r="I105" s="25" t="str">
        <f>IF(H105="","",VLOOKUP(H105,H$116:I$136,2))</f>
        <v/>
      </c>
      <c r="J105" s="24"/>
      <c r="K105" s="25" t="str">
        <f>IF(J105="","",VLOOKUP(J105,J$116:K$136,2))</f>
        <v/>
      </c>
      <c r="L105" s="24"/>
      <c r="M105" s="25" t="str">
        <f>IF(L105="","",VLOOKUP(L105,L$116:M$136,2))</f>
        <v/>
      </c>
      <c r="N105" s="24"/>
      <c r="O105" s="25" t="str">
        <f>IF(N105="","",VLOOKUP(N105,N$116:O$136,2))</f>
        <v/>
      </c>
      <c r="P105" s="24"/>
      <c r="Q105" s="25" t="str">
        <f>IF(P105="","",VLOOKUP(P105,P$116:Q$136,2))</f>
        <v/>
      </c>
      <c r="R105" s="24"/>
      <c r="S105" s="25" t="str">
        <f>IF(R105="","",VLOOKUP(R105,R$116:S$136,2))</f>
        <v/>
      </c>
      <c r="T105" s="24"/>
      <c r="U105" s="25" t="str">
        <f>IF(T105="","",VLOOKUP(T105,T$116:U$136,2))</f>
        <v/>
      </c>
      <c r="V105" s="24"/>
      <c r="W105" s="25" t="str">
        <f>IF(V105="","",VLOOKUP(V105,V$116:W$136,2))</f>
        <v/>
      </c>
      <c r="X105" s="24"/>
      <c r="Y105" s="25" t="str">
        <f>IF(X105="","",VLOOKUP(X105,X$116:Y$138,2))</f>
        <v/>
      </c>
      <c r="Z105" s="24"/>
      <c r="AA105" s="25" t="str">
        <f>IF(Z105="","",VLOOKUP(Z105,Z$116:AA$136,2))</f>
        <v/>
      </c>
      <c r="AB105" s="24"/>
      <c r="AC105" s="25" t="str">
        <f>IF(AB105="","",VLOOKUP(AB105,AB$116:AC$136,2))</f>
        <v/>
      </c>
    </row>
    <row r="106" spans="1:29" ht="15.6" customHeight="1" x14ac:dyDescent="0.2">
      <c r="A106" s="419">
        <v>103</v>
      </c>
      <c r="B106" s="19" t="s">
        <v>125</v>
      </c>
      <c r="C106" s="32">
        <v>2</v>
      </c>
      <c r="D106" s="21" t="s">
        <v>8</v>
      </c>
      <c r="E106" s="388">
        <f>SUM(G106,I106,K106,M106,O106,Q106,S106,U106,W106,Y106,AA106,AC106)</f>
        <v>0.5</v>
      </c>
      <c r="F106" s="258">
        <f>RANK(E106,$E$4:$E$110)</f>
        <v>93</v>
      </c>
      <c r="G106" s="387">
        <v>0.5</v>
      </c>
      <c r="H106" s="24"/>
      <c r="I106" s="25" t="str">
        <f>IF(H106="","",VLOOKUP(H106,H$116:I$136,2))</f>
        <v/>
      </c>
      <c r="J106" s="24"/>
      <c r="K106" s="25" t="str">
        <f>IF(J106="","",VLOOKUP(J106,J$116:K$136,2))</f>
        <v/>
      </c>
      <c r="L106" s="24"/>
      <c r="M106" s="25" t="str">
        <f>IF(L106="","",VLOOKUP(L106,L$116:M$136,2))</f>
        <v/>
      </c>
      <c r="N106" s="24"/>
      <c r="O106" s="25" t="str">
        <f>IF(N106="","",VLOOKUP(N106,N$116:O$136,2))</f>
        <v/>
      </c>
      <c r="P106" s="24"/>
      <c r="Q106" s="25" t="str">
        <f>IF(P106="","",VLOOKUP(P106,P$116:Q$136,2))</f>
        <v/>
      </c>
      <c r="R106" s="24"/>
      <c r="S106" s="25" t="str">
        <f>IF(R106="","",VLOOKUP(R106,R$116:S$136,2))</f>
        <v/>
      </c>
      <c r="T106" s="24"/>
      <c r="U106" s="25" t="str">
        <f>IF(T106="","",VLOOKUP(T106,T$116:U$136,2))</f>
        <v/>
      </c>
      <c r="V106" s="24"/>
      <c r="W106" s="25" t="str">
        <f>IF(V106="","",VLOOKUP(V106,V$116:W$136,2))</f>
        <v/>
      </c>
      <c r="X106" s="24"/>
      <c r="Y106" s="25" t="str">
        <f>IF(X106="","",VLOOKUP(X106,X$116:Y$138,2))</f>
        <v/>
      </c>
      <c r="Z106" s="24"/>
      <c r="AA106" s="25" t="str">
        <f>IF(Z106="","",VLOOKUP(Z106,Z$116:AA$136,2))</f>
        <v/>
      </c>
      <c r="AB106" s="24"/>
      <c r="AC106" s="25" t="str">
        <f>IF(AB106="","",VLOOKUP(AB106,AB$116:AC$136,2))</f>
        <v/>
      </c>
    </row>
    <row r="107" spans="1:29" ht="15.6" customHeight="1" x14ac:dyDescent="0.2">
      <c r="A107" s="419">
        <v>104</v>
      </c>
      <c r="B107" s="19" t="s">
        <v>632</v>
      </c>
      <c r="C107" s="32">
        <v>2</v>
      </c>
      <c r="D107" s="21" t="s">
        <v>6</v>
      </c>
      <c r="E107" s="388">
        <f>SUM(G107,I107,K107,M107,O107,Q107,S107,U107,W107,Y107,AA107,AC107)</f>
        <v>0.5</v>
      </c>
      <c r="F107" s="258">
        <f>RANK(E107,$E$4:$E$110)</f>
        <v>93</v>
      </c>
      <c r="G107" s="387">
        <v>0.5</v>
      </c>
      <c r="H107" s="24"/>
      <c r="I107" s="25" t="str">
        <f>IF(H107="","",VLOOKUP(H107,H$116:I$136,2))</f>
        <v/>
      </c>
      <c r="J107" s="24"/>
      <c r="K107" s="25" t="str">
        <f>IF(J107="","",VLOOKUP(J107,J$116:K$136,2))</f>
        <v/>
      </c>
      <c r="L107" s="24"/>
      <c r="M107" s="25" t="str">
        <f>IF(L107="","",VLOOKUP(L107,L$116:M$136,2))</f>
        <v/>
      </c>
      <c r="N107" s="24"/>
      <c r="O107" s="25" t="str">
        <f>IF(N107="","",VLOOKUP(N107,N$116:O$136,2))</f>
        <v/>
      </c>
      <c r="P107" s="24"/>
      <c r="Q107" s="25" t="str">
        <f>IF(P107="","",VLOOKUP(P107,P$116:Q$136,2))</f>
        <v/>
      </c>
      <c r="R107" s="24"/>
      <c r="S107" s="25" t="str">
        <f>IF(R107="","",VLOOKUP(R107,R$116:S$136,2))</f>
        <v/>
      </c>
      <c r="T107" s="24"/>
      <c r="U107" s="25" t="str">
        <f>IF(T107="","",VLOOKUP(T107,T$116:U$136,2))</f>
        <v/>
      </c>
      <c r="V107" s="24"/>
      <c r="W107" s="25" t="str">
        <f>IF(V107="","",VLOOKUP(V107,V$116:W$136,2))</f>
        <v/>
      </c>
      <c r="X107" s="24"/>
      <c r="Y107" s="25" t="str">
        <f>IF(X107="","",VLOOKUP(X107,X$116:Y$138,2))</f>
        <v/>
      </c>
      <c r="Z107" s="24"/>
      <c r="AA107" s="25" t="str">
        <f>IF(Z107="","",VLOOKUP(Z107,Z$116:AA$136,2))</f>
        <v/>
      </c>
      <c r="AB107" s="24"/>
      <c r="AC107" s="25" t="str">
        <f>IF(AB107="","",VLOOKUP(AB107,AB$116:AC$136,2))</f>
        <v/>
      </c>
    </row>
    <row r="108" spans="1:29" ht="15.6" customHeight="1" x14ac:dyDescent="0.2">
      <c r="A108" s="419">
        <v>105</v>
      </c>
      <c r="B108" s="19" t="s">
        <v>161</v>
      </c>
      <c r="C108" s="32">
        <v>3</v>
      </c>
      <c r="D108" s="21" t="s">
        <v>9</v>
      </c>
      <c r="E108" s="388">
        <f>SUM(G108,I108,K108,M108,O108,Q108,S108,U108,W108,Y108,AA108,AC108)</f>
        <v>0.25</v>
      </c>
      <c r="F108" s="258">
        <f>RANK(E108,$E$4:$E$110)</f>
        <v>105</v>
      </c>
      <c r="G108" s="387">
        <v>0.25</v>
      </c>
      <c r="H108" s="24"/>
      <c r="I108" s="25" t="str">
        <f>IF(H108="","",VLOOKUP(H108,H$116:I$136,2))</f>
        <v/>
      </c>
      <c r="J108" s="24"/>
      <c r="K108" s="25" t="str">
        <f>IF(J108="","",VLOOKUP(J108,J$116:K$136,2))</f>
        <v/>
      </c>
      <c r="L108" s="24"/>
      <c r="M108" s="25" t="str">
        <f>IF(L108="","",VLOOKUP(L108,L$116:M$136,2))</f>
        <v/>
      </c>
      <c r="N108" s="24"/>
      <c r="O108" s="25" t="str">
        <f>IF(N108="","",VLOOKUP(N108,N$116:O$136,2))</f>
        <v/>
      </c>
      <c r="P108" s="24"/>
      <c r="Q108" s="25" t="str">
        <f>IF(P108="","",VLOOKUP(P108,P$116:Q$136,2))</f>
        <v/>
      </c>
      <c r="R108" s="24"/>
      <c r="S108" s="25" t="str">
        <f>IF(R108="","",VLOOKUP(R108,R$116:S$136,2))</f>
        <v/>
      </c>
      <c r="T108" s="24"/>
      <c r="U108" s="25" t="str">
        <f>IF(T108="","",VLOOKUP(T108,T$116:U$136,2))</f>
        <v/>
      </c>
      <c r="V108" s="24"/>
      <c r="W108" s="25" t="str">
        <f>IF(V108="","",VLOOKUP(V108,V$116:W$136,2))</f>
        <v/>
      </c>
      <c r="X108" s="24"/>
      <c r="Y108" s="25" t="str">
        <f>IF(X108="","",VLOOKUP(X108,X$116:Y$138,2))</f>
        <v/>
      </c>
      <c r="Z108" s="24"/>
      <c r="AA108" s="25" t="str">
        <f>IF(Z108="","",VLOOKUP(Z108,Z$116:AA$136,2))</f>
        <v/>
      </c>
      <c r="AB108" s="24"/>
      <c r="AC108" s="25" t="str">
        <f>IF(AB108="","",VLOOKUP(AB108,AB$116:AC$136,2))</f>
        <v/>
      </c>
    </row>
    <row r="109" spans="1:29" ht="15.6" customHeight="1" x14ac:dyDescent="0.2">
      <c r="A109" s="419">
        <v>106</v>
      </c>
      <c r="B109" s="19" t="s">
        <v>272</v>
      </c>
      <c r="C109" s="32">
        <v>3</v>
      </c>
      <c r="D109" s="21" t="s">
        <v>69</v>
      </c>
      <c r="E109" s="388">
        <f>SUM(G109,I109,K109,M109,O109,Q109,S109,U109,W109,Y109,AA109,AC109)</f>
        <v>0.25</v>
      </c>
      <c r="F109" s="258">
        <f>RANK(E109,$E$4:$E$110)</f>
        <v>105</v>
      </c>
      <c r="G109" s="387">
        <v>0.25</v>
      </c>
      <c r="H109" s="24"/>
      <c r="I109" s="25" t="str">
        <f>IF(H109="","",VLOOKUP(H109,H$116:I$136,2))</f>
        <v/>
      </c>
      <c r="J109" s="24"/>
      <c r="K109" s="25" t="str">
        <f>IF(J109="","",VLOOKUP(J109,J$116:K$136,2))</f>
        <v/>
      </c>
      <c r="L109" s="24"/>
      <c r="M109" s="25" t="str">
        <f>IF(L109="","",VLOOKUP(L109,L$116:M$136,2))</f>
        <v/>
      </c>
      <c r="N109" s="24"/>
      <c r="O109" s="25" t="str">
        <f>IF(N109="","",VLOOKUP(N109,N$116:O$136,2))</f>
        <v/>
      </c>
      <c r="P109" s="24"/>
      <c r="Q109" s="25" t="str">
        <f>IF(P109="","",VLOOKUP(P109,P$116:Q$136,2))</f>
        <v/>
      </c>
      <c r="R109" s="24"/>
      <c r="S109" s="25" t="str">
        <f>IF(R109="","",VLOOKUP(R109,R$116:S$136,2))</f>
        <v/>
      </c>
      <c r="T109" s="24"/>
      <c r="U109" s="25" t="str">
        <f>IF(T109="","",VLOOKUP(T109,T$116:U$136,2))</f>
        <v/>
      </c>
      <c r="V109" s="24"/>
      <c r="W109" s="25" t="str">
        <f>IF(V109="","",VLOOKUP(V109,V$116:W$136,2))</f>
        <v/>
      </c>
      <c r="X109" s="24"/>
      <c r="Y109" s="25" t="str">
        <f>IF(X109="","",VLOOKUP(X109,X$116:Y$138,2))</f>
        <v/>
      </c>
      <c r="Z109" s="24"/>
      <c r="AA109" s="25" t="str">
        <f>IF(Z109="","",VLOOKUP(Z109,Z$116:AA$136,2))</f>
        <v/>
      </c>
      <c r="AB109" s="24"/>
      <c r="AC109" s="25" t="str">
        <f>IF(AB109="","",VLOOKUP(AB109,AB$116:AC$136,2))</f>
        <v/>
      </c>
    </row>
    <row r="110" spans="1:29" ht="15.6" customHeight="1" x14ac:dyDescent="0.2">
      <c r="A110" s="419"/>
      <c r="B110" s="19"/>
      <c r="C110" s="32"/>
      <c r="D110" s="30"/>
      <c r="E110" s="390"/>
      <c r="F110" s="329"/>
      <c r="G110" s="389"/>
      <c r="H110" s="24"/>
      <c r="I110" s="25"/>
      <c r="J110" s="24"/>
      <c r="K110" s="25"/>
      <c r="L110" s="24"/>
      <c r="M110" s="25"/>
      <c r="N110" s="24"/>
      <c r="O110" s="25"/>
      <c r="P110" s="24"/>
      <c r="Q110" s="25"/>
      <c r="R110" s="24"/>
      <c r="S110" s="25"/>
      <c r="T110" s="24"/>
      <c r="U110" s="25"/>
      <c r="V110" s="24"/>
      <c r="W110" s="25"/>
      <c r="X110" s="24"/>
      <c r="Y110" s="25"/>
      <c r="Z110" s="24"/>
      <c r="AA110" s="25"/>
      <c r="AB110" s="24"/>
      <c r="AC110" s="25"/>
    </row>
    <row r="111" spans="1:29" x14ac:dyDescent="0.2">
      <c r="A111" s="64"/>
      <c r="B111" s="65"/>
      <c r="C111" s="46"/>
      <c r="D111" s="47"/>
      <c r="E111" s="48"/>
      <c r="F111" s="49"/>
      <c r="G111" s="50"/>
      <c r="H111" s="51"/>
      <c r="I111" s="52"/>
      <c r="J111" s="51"/>
      <c r="K111" s="52"/>
      <c r="L111" s="61"/>
      <c r="M111" s="52"/>
      <c r="N111" s="51"/>
      <c r="O111" s="52"/>
      <c r="P111" s="51"/>
      <c r="Q111" s="52"/>
      <c r="R111" s="51"/>
      <c r="S111" s="52"/>
      <c r="T111" s="51"/>
      <c r="U111" s="52"/>
      <c r="V111" s="51"/>
      <c r="W111" s="52"/>
      <c r="X111" s="62"/>
      <c r="Y111" s="52"/>
      <c r="Z111" s="62"/>
      <c r="AA111" s="52"/>
      <c r="AB111" s="62"/>
      <c r="AC111" s="52"/>
    </row>
    <row r="112" spans="1:29" x14ac:dyDescent="0.2">
      <c r="A112" s="64"/>
      <c r="B112" s="65"/>
      <c r="C112" s="46"/>
      <c r="D112" s="47"/>
      <c r="E112" s="48"/>
      <c r="F112" s="49"/>
      <c r="G112" s="50"/>
      <c r="H112" s="51"/>
      <c r="I112" s="52"/>
      <c r="J112" s="51"/>
      <c r="K112" s="52"/>
      <c r="L112" s="61"/>
      <c r="M112" s="52"/>
      <c r="N112" s="51"/>
      <c r="O112" s="52"/>
      <c r="P112" s="51"/>
      <c r="Q112" s="52"/>
      <c r="R112" s="51"/>
      <c r="S112" s="52"/>
      <c r="T112" s="51"/>
      <c r="U112" s="52"/>
      <c r="V112" s="51"/>
      <c r="W112" s="52"/>
      <c r="X112" s="62"/>
      <c r="Y112" s="52"/>
      <c r="Z112" s="62"/>
      <c r="AA112" s="52"/>
      <c r="AB112" s="62"/>
      <c r="AC112" s="52"/>
    </row>
    <row r="113" spans="1:29" x14ac:dyDescent="0.2">
      <c r="A113" s="64"/>
      <c r="B113" s="65"/>
      <c r="C113" s="46"/>
      <c r="D113" s="47"/>
      <c r="E113" s="48"/>
      <c r="F113" s="49"/>
      <c r="G113" s="50"/>
      <c r="H113" s="51"/>
      <c r="I113" s="52"/>
      <c r="J113" s="51"/>
      <c r="K113" s="52"/>
      <c r="L113" s="61"/>
      <c r="M113" s="52"/>
      <c r="N113" s="51"/>
      <c r="O113" s="52"/>
      <c r="P113" s="51"/>
      <c r="Q113" s="52"/>
      <c r="R113" s="51"/>
      <c r="S113" s="52"/>
      <c r="T113" s="51"/>
      <c r="U113" s="52"/>
      <c r="V113" s="51"/>
      <c r="W113" s="52"/>
      <c r="X113" s="62"/>
      <c r="Y113" s="52"/>
      <c r="Z113" s="62"/>
      <c r="AA113" s="52"/>
      <c r="AB113" s="62"/>
      <c r="AC113" s="52"/>
    </row>
    <row r="114" spans="1:29" ht="13.8" thickBot="1" x14ac:dyDescent="0.25"/>
    <row r="115" spans="1:29" ht="173.4" thickBot="1" x14ac:dyDescent="0.25">
      <c r="H115" s="66" t="str">
        <f>H3</f>
        <v>令和２年度ＩＨ予選</v>
      </c>
      <c r="I115" s="67" t="s">
        <v>5</v>
      </c>
      <c r="J115" s="66" t="str">
        <f>J3</f>
        <v>令和２年度強化練習会</v>
      </c>
      <c r="K115" s="67" t="s">
        <v>4</v>
      </c>
      <c r="L115" s="66" t="str">
        <f>L3</f>
        <v>令和２年度新人戦順位</v>
      </c>
      <c r="M115" s="67" t="s">
        <v>4</v>
      </c>
      <c r="N115" s="66" t="str">
        <f>N3</f>
        <v>令和２年度全日本JrU18</v>
      </c>
      <c r="O115" s="67" t="s">
        <v>4</v>
      </c>
      <c r="P115" s="66" t="str">
        <f>P3</f>
        <v>令和２年度全日本JrU16</v>
      </c>
      <c r="Q115" s="67" t="s">
        <v>4</v>
      </c>
      <c r="R115" s="66" t="str">
        <f>R3</f>
        <v>令和２年度全日本JrU14</v>
      </c>
      <c r="S115" s="67" t="s">
        <v>4</v>
      </c>
      <c r="T115" s="68" t="str">
        <f>T3</f>
        <v>令和２年度岐阜県中学</v>
      </c>
      <c r="U115" s="67" t="s">
        <v>5</v>
      </c>
      <c r="V115" s="68" t="str">
        <f>V3</f>
        <v>令和２年度選抜室内Ｊ</v>
      </c>
      <c r="W115" s="67" t="s">
        <v>4</v>
      </c>
      <c r="X115" s="68" t="str">
        <f>X3</f>
        <v>令和２年度東海毎日U18</v>
      </c>
      <c r="Y115" s="67" t="s">
        <v>4</v>
      </c>
      <c r="Z115" s="68" t="str">
        <f>Z3</f>
        <v>令和２年度東海毎日U16</v>
      </c>
      <c r="AA115" s="67" t="s">
        <v>4</v>
      </c>
      <c r="AB115" s="68" t="str">
        <f>AB3</f>
        <v>令和２年度MUFGJU16</v>
      </c>
      <c r="AC115" s="67" t="s">
        <v>4</v>
      </c>
    </row>
    <row r="116" spans="1:29" x14ac:dyDescent="0.2">
      <c r="H116" s="69">
        <v>1</v>
      </c>
      <c r="I116" s="70">
        <v>33</v>
      </c>
      <c r="J116" s="69"/>
      <c r="K116" s="70">
        <v>33</v>
      </c>
      <c r="L116" s="71">
        <v>1</v>
      </c>
      <c r="M116" s="72">
        <v>33</v>
      </c>
      <c r="N116" s="69"/>
      <c r="O116" s="70">
        <v>33</v>
      </c>
      <c r="P116" s="69"/>
      <c r="Q116" s="70">
        <v>33</v>
      </c>
      <c r="R116" s="73"/>
      <c r="S116" s="70">
        <v>33</v>
      </c>
      <c r="T116" s="73"/>
      <c r="U116" s="70">
        <v>33</v>
      </c>
      <c r="V116" s="69"/>
      <c r="W116" s="70">
        <v>33</v>
      </c>
      <c r="X116" s="69"/>
      <c r="Y116" s="70">
        <v>33</v>
      </c>
      <c r="Z116" s="74"/>
      <c r="AA116" s="72">
        <v>33</v>
      </c>
      <c r="AB116" s="69"/>
      <c r="AC116" s="70">
        <v>33</v>
      </c>
    </row>
    <row r="117" spans="1:29" x14ac:dyDescent="0.2">
      <c r="H117" s="75"/>
      <c r="I117" s="76">
        <v>22</v>
      </c>
      <c r="J117" s="75">
        <v>1</v>
      </c>
      <c r="K117" s="76">
        <v>22</v>
      </c>
      <c r="L117" s="77"/>
      <c r="M117" s="78">
        <v>22</v>
      </c>
      <c r="N117" s="75">
        <v>1</v>
      </c>
      <c r="O117" s="76">
        <v>22</v>
      </c>
      <c r="P117" s="75"/>
      <c r="Q117" s="76">
        <v>22</v>
      </c>
      <c r="R117" s="79"/>
      <c r="S117" s="80">
        <v>22</v>
      </c>
      <c r="T117" s="79"/>
      <c r="U117" s="80">
        <v>22</v>
      </c>
      <c r="V117" s="75">
        <v>1</v>
      </c>
      <c r="W117" s="76">
        <v>22</v>
      </c>
      <c r="X117" s="75">
        <v>1</v>
      </c>
      <c r="Y117" s="76">
        <v>22</v>
      </c>
      <c r="Z117" s="81"/>
      <c r="AA117" s="78">
        <v>22</v>
      </c>
      <c r="AB117" s="75"/>
      <c r="AC117" s="76">
        <v>22</v>
      </c>
    </row>
    <row r="118" spans="1:29" x14ac:dyDescent="0.2">
      <c r="H118" s="75">
        <v>2</v>
      </c>
      <c r="I118" s="76">
        <v>21</v>
      </c>
      <c r="J118" s="75"/>
      <c r="K118" s="76">
        <v>21</v>
      </c>
      <c r="L118" s="77">
        <v>2</v>
      </c>
      <c r="M118" s="78">
        <v>21</v>
      </c>
      <c r="N118" s="75"/>
      <c r="O118" s="76">
        <v>21</v>
      </c>
      <c r="P118" s="75"/>
      <c r="Q118" s="76">
        <v>21</v>
      </c>
      <c r="R118" s="79"/>
      <c r="S118" s="80">
        <v>21</v>
      </c>
      <c r="T118" s="79"/>
      <c r="U118" s="80">
        <v>21</v>
      </c>
      <c r="V118" s="75"/>
      <c r="W118" s="76">
        <v>21</v>
      </c>
      <c r="X118" s="75"/>
      <c r="Y118" s="76">
        <v>21</v>
      </c>
      <c r="Z118" s="81"/>
      <c r="AA118" s="78">
        <v>21</v>
      </c>
      <c r="AB118" s="75"/>
      <c r="AC118" s="76">
        <v>21</v>
      </c>
    </row>
    <row r="119" spans="1:29" x14ac:dyDescent="0.2">
      <c r="H119" s="75">
        <v>3</v>
      </c>
      <c r="I119" s="76">
        <v>16</v>
      </c>
      <c r="J119" s="75"/>
      <c r="K119" s="76">
        <v>16</v>
      </c>
      <c r="L119" s="77">
        <v>3</v>
      </c>
      <c r="M119" s="78">
        <v>16</v>
      </c>
      <c r="N119" s="75"/>
      <c r="O119" s="76">
        <v>16</v>
      </c>
      <c r="P119" s="75"/>
      <c r="Q119" s="76">
        <v>16</v>
      </c>
      <c r="R119" s="79"/>
      <c r="S119" s="80">
        <v>16</v>
      </c>
      <c r="T119" s="79"/>
      <c r="U119" s="80">
        <v>16</v>
      </c>
      <c r="V119" s="75"/>
      <c r="W119" s="76">
        <v>16</v>
      </c>
      <c r="X119" s="75"/>
      <c r="Y119" s="76">
        <v>16</v>
      </c>
      <c r="Z119" s="81"/>
      <c r="AA119" s="78">
        <v>16</v>
      </c>
      <c r="AB119" s="75"/>
      <c r="AC119" s="76">
        <v>16</v>
      </c>
    </row>
    <row r="120" spans="1:29" x14ac:dyDescent="0.2">
      <c r="H120" s="75"/>
      <c r="I120" s="76">
        <v>14</v>
      </c>
      <c r="J120" s="75">
        <v>2</v>
      </c>
      <c r="K120" s="76">
        <v>14</v>
      </c>
      <c r="L120" s="77"/>
      <c r="M120" s="78">
        <v>14</v>
      </c>
      <c r="N120" s="75">
        <v>2</v>
      </c>
      <c r="O120" s="76">
        <v>14</v>
      </c>
      <c r="P120" s="75"/>
      <c r="Q120" s="76">
        <v>14</v>
      </c>
      <c r="R120" s="79"/>
      <c r="S120" s="80">
        <v>14</v>
      </c>
      <c r="T120" s="79"/>
      <c r="U120" s="80">
        <v>14</v>
      </c>
      <c r="V120" s="75">
        <v>2</v>
      </c>
      <c r="W120" s="76">
        <v>14</v>
      </c>
      <c r="X120" s="75">
        <v>2</v>
      </c>
      <c r="Y120" s="76">
        <v>14</v>
      </c>
      <c r="Z120" s="81"/>
      <c r="AA120" s="78">
        <v>14</v>
      </c>
      <c r="AB120" s="75"/>
      <c r="AC120" s="76">
        <v>14</v>
      </c>
    </row>
    <row r="121" spans="1:29" x14ac:dyDescent="0.2">
      <c r="H121" s="75">
        <v>4</v>
      </c>
      <c r="I121" s="76">
        <v>12</v>
      </c>
      <c r="J121" s="75"/>
      <c r="K121" s="76">
        <v>12</v>
      </c>
      <c r="L121" s="77">
        <v>4</v>
      </c>
      <c r="M121" s="78">
        <v>12</v>
      </c>
      <c r="N121" s="75"/>
      <c r="O121" s="76">
        <v>12</v>
      </c>
      <c r="P121" s="75"/>
      <c r="Q121" s="76">
        <v>12</v>
      </c>
      <c r="R121" s="79"/>
      <c r="S121" s="80">
        <v>12</v>
      </c>
      <c r="T121" s="79"/>
      <c r="U121" s="80">
        <v>12</v>
      </c>
      <c r="V121" s="75"/>
      <c r="W121" s="76">
        <v>12</v>
      </c>
      <c r="X121" s="75"/>
      <c r="Y121" s="76">
        <v>12</v>
      </c>
      <c r="Z121" s="81"/>
      <c r="AA121" s="78">
        <v>12</v>
      </c>
      <c r="AB121" s="75"/>
      <c r="AC121" s="76">
        <v>12</v>
      </c>
    </row>
    <row r="122" spans="1:29" x14ac:dyDescent="0.2">
      <c r="H122" s="75"/>
      <c r="I122" s="76">
        <v>11</v>
      </c>
      <c r="J122" s="75">
        <v>3</v>
      </c>
      <c r="K122" s="76">
        <v>11</v>
      </c>
      <c r="L122" s="77"/>
      <c r="M122" s="78">
        <v>11</v>
      </c>
      <c r="N122" s="75"/>
      <c r="O122" s="76">
        <v>11</v>
      </c>
      <c r="P122" s="75">
        <v>1</v>
      </c>
      <c r="Q122" s="76">
        <v>11</v>
      </c>
      <c r="R122" s="79"/>
      <c r="S122" s="80">
        <v>11</v>
      </c>
      <c r="T122" s="79"/>
      <c r="U122" s="80">
        <v>11</v>
      </c>
      <c r="V122" s="75"/>
      <c r="W122" s="76">
        <v>11</v>
      </c>
      <c r="X122" s="75"/>
      <c r="Y122" s="76">
        <v>11</v>
      </c>
      <c r="Z122" s="75">
        <v>1</v>
      </c>
      <c r="AA122" s="76">
        <v>11</v>
      </c>
      <c r="AB122" s="75"/>
      <c r="AC122" s="76">
        <v>11</v>
      </c>
    </row>
    <row r="123" spans="1:29" x14ac:dyDescent="0.2">
      <c r="H123" s="75">
        <v>5</v>
      </c>
      <c r="I123" s="76">
        <v>10</v>
      </c>
      <c r="J123" s="75"/>
      <c r="K123" s="76">
        <v>10</v>
      </c>
      <c r="L123" s="77">
        <v>5</v>
      </c>
      <c r="M123" s="78">
        <v>10</v>
      </c>
      <c r="N123" s="75">
        <v>3</v>
      </c>
      <c r="O123" s="76">
        <v>10</v>
      </c>
      <c r="P123" s="75"/>
      <c r="Q123" s="76">
        <v>10</v>
      </c>
      <c r="R123" s="79"/>
      <c r="S123" s="80">
        <v>10</v>
      </c>
      <c r="T123" s="73"/>
      <c r="U123" s="82">
        <v>10</v>
      </c>
      <c r="V123" s="75">
        <v>3</v>
      </c>
      <c r="W123" s="76">
        <v>10</v>
      </c>
      <c r="X123" s="75">
        <v>3</v>
      </c>
      <c r="Y123" s="76">
        <v>10</v>
      </c>
      <c r="Z123" s="69"/>
      <c r="AA123" s="83">
        <v>10</v>
      </c>
      <c r="AB123" s="81"/>
      <c r="AC123" s="76">
        <v>10</v>
      </c>
    </row>
    <row r="124" spans="1:29" x14ac:dyDescent="0.2">
      <c r="H124" s="75">
        <v>6</v>
      </c>
      <c r="I124" s="76">
        <v>9</v>
      </c>
      <c r="J124" s="75"/>
      <c r="K124" s="76">
        <v>9</v>
      </c>
      <c r="L124" s="77">
        <v>6</v>
      </c>
      <c r="M124" s="78">
        <v>9</v>
      </c>
      <c r="N124" s="75">
        <v>4</v>
      </c>
      <c r="O124" s="84">
        <v>10</v>
      </c>
      <c r="P124" s="75"/>
      <c r="Q124" s="76">
        <v>9</v>
      </c>
      <c r="R124" s="79"/>
      <c r="S124" s="85">
        <v>10</v>
      </c>
      <c r="T124" s="79"/>
      <c r="U124" s="80">
        <v>9</v>
      </c>
      <c r="V124" s="75">
        <v>4</v>
      </c>
      <c r="W124" s="76">
        <v>10</v>
      </c>
      <c r="X124" s="75">
        <v>4</v>
      </c>
      <c r="Y124" s="84">
        <v>10</v>
      </c>
      <c r="Z124" s="75"/>
      <c r="AA124" s="76">
        <v>9</v>
      </c>
      <c r="AB124" s="81"/>
      <c r="AC124" s="76">
        <v>9</v>
      </c>
    </row>
    <row r="125" spans="1:29" x14ac:dyDescent="0.2">
      <c r="H125" s="75">
        <v>7</v>
      </c>
      <c r="I125" s="76">
        <v>8</v>
      </c>
      <c r="J125" s="75">
        <v>4</v>
      </c>
      <c r="K125" s="76">
        <v>8</v>
      </c>
      <c r="L125" s="77">
        <v>7</v>
      </c>
      <c r="M125" s="78">
        <v>8</v>
      </c>
      <c r="N125" s="75"/>
      <c r="O125" s="76">
        <v>9</v>
      </c>
      <c r="P125" s="75"/>
      <c r="Q125" s="76">
        <v>8</v>
      </c>
      <c r="R125" s="79"/>
      <c r="S125" s="80">
        <v>9</v>
      </c>
      <c r="T125" s="79"/>
      <c r="U125" s="80">
        <v>8</v>
      </c>
      <c r="V125" s="75"/>
      <c r="W125" s="76">
        <v>9</v>
      </c>
      <c r="X125" s="75"/>
      <c r="Y125" s="76">
        <v>9</v>
      </c>
      <c r="Z125" s="75"/>
      <c r="AA125" s="76">
        <v>8</v>
      </c>
      <c r="AB125" s="81"/>
      <c r="AC125" s="76">
        <v>8</v>
      </c>
    </row>
    <row r="126" spans="1:29" x14ac:dyDescent="0.2">
      <c r="H126" s="75"/>
      <c r="I126" s="76">
        <v>7</v>
      </c>
      <c r="J126" s="75">
        <v>5</v>
      </c>
      <c r="K126" s="76">
        <v>7</v>
      </c>
      <c r="L126" s="77"/>
      <c r="M126" s="78">
        <v>7</v>
      </c>
      <c r="N126" s="75"/>
      <c r="O126" s="76">
        <v>8</v>
      </c>
      <c r="P126" s="75">
        <v>2</v>
      </c>
      <c r="Q126" s="76">
        <v>7</v>
      </c>
      <c r="R126" s="79"/>
      <c r="S126" s="80">
        <v>8</v>
      </c>
      <c r="T126" s="79"/>
      <c r="U126" s="80">
        <v>7</v>
      </c>
      <c r="V126" s="75">
        <v>5</v>
      </c>
      <c r="W126" s="76">
        <v>6</v>
      </c>
      <c r="X126" s="75"/>
      <c r="Y126" s="76">
        <v>8</v>
      </c>
      <c r="Z126" s="75">
        <v>2</v>
      </c>
      <c r="AA126" s="76">
        <v>7</v>
      </c>
      <c r="AB126" s="81"/>
      <c r="AC126" s="76">
        <v>7</v>
      </c>
    </row>
    <row r="127" spans="1:29" x14ac:dyDescent="0.2">
      <c r="H127" s="75">
        <v>8</v>
      </c>
      <c r="I127" s="76">
        <v>6</v>
      </c>
      <c r="J127" s="75">
        <v>6</v>
      </c>
      <c r="K127" s="76">
        <v>6</v>
      </c>
      <c r="L127" s="77">
        <v>8</v>
      </c>
      <c r="M127" s="78">
        <v>6</v>
      </c>
      <c r="N127" s="75">
        <v>5</v>
      </c>
      <c r="O127" s="76">
        <v>7</v>
      </c>
      <c r="P127" s="75">
        <v>3</v>
      </c>
      <c r="Q127" s="76">
        <v>5</v>
      </c>
      <c r="R127" s="79"/>
      <c r="S127" s="80">
        <v>7</v>
      </c>
      <c r="T127" s="79">
        <v>1</v>
      </c>
      <c r="U127" s="80">
        <v>6</v>
      </c>
      <c r="V127" s="75">
        <v>6</v>
      </c>
      <c r="W127" s="76">
        <v>6</v>
      </c>
      <c r="X127" s="75">
        <v>5</v>
      </c>
      <c r="Y127" s="76">
        <v>7</v>
      </c>
      <c r="Z127" s="75"/>
      <c r="AA127" s="76">
        <v>6</v>
      </c>
      <c r="AB127" s="81">
        <v>1</v>
      </c>
      <c r="AC127" s="76">
        <v>6</v>
      </c>
    </row>
    <row r="128" spans="1:29" x14ac:dyDescent="0.2">
      <c r="H128" s="75"/>
      <c r="I128" s="76">
        <v>5</v>
      </c>
      <c r="J128" s="75">
        <v>7</v>
      </c>
      <c r="K128" s="76">
        <v>5</v>
      </c>
      <c r="L128" s="77"/>
      <c r="M128" s="78">
        <v>5</v>
      </c>
      <c r="N128" s="75">
        <v>6</v>
      </c>
      <c r="O128" s="76">
        <v>7</v>
      </c>
      <c r="P128" s="75">
        <v>4</v>
      </c>
      <c r="Q128" s="76">
        <v>5</v>
      </c>
      <c r="R128" s="79"/>
      <c r="S128" s="80">
        <v>7</v>
      </c>
      <c r="T128" s="79"/>
      <c r="U128" s="80">
        <v>5</v>
      </c>
      <c r="V128" s="75">
        <v>7</v>
      </c>
      <c r="W128" s="76">
        <v>6</v>
      </c>
      <c r="X128" s="75">
        <v>6</v>
      </c>
      <c r="Y128" s="76">
        <v>7</v>
      </c>
      <c r="Z128" s="75">
        <v>3</v>
      </c>
      <c r="AA128" s="76">
        <v>5</v>
      </c>
      <c r="AB128" s="81"/>
      <c r="AC128" s="76">
        <v>5</v>
      </c>
    </row>
    <row r="129" spans="8:29" x14ac:dyDescent="0.2">
      <c r="H129" s="75"/>
      <c r="I129" s="76">
        <v>4</v>
      </c>
      <c r="J129" s="75">
        <v>8</v>
      </c>
      <c r="K129" s="76">
        <v>4</v>
      </c>
      <c r="L129" s="77"/>
      <c r="M129" s="78">
        <v>4</v>
      </c>
      <c r="N129" s="75"/>
      <c r="O129" s="76">
        <v>6</v>
      </c>
      <c r="P129" s="75">
        <v>5</v>
      </c>
      <c r="Q129" s="76">
        <v>4</v>
      </c>
      <c r="R129" s="79">
        <v>1</v>
      </c>
      <c r="S129" s="80">
        <v>6</v>
      </c>
      <c r="T129" s="79">
        <v>2</v>
      </c>
      <c r="U129" s="80">
        <v>4</v>
      </c>
      <c r="V129" s="75">
        <v>8</v>
      </c>
      <c r="W129" s="76">
        <v>6</v>
      </c>
      <c r="X129" s="75"/>
      <c r="Y129" s="76">
        <v>6</v>
      </c>
      <c r="Z129" s="75">
        <v>4</v>
      </c>
      <c r="AA129" s="76">
        <v>5</v>
      </c>
      <c r="AB129" s="81">
        <v>2</v>
      </c>
      <c r="AC129" s="76">
        <v>4</v>
      </c>
    </row>
    <row r="130" spans="8:29" x14ac:dyDescent="0.2">
      <c r="H130" s="75">
        <v>16</v>
      </c>
      <c r="I130" s="76">
        <v>3</v>
      </c>
      <c r="J130" s="75"/>
      <c r="K130" s="76">
        <v>3</v>
      </c>
      <c r="L130" s="77">
        <v>16</v>
      </c>
      <c r="M130" s="78">
        <v>3</v>
      </c>
      <c r="N130" s="75">
        <v>7</v>
      </c>
      <c r="O130" s="76">
        <v>5</v>
      </c>
      <c r="P130" s="75">
        <v>6</v>
      </c>
      <c r="Q130" s="76">
        <v>4</v>
      </c>
      <c r="R130" s="79"/>
      <c r="S130" s="80">
        <v>5</v>
      </c>
      <c r="T130" s="79">
        <v>3</v>
      </c>
      <c r="U130" s="80">
        <v>3</v>
      </c>
      <c r="V130" s="75"/>
      <c r="W130" s="76">
        <v>7</v>
      </c>
      <c r="X130" s="75">
        <v>7</v>
      </c>
      <c r="Y130" s="76">
        <v>5</v>
      </c>
      <c r="Z130" s="75">
        <v>5</v>
      </c>
      <c r="AA130" s="76">
        <v>4</v>
      </c>
      <c r="AB130" s="81">
        <v>3</v>
      </c>
      <c r="AC130" s="76">
        <v>3</v>
      </c>
    </row>
    <row r="131" spans="8:29" x14ac:dyDescent="0.2">
      <c r="H131" s="75"/>
      <c r="I131" s="76">
        <v>2.5</v>
      </c>
      <c r="J131" s="75">
        <v>16</v>
      </c>
      <c r="K131" s="76">
        <v>2</v>
      </c>
      <c r="L131" s="77"/>
      <c r="M131" s="78">
        <v>2.5</v>
      </c>
      <c r="N131" s="75">
        <v>8</v>
      </c>
      <c r="O131" s="76">
        <v>5</v>
      </c>
      <c r="P131" s="75">
        <v>7</v>
      </c>
      <c r="Q131" s="76">
        <v>2</v>
      </c>
      <c r="R131" s="79"/>
      <c r="S131" s="80">
        <v>5</v>
      </c>
      <c r="T131" s="79"/>
      <c r="U131" s="80">
        <v>2.5</v>
      </c>
      <c r="V131" s="75"/>
      <c r="W131" s="76">
        <v>6</v>
      </c>
      <c r="X131" s="75">
        <v>8</v>
      </c>
      <c r="Y131" s="76">
        <v>5</v>
      </c>
      <c r="Z131" s="75">
        <v>6</v>
      </c>
      <c r="AA131" s="76">
        <v>4</v>
      </c>
      <c r="AB131" s="81"/>
      <c r="AC131" s="76">
        <v>2.5</v>
      </c>
    </row>
    <row r="132" spans="8:29" x14ac:dyDescent="0.2">
      <c r="H132" s="75"/>
      <c r="I132" s="76">
        <v>2</v>
      </c>
      <c r="J132" s="75"/>
      <c r="K132" s="76">
        <v>2</v>
      </c>
      <c r="L132" s="77"/>
      <c r="M132" s="78">
        <v>2</v>
      </c>
      <c r="N132" s="75"/>
      <c r="O132" s="76">
        <v>4</v>
      </c>
      <c r="P132" s="75">
        <v>8</v>
      </c>
      <c r="Q132" s="76">
        <v>2</v>
      </c>
      <c r="R132" s="79">
        <v>2</v>
      </c>
      <c r="S132" s="80">
        <v>4</v>
      </c>
      <c r="T132" s="79">
        <v>4</v>
      </c>
      <c r="U132" s="80">
        <v>2</v>
      </c>
      <c r="V132" s="75"/>
      <c r="W132" s="76">
        <v>5</v>
      </c>
      <c r="X132" s="75"/>
      <c r="Y132" s="76">
        <v>4</v>
      </c>
      <c r="Z132" s="75">
        <v>7</v>
      </c>
      <c r="AA132" s="76">
        <v>2</v>
      </c>
      <c r="AB132" s="81">
        <v>4</v>
      </c>
      <c r="AC132" s="76">
        <v>2</v>
      </c>
    </row>
    <row r="133" spans="8:29" x14ac:dyDescent="0.2">
      <c r="H133" s="75">
        <v>32</v>
      </c>
      <c r="I133" s="76">
        <v>1.5</v>
      </c>
      <c r="J133" s="75"/>
      <c r="K133" s="76">
        <v>1.5</v>
      </c>
      <c r="L133" s="77">
        <v>32</v>
      </c>
      <c r="M133" s="78">
        <v>1.5</v>
      </c>
      <c r="N133" s="75"/>
      <c r="O133" s="76">
        <v>3</v>
      </c>
      <c r="P133" s="75">
        <v>16</v>
      </c>
      <c r="Q133" s="76">
        <v>1</v>
      </c>
      <c r="R133" s="79">
        <v>3</v>
      </c>
      <c r="S133" s="80">
        <v>3</v>
      </c>
      <c r="T133" s="79">
        <v>5</v>
      </c>
      <c r="U133" s="80">
        <v>1</v>
      </c>
      <c r="V133" s="75"/>
      <c r="W133" s="76">
        <v>4</v>
      </c>
      <c r="X133" s="75"/>
      <c r="Y133" s="76">
        <v>3</v>
      </c>
      <c r="Z133" s="75">
        <v>8</v>
      </c>
      <c r="AA133" s="76">
        <v>2</v>
      </c>
      <c r="AB133" s="81"/>
      <c r="AC133" s="76">
        <v>1.5</v>
      </c>
    </row>
    <row r="134" spans="8:29" x14ac:dyDescent="0.2">
      <c r="H134" s="75"/>
      <c r="I134" s="86">
        <v>1.25</v>
      </c>
      <c r="J134" s="75"/>
      <c r="K134" s="86">
        <v>1.25</v>
      </c>
      <c r="L134" s="77"/>
      <c r="M134" s="87">
        <v>1.25</v>
      </c>
      <c r="N134" s="88"/>
      <c r="O134" s="89">
        <v>2.5</v>
      </c>
      <c r="P134" s="75"/>
      <c r="Q134" s="76">
        <v>1</v>
      </c>
      <c r="R134" s="90">
        <v>4</v>
      </c>
      <c r="S134" s="91">
        <v>3</v>
      </c>
      <c r="T134" s="79">
        <v>6</v>
      </c>
      <c r="U134" s="80">
        <v>1</v>
      </c>
      <c r="V134" s="75"/>
      <c r="W134" s="76">
        <v>3</v>
      </c>
      <c r="X134" s="88"/>
      <c r="Y134" s="89">
        <v>2.5</v>
      </c>
      <c r="Z134" s="75">
        <v>16</v>
      </c>
      <c r="AA134" s="76">
        <v>1</v>
      </c>
      <c r="AB134" s="81"/>
      <c r="AC134" s="86">
        <v>1.25</v>
      </c>
    </row>
    <row r="135" spans="8:29" ht="13.8" thickBot="1" x14ac:dyDescent="0.25">
      <c r="H135" s="92"/>
      <c r="I135" s="93">
        <v>1</v>
      </c>
      <c r="J135" s="92">
        <v>32</v>
      </c>
      <c r="K135" s="93">
        <v>1</v>
      </c>
      <c r="L135" s="94"/>
      <c r="M135" s="95">
        <v>1</v>
      </c>
      <c r="N135" s="75">
        <v>16</v>
      </c>
      <c r="O135" s="76">
        <v>2</v>
      </c>
      <c r="P135" s="92"/>
      <c r="Q135" s="93">
        <v>1</v>
      </c>
      <c r="R135" s="79">
        <v>5</v>
      </c>
      <c r="S135" s="80">
        <v>2</v>
      </c>
      <c r="T135" s="79">
        <v>7</v>
      </c>
      <c r="U135" s="80">
        <v>1</v>
      </c>
      <c r="V135" s="75"/>
      <c r="W135" s="76">
        <v>2.5</v>
      </c>
      <c r="X135" s="75">
        <v>16</v>
      </c>
      <c r="Y135" s="76">
        <v>2</v>
      </c>
      <c r="Z135" s="75"/>
      <c r="AA135" s="76">
        <v>1</v>
      </c>
      <c r="AB135" s="96"/>
      <c r="AC135" s="93">
        <v>1</v>
      </c>
    </row>
    <row r="136" spans="8:29" ht="13.8" thickBot="1" x14ac:dyDescent="0.25">
      <c r="N136" s="75"/>
      <c r="O136" s="76">
        <v>1.5</v>
      </c>
      <c r="R136" s="79">
        <v>6</v>
      </c>
      <c r="S136" s="80">
        <v>2</v>
      </c>
      <c r="T136" s="97">
        <v>8</v>
      </c>
      <c r="U136" s="98">
        <v>1</v>
      </c>
      <c r="V136" s="75">
        <v>16</v>
      </c>
      <c r="W136" s="76">
        <v>2</v>
      </c>
      <c r="X136" s="75"/>
      <c r="Y136" s="76">
        <v>1.5</v>
      </c>
      <c r="Z136" s="99"/>
      <c r="AA136" s="100">
        <v>1</v>
      </c>
    </row>
    <row r="137" spans="8:29" x14ac:dyDescent="0.2">
      <c r="N137" s="75"/>
      <c r="O137" s="86">
        <v>1.25</v>
      </c>
      <c r="R137" s="79">
        <v>7</v>
      </c>
      <c r="S137" s="101">
        <v>1</v>
      </c>
      <c r="T137" s="102"/>
      <c r="U137" s="102"/>
      <c r="V137" s="75"/>
      <c r="W137" s="76">
        <v>1.5</v>
      </c>
      <c r="X137" s="75"/>
      <c r="Y137" s="86">
        <v>1.25</v>
      </c>
    </row>
    <row r="138" spans="8:29" ht="13.8" thickBot="1" x14ac:dyDescent="0.25">
      <c r="N138" s="92">
        <v>32</v>
      </c>
      <c r="O138" s="93">
        <v>1</v>
      </c>
      <c r="R138" s="103">
        <v>8</v>
      </c>
      <c r="S138" s="104">
        <v>1</v>
      </c>
      <c r="T138" s="102"/>
      <c r="U138" s="102"/>
      <c r="V138" s="75"/>
      <c r="W138" s="86">
        <v>1.25</v>
      </c>
      <c r="X138" s="92">
        <v>32</v>
      </c>
      <c r="Y138" s="93">
        <v>1</v>
      </c>
    </row>
    <row r="139" spans="8:29" ht="13.8" thickBot="1" x14ac:dyDescent="0.25">
      <c r="V139" s="92"/>
      <c r="W139" s="93">
        <v>1</v>
      </c>
      <c r="X139" s="105"/>
      <c r="Y139" s="106"/>
      <c r="Z139" s="105"/>
      <c r="AA139" s="106"/>
    </row>
  </sheetData>
  <autoFilter ref="A3:AC110" xr:uid="{00000000-0009-0000-0000-000000000000}">
    <sortState xmlns:xlrd2="http://schemas.microsoft.com/office/spreadsheetml/2017/richdata2" ref="A4:AC110">
      <sortCondition descending="1" ref="E3:E110"/>
    </sortState>
  </autoFilter>
  <sortState xmlns:xlrd2="http://schemas.microsoft.com/office/spreadsheetml/2017/richdata2" ref="B4:AC101">
    <sortCondition descending="1" ref="E4:E101"/>
    <sortCondition descending="1" ref="C4:C101"/>
    <sortCondition ref="D4:D101"/>
  </sortState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rowBreaks count="1" manualBreakCount="1">
    <brk id="9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C99"/>
  <sheetViews>
    <sheetView view="pageBreakPreview" zoomScale="85" zoomScaleNormal="80" zoomScaleSheetLayoutView="85" workbookViewId="0">
      <pane xSplit="9" ySplit="3" topLeftCell="J4" activePane="bottomRight" state="frozen"/>
      <selection activeCell="L47" sqref="L47"/>
      <selection pane="topRight" activeCell="L47" sqref="L47"/>
      <selection pane="bottomLeft" activeCell="L47" sqref="L47"/>
      <selection pane="bottomRight" activeCell="A4" sqref="A4:A71"/>
    </sheetView>
  </sheetViews>
  <sheetFormatPr defaultColWidth="9" defaultRowHeight="13.2" x14ac:dyDescent="0.2"/>
  <cols>
    <col min="1" max="1" width="5" style="102" customWidth="1"/>
    <col min="2" max="2" width="13.33203125" style="294" bestFit="1" customWidth="1"/>
    <col min="3" max="3" width="5.88671875" style="295" customWidth="1"/>
    <col min="4" max="4" width="9.33203125" style="285" customWidth="1"/>
    <col min="5" max="5" width="9.33203125" style="102" customWidth="1"/>
    <col min="6" max="6" width="8.109375" style="102" customWidth="1"/>
    <col min="7" max="7" width="10.109375" style="236" customWidth="1"/>
    <col min="8" max="17" width="5.77734375" style="102" customWidth="1"/>
    <col min="18" max="21" width="5.77734375" style="253" customWidth="1"/>
    <col min="22" max="25" width="5.77734375" style="102" customWidth="1"/>
    <col min="26" max="26" width="5.77734375" style="293" customWidth="1"/>
    <col min="27" max="29" width="5.77734375" style="102" customWidth="1"/>
    <col min="30" max="16384" width="9" style="102"/>
  </cols>
  <sheetData>
    <row r="1" spans="1:29" ht="28.5" customHeight="1" x14ac:dyDescent="0.25">
      <c r="A1" s="876" t="s">
        <v>881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</row>
    <row r="2" spans="1:29" ht="18" customHeight="1" thickBot="1" x14ac:dyDescent="0.25">
      <c r="A2" s="237"/>
      <c r="B2" s="238"/>
      <c r="C2" s="239"/>
      <c r="D2" s="240"/>
      <c r="G2" s="241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</row>
    <row r="3" spans="1:29" s="3" customFormat="1" ht="173.4" thickBot="1" x14ac:dyDescent="0.25">
      <c r="A3" s="365" t="s">
        <v>252</v>
      </c>
      <c r="B3" s="242" t="s">
        <v>1</v>
      </c>
      <c r="C3" s="243" t="s">
        <v>2</v>
      </c>
      <c r="D3" s="418" t="s">
        <v>3</v>
      </c>
      <c r="E3" s="244" t="s">
        <v>526</v>
      </c>
      <c r="F3" s="9" t="s">
        <v>527</v>
      </c>
      <c r="G3" s="10" t="s">
        <v>528</v>
      </c>
      <c r="H3" s="383" t="s">
        <v>529</v>
      </c>
      <c r="I3" s="11" t="s">
        <v>24</v>
      </c>
      <c r="J3" s="15" t="s">
        <v>530</v>
      </c>
      <c r="K3" s="11" t="s">
        <v>24</v>
      </c>
      <c r="L3" s="245" t="s">
        <v>531</v>
      </c>
      <c r="M3" s="11" t="s">
        <v>24</v>
      </c>
      <c r="N3" s="15" t="s">
        <v>532</v>
      </c>
      <c r="O3" s="246" t="s">
        <v>24</v>
      </c>
      <c r="P3" s="15" t="s">
        <v>533</v>
      </c>
      <c r="Q3" s="11" t="s">
        <v>24</v>
      </c>
      <c r="R3" s="13" t="s">
        <v>534</v>
      </c>
      <c r="S3" s="14" t="s">
        <v>24</v>
      </c>
      <c r="T3" s="13" t="s">
        <v>535</v>
      </c>
      <c r="U3" s="14" t="s">
        <v>24</v>
      </c>
      <c r="V3" s="245" t="s">
        <v>536</v>
      </c>
      <c r="W3" s="7" t="s">
        <v>24</v>
      </c>
      <c r="X3" s="15" t="s">
        <v>538</v>
      </c>
      <c r="Y3" s="11" t="s">
        <v>24</v>
      </c>
      <c r="Z3" s="15" t="s">
        <v>539</v>
      </c>
      <c r="AA3" s="11" t="s">
        <v>24</v>
      </c>
      <c r="AB3" s="15" t="s">
        <v>540</v>
      </c>
      <c r="AC3" s="11" t="s">
        <v>24</v>
      </c>
    </row>
    <row r="4" spans="1:29" s="253" customFormat="1" ht="15.75" customHeight="1" x14ac:dyDescent="0.2">
      <c r="A4" s="254">
        <v>1</v>
      </c>
      <c r="B4" s="273" t="s">
        <v>91</v>
      </c>
      <c r="C4" s="20">
        <v>2</v>
      </c>
      <c r="D4" s="274" t="s">
        <v>7</v>
      </c>
      <c r="E4" s="401">
        <f>SUM(G4,I4,K4,M4,O4,Q4,S4,U4,W4,Y4,AA4,AC4)</f>
        <v>103.5</v>
      </c>
      <c r="F4" s="275">
        <f>RANK(E4,$E$4:$E$72)</f>
        <v>1</v>
      </c>
      <c r="G4" s="404">
        <v>48.5</v>
      </c>
      <c r="H4" s="277"/>
      <c r="I4" s="25" t="str">
        <f>IF(H4="","",VLOOKUP(H4,H$76:I$99,2))</f>
        <v/>
      </c>
      <c r="J4" s="277"/>
      <c r="K4" s="25" t="str">
        <f>IF(J4="","",VLOOKUP(J4,J$76:K$99,2))</f>
        <v/>
      </c>
      <c r="L4" s="277">
        <v>1</v>
      </c>
      <c r="M4" s="25">
        <f>IF(L4="","",VLOOKUP(L4,L$76:M$99,2))</f>
        <v>33</v>
      </c>
      <c r="N4" s="277"/>
      <c r="O4" s="25" t="str">
        <f>IF(N4="","",VLOOKUP(N4,N$76:O$99,2))</f>
        <v/>
      </c>
      <c r="P4" s="277"/>
      <c r="Q4" s="25" t="str">
        <f>IF(P4="","",VLOOKUP(P4,P$76:Q$99,2))</f>
        <v/>
      </c>
      <c r="R4" s="277"/>
      <c r="S4" s="25" t="str">
        <f>IF(R4="","",VLOOKUP(R4,R$76:S$99,2))</f>
        <v/>
      </c>
      <c r="T4" s="277"/>
      <c r="U4" s="25" t="str">
        <f>IF(T4="","",VLOOKUP(T4,T$76:U$99,2))</f>
        <v/>
      </c>
      <c r="V4" s="277"/>
      <c r="W4" s="25" t="str">
        <f>IF(V4="","",VLOOKUP(V4,V$76:W$99,2))</f>
        <v/>
      </c>
      <c r="X4" s="277">
        <v>1</v>
      </c>
      <c r="Y4" s="25">
        <f>IF(X4="","",VLOOKUP(X4,X$76:Y$99,2))</f>
        <v>22</v>
      </c>
      <c r="Z4" s="277"/>
      <c r="AA4" s="25" t="str">
        <f>IF(Z4="","",VLOOKUP(Z4,Z$76:AA$99,2))</f>
        <v/>
      </c>
      <c r="AB4" s="277"/>
      <c r="AC4" s="25" t="str">
        <f>IF(AB4="","",VLOOKUP(AB4,AB$76:AC$99,2))</f>
        <v/>
      </c>
    </row>
    <row r="5" spans="1:29" ht="15.75" customHeight="1" x14ac:dyDescent="0.2">
      <c r="A5" s="254">
        <v>2</v>
      </c>
      <c r="B5" s="255" t="s">
        <v>95</v>
      </c>
      <c r="C5" s="32">
        <v>2</v>
      </c>
      <c r="D5" s="256" t="s">
        <v>27</v>
      </c>
      <c r="E5" s="400">
        <f>SUM(G5,I5,K5,M5,O5,Q5,S5,U5,W5,Y5,AA5,AC5)</f>
        <v>73.5</v>
      </c>
      <c r="F5" s="258">
        <f>RANK(E5,$E$4:$E$72)</f>
        <v>2</v>
      </c>
      <c r="G5" s="403">
        <v>43.5</v>
      </c>
      <c r="H5" s="26"/>
      <c r="I5" s="27" t="str">
        <f>IF(H5="","",VLOOKUP(H5,H$76:I$99,2))</f>
        <v/>
      </c>
      <c r="J5" s="26"/>
      <c r="K5" s="27" t="str">
        <f>IF(J5="","",VLOOKUP(J5,J$76:K$99,2))</f>
        <v/>
      </c>
      <c r="L5" s="26">
        <v>3</v>
      </c>
      <c r="M5" s="27">
        <f>IF(L5="","",VLOOKUP(L5,L$76:M$99,2))</f>
        <v>16</v>
      </c>
      <c r="N5" s="26"/>
      <c r="O5" s="27" t="str">
        <f>IF(N5="","",VLOOKUP(N5,N$76:O$99,2))</f>
        <v/>
      </c>
      <c r="P5" s="26"/>
      <c r="Q5" s="27" t="str">
        <f>IF(P5="","",VLOOKUP(P5,P$76:Q$99,2))</f>
        <v/>
      </c>
      <c r="R5" s="26"/>
      <c r="S5" s="27" t="str">
        <f>IF(R5="","",VLOOKUP(R5,R$76:S$99,2))</f>
        <v/>
      </c>
      <c r="T5" s="26"/>
      <c r="U5" s="27" t="str">
        <f>IF(T5="","",VLOOKUP(T5,T$76:U$99,2))</f>
        <v/>
      </c>
      <c r="V5" s="26"/>
      <c r="W5" s="27" t="str">
        <f>IF(V5="","",VLOOKUP(V5,V$76:W$99,2))</f>
        <v/>
      </c>
      <c r="X5" s="26">
        <v>2</v>
      </c>
      <c r="Y5" s="27">
        <f>IF(X5="","",VLOOKUP(X5,X$76:Y$99,2))</f>
        <v>14</v>
      </c>
      <c r="Z5" s="26"/>
      <c r="AA5" s="27" t="str">
        <f>IF(Z5="","",VLOOKUP(Z5,Z$76:AA$99,2))</f>
        <v/>
      </c>
      <c r="AB5" s="26"/>
      <c r="AC5" s="27" t="str">
        <f>IF(AB5="","",VLOOKUP(AB5,AB$76:AC$99,2))</f>
        <v/>
      </c>
    </row>
    <row r="6" spans="1:29" ht="15.75" customHeight="1" x14ac:dyDescent="0.2">
      <c r="A6" s="254">
        <v>3</v>
      </c>
      <c r="B6" s="255" t="s">
        <v>257</v>
      </c>
      <c r="C6" s="32">
        <v>2</v>
      </c>
      <c r="D6" s="256" t="s">
        <v>7</v>
      </c>
      <c r="E6" s="400">
        <f>SUM(G6,I6,K6,M6,O6,Q6,S6,U6,W6,Y6,AA6,AC6)</f>
        <v>58</v>
      </c>
      <c r="F6" s="258">
        <f>RANK(E6,$E$4:$E$72)</f>
        <v>3</v>
      </c>
      <c r="G6" s="403">
        <v>27</v>
      </c>
      <c r="H6" s="26"/>
      <c r="I6" s="27" t="str">
        <f>IF(H6="","",VLOOKUP(H6,H$76:I$99,2))</f>
        <v/>
      </c>
      <c r="J6" s="26"/>
      <c r="K6" s="27" t="str">
        <f>IF(J6="","",VLOOKUP(J6,J$76:K$99,2))</f>
        <v/>
      </c>
      <c r="L6" s="26">
        <v>2</v>
      </c>
      <c r="M6" s="27">
        <f>IF(L6="","",VLOOKUP(L6,L$76:M$99,2))</f>
        <v>21</v>
      </c>
      <c r="N6" s="26"/>
      <c r="O6" s="27" t="str">
        <f>IF(N6="","",VLOOKUP(N6,N$76:O$99,2))</f>
        <v/>
      </c>
      <c r="P6" s="26"/>
      <c r="Q6" s="27" t="str">
        <f>IF(P6="","",VLOOKUP(P6,P$76:Q$99,2))</f>
        <v/>
      </c>
      <c r="R6" s="26"/>
      <c r="S6" s="27" t="str">
        <f>IF(R6="","",VLOOKUP(R6,R$76:S$99,2))</f>
        <v/>
      </c>
      <c r="T6" s="26"/>
      <c r="U6" s="27" t="str">
        <f>IF(T6="","",VLOOKUP(T6,T$76:U$99,2))</f>
        <v/>
      </c>
      <c r="V6" s="26"/>
      <c r="W6" s="27" t="str">
        <f>IF(V6="","",VLOOKUP(V6,V$76:W$99,2))</f>
        <v/>
      </c>
      <c r="X6" s="26">
        <v>4</v>
      </c>
      <c r="Y6" s="27">
        <f>IF(X6="","",VLOOKUP(X6,X$76:Y$99,2))</f>
        <v>10</v>
      </c>
      <c r="Z6" s="26"/>
      <c r="AA6" s="27" t="str">
        <f>IF(Z6="","",VLOOKUP(Z6,Z$76:AA$99,2))</f>
        <v/>
      </c>
      <c r="AB6" s="26"/>
      <c r="AC6" s="27" t="str">
        <f>IF(AB6="","",VLOOKUP(AB6,AB$76:AC$99,2))</f>
        <v/>
      </c>
    </row>
    <row r="7" spans="1:29" ht="15.75" customHeight="1" x14ac:dyDescent="0.2">
      <c r="A7" s="254">
        <v>4</v>
      </c>
      <c r="B7" s="255" t="s">
        <v>92</v>
      </c>
      <c r="C7" s="32">
        <v>2</v>
      </c>
      <c r="D7" s="256" t="s">
        <v>7</v>
      </c>
      <c r="E7" s="400">
        <f>SUM(G7,I7,K7,M7,O7,Q7,S7,U7,W7,Y7,AA7,AC7)</f>
        <v>39.25</v>
      </c>
      <c r="F7" s="258">
        <f>RANK(E7,$E$4:$E$72)</f>
        <v>4</v>
      </c>
      <c r="G7" s="403">
        <v>17.25</v>
      </c>
      <c r="H7" s="26"/>
      <c r="I7" s="27" t="str">
        <f>IF(H7="","",VLOOKUP(H7,H$76:I$99,2))</f>
        <v/>
      </c>
      <c r="J7" s="26"/>
      <c r="K7" s="27" t="str">
        <f>IF(J7="","",VLOOKUP(J7,J$76:K$99,2))</f>
        <v/>
      </c>
      <c r="L7" s="26">
        <v>4</v>
      </c>
      <c r="M7" s="27">
        <f>IF(L7="","",VLOOKUP(L7,L$76:M$99,2))</f>
        <v>12</v>
      </c>
      <c r="N7" s="26"/>
      <c r="O7" s="27" t="str">
        <f>IF(N7="","",VLOOKUP(N7,N$76:O$99,2))</f>
        <v/>
      </c>
      <c r="P7" s="26"/>
      <c r="Q7" s="27" t="str">
        <f>IF(P7="","",VLOOKUP(P7,P$76:Q$99,2))</f>
        <v/>
      </c>
      <c r="R7" s="26"/>
      <c r="S7" s="27" t="str">
        <f>IF(R7="","",VLOOKUP(R7,R$76:S$99,2))</f>
        <v/>
      </c>
      <c r="T7" s="26"/>
      <c r="U7" s="27" t="str">
        <f>IF(T7="","",VLOOKUP(T7,T$76:U$99,2))</f>
        <v/>
      </c>
      <c r="V7" s="26"/>
      <c r="W7" s="27" t="str">
        <f>IF(V7="","",VLOOKUP(V7,V$76:W$99,2))</f>
        <v/>
      </c>
      <c r="X7" s="26">
        <v>3</v>
      </c>
      <c r="Y7" s="27">
        <f>IF(X7="","",VLOOKUP(X7,X$76:Y$99,2))</f>
        <v>10</v>
      </c>
      <c r="Z7" s="26"/>
      <c r="AA7" s="27" t="str">
        <f>IF(Z7="","",VLOOKUP(Z7,Z$76:AA$99,2))</f>
        <v/>
      </c>
      <c r="AB7" s="26"/>
      <c r="AC7" s="27" t="str">
        <f>IF(AB7="","",VLOOKUP(AB7,AB$76:AC$99,2))</f>
        <v/>
      </c>
    </row>
    <row r="8" spans="1:29" ht="15.75" customHeight="1" x14ac:dyDescent="0.2">
      <c r="A8" s="254">
        <v>5</v>
      </c>
      <c r="B8" s="255" t="s">
        <v>255</v>
      </c>
      <c r="C8" s="32">
        <v>3</v>
      </c>
      <c r="D8" s="256" t="s">
        <v>9</v>
      </c>
      <c r="E8" s="400">
        <f>SUM(G8,I8,K8,M8,O8,Q8,S8,U8,W8,Y8,AA8,AC8)</f>
        <v>34.5</v>
      </c>
      <c r="F8" s="258">
        <f>RANK(E8,$E$4:$E$72)</f>
        <v>5</v>
      </c>
      <c r="G8" s="403">
        <v>34.5</v>
      </c>
      <c r="H8" s="26"/>
      <c r="I8" s="27" t="str">
        <f>IF(H8="","",VLOOKUP(H8,H$76:I$99,2))</f>
        <v/>
      </c>
      <c r="J8" s="26"/>
      <c r="K8" s="27" t="str">
        <f>IF(J8="","",VLOOKUP(J8,J$76:K$99,2))</f>
        <v/>
      </c>
      <c r="L8" s="26"/>
      <c r="M8" s="27" t="str">
        <f>IF(L8="","",VLOOKUP(L8,L$76:M$99,2))</f>
        <v/>
      </c>
      <c r="N8" s="26"/>
      <c r="O8" s="27" t="str">
        <f>IF(N8="","",VLOOKUP(N8,N$76:O$99,2))</f>
        <v/>
      </c>
      <c r="P8" s="26"/>
      <c r="Q8" s="27" t="str">
        <f>IF(P8="","",VLOOKUP(P8,P$76:Q$99,2))</f>
        <v/>
      </c>
      <c r="R8" s="26"/>
      <c r="S8" s="27" t="str">
        <f>IF(R8="","",VLOOKUP(R8,R$76:S$99,2))</f>
        <v/>
      </c>
      <c r="T8" s="26"/>
      <c r="U8" s="27" t="str">
        <f>IF(T8="","",VLOOKUP(T8,T$76:U$99,2))</f>
        <v/>
      </c>
      <c r="V8" s="26"/>
      <c r="W8" s="27" t="str">
        <f>IF(V8="","",VLOOKUP(V8,V$76:W$99,2))</f>
        <v/>
      </c>
      <c r="X8" s="26"/>
      <c r="Y8" s="27" t="str">
        <f>IF(X8="","",VLOOKUP(X8,X$76:Y$99,2))</f>
        <v/>
      </c>
      <c r="Z8" s="26"/>
      <c r="AA8" s="27" t="str">
        <f>IF(Z8="","",VLOOKUP(Z8,Z$76:AA$99,2))</f>
        <v/>
      </c>
      <c r="AB8" s="26"/>
      <c r="AC8" s="27" t="str">
        <f>IF(AB8="","",VLOOKUP(AB8,AB$76:AC$99,2))</f>
        <v/>
      </c>
    </row>
    <row r="9" spans="1:29" ht="15.75" customHeight="1" x14ac:dyDescent="0.2">
      <c r="A9" s="254">
        <v>6</v>
      </c>
      <c r="B9" s="255" t="s">
        <v>259</v>
      </c>
      <c r="C9" s="32">
        <v>1</v>
      </c>
      <c r="D9" s="256" t="s">
        <v>660</v>
      </c>
      <c r="E9" s="400">
        <f>SUM(G9,I9,K9,M9,O9,Q9,S9,U9,W9,Y9,AA9,AC9)</f>
        <v>34</v>
      </c>
      <c r="F9" s="258">
        <f>RANK(E9,$E$4:$E$72)</f>
        <v>6</v>
      </c>
      <c r="G9" s="403">
        <v>19</v>
      </c>
      <c r="H9" s="26"/>
      <c r="I9" s="27" t="str">
        <f>IF(H9="","",VLOOKUP(H9,H$76:I$99,2))</f>
        <v/>
      </c>
      <c r="J9" s="26"/>
      <c r="K9" s="27" t="str">
        <f>IF(J9="","",VLOOKUP(J9,J$76:K$99,2))</f>
        <v/>
      </c>
      <c r="L9" s="26">
        <v>5</v>
      </c>
      <c r="M9" s="27">
        <f>IF(L9="","",VLOOKUP(L9,L$76:M$99,2))</f>
        <v>10</v>
      </c>
      <c r="N9" s="26"/>
      <c r="O9" s="27" t="str">
        <f>IF(N9="","",VLOOKUP(N9,N$76:O$99,2))</f>
        <v/>
      </c>
      <c r="P9" s="26"/>
      <c r="Q9" s="27" t="str">
        <f>IF(P9="","",VLOOKUP(P9,P$76:Q$99,2))</f>
        <v/>
      </c>
      <c r="R9" s="26"/>
      <c r="S9" s="27" t="str">
        <f>IF(R9="","",VLOOKUP(R9,R$76:S$99,2))</f>
        <v/>
      </c>
      <c r="T9" s="26"/>
      <c r="U9" s="27" t="str">
        <f>IF(T9="","",VLOOKUP(T9,T$76:U$99,2))</f>
        <v/>
      </c>
      <c r="V9" s="26"/>
      <c r="W9" s="27" t="str">
        <f>IF(V9="","",VLOOKUP(V9,V$76:W$99,2))</f>
        <v/>
      </c>
      <c r="X9" s="26"/>
      <c r="Y9" s="27" t="str">
        <f>IF(X9="","",VLOOKUP(X9,X$76:Y$99,2))</f>
        <v/>
      </c>
      <c r="Z9" s="26">
        <v>3</v>
      </c>
      <c r="AA9" s="27">
        <f>IF(Z9="","",VLOOKUP(Z9,Z$76:AA$99,2))</f>
        <v>5</v>
      </c>
      <c r="AB9" s="26"/>
      <c r="AC9" s="27" t="str">
        <f>IF(AB9="","",VLOOKUP(AB9,AB$76:AC$99,2))</f>
        <v/>
      </c>
    </row>
    <row r="10" spans="1:29" ht="15.75" customHeight="1" x14ac:dyDescent="0.2">
      <c r="A10" s="254">
        <v>7</v>
      </c>
      <c r="B10" s="255" t="s">
        <v>256</v>
      </c>
      <c r="C10" s="32">
        <v>3</v>
      </c>
      <c r="D10" s="256" t="s">
        <v>7</v>
      </c>
      <c r="E10" s="400">
        <f>SUM(G10,I10,K10,M10,O10,Q10,S10,U10,W10,Y10,AA10,AC10)</f>
        <v>33.75</v>
      </c>
      <c r="F10" s="258">
        <f>RANK(E10,$E$4:$E$72)</f>
        <v>7</v>
      </c>
      <c r="G10" s="403">
        <v>33.75</v>
      </c>
      <c r="H10" s="26"/>
      <c r="I10" s="27" t="str">
        <f>IF(H10="","",VLOOKUP(H10,H$76:I$99,2))</f>
        <v/>
      </c>
      <c r="J10" s="26"/>
      <c r="K10" s="27" t="str">
        <f>IF(J10="","",VLOOKUP(J10,J$76:K$99,2))</f>
        <v/>
      </c>
      <c r="L10" s="26"/>
      <c r="M10" s="27" t="str">
        <f>IF(L10="","",VLOOKUP(L10,L$76:M$99,2))</f>
        <v/>
      </c>
      <c r="N10" s="26"/>
      <c r="O10" s="27" t="str">
        <f>IF(N10="","",VLOOKUP(N10,N$76:O$99,2))</f>
        <v/>
      </c>
      <c r="P10" s="26"/>
      <c r="Q10" s="27" t="str">
        <f>IF(P10="","",VLOOKUP(P10,P$76:Q$99,2))</f>
        <v/>
      </c>
      <c r="R10" s="26"/>
      <c r="S10" s="27" t="str">
        <f>IF(R10="","",VLOOKUP(R10,R$76:S$99,2))</f>
        <v/>
      </c>
      <c r="T10" s="26"/>
      <c r="U10" s="27" t="str">
        <f>IF(T10="","",VLOOKUP(T10,T$76:U$99,2))</f>
        <v/>
      </c>
      <c r="V10" s="26"/>
      <c r="W10" s="27" t="str">
        <f>IF(V10="","",VLOOKUP(V10,V$76:W$99,2))</f>
        <v/>
      </c>
      <c r="X10" s="26"/>
      <c r="Y10" s="27" t="str">
        <f>IF(X10="","",VLOOKUP(X10,X$76:Y$99,2))</f>
        <v/>
      </c>
      <c r="Z10" s="26"/>
      <c r="AA10" s="27" t="str">
        <f>IF(Z10="","",VLOOKUP(Z10,Z$76:AA$99,2))</f>
        <v/>
      </c>
      <c r="AB10" s="26"/>
      <c r="AC10" s="27" t="str">
        <f>IF(AB10="","",VLOOKUP(AB10,AB$76:AC$99,2))</f>
        <v/>
      </c>
    </row>
    <row r="11" spans="1:29" ht="15.75" customHeight="1" x14ac:dyDescent="0.2">
      <c r="A11" s="254">
        <v>8</v>
      </c>
      <c r="B11" s="255" t="s">
        <v>97</v>
      </c>
      <c r="C11" s="32">
        <v>2</v>
      </c>
      <c r="D11" s="256" t="s">
        <v>7</v>
      </c>
      <c r="E11" s="400">
        <f>SUM(G11,I11,K11,M11,O11,Q11,S11,U11,W11,Y11,AA11,AC11)</f>
        <v>30.25</v>
      </c>
      <c r="F11" s="258">
        <f>RANK(E11,$E$4:$E$72)</f>
        <v>8</v>
      </c>
      <c r="G11" s="403">
        <v>15.25</v>
      </c>
      <c r="H11" s="26"/>
      <c r="I11" s="27" t="str">
        <f>IF(H11="","",VLOOKUP(H11,H$76:I$99,2))</f>
        <v/>
      </c>
      <c r="J11" s="26"/>
      <c r="K11" s="27" t="str">
        <f>IF(J11="","",VLOOKUP(J11,J$76:K$99,2))</f>
        <v/>
      </c>
      <c r="L11" s="26">
        <v>7</v>
      </c>
      <c r="M11" s="27">
        <f>IF(L11="","",VLOOKUP(L11,L$76:M$99,2))</f>
        <v>8</v>
      </c>
      <c r="N11" s="26"/>
      <c r="O11" s="27" t="str">
        <f>IF(N11="","",VLOOKUP(N11,N$76:O$99,2))</f>
        <v/>
      </c>
      <c r="P11" s="26"/>
      <c r="Q11" s="27" t="str">
        <f>IF(P11="","",VLOOKUP(P11,P$76:Q$99,2))</f>
        <v/>
      </c>
      <c r="R11" s="26"/>
      <c r="S11" s="27" t="str">
        <f>IF(R11="","",VLOOKUP(R11,R$76:S$99,2))</f>
        <v/>
      </c>
      <c r="T11" s="26"/>
      <c r="U11" s="27" t="str">
        <f>IF(T11="","",VLOOKUP(T11,T$76:U$99,2))</f>
        <v/>
      </c>
      <c r="V11" s="26"/>
      <c r="W11" s="27" t="str">
        <f>IF(V11="","",VLOOKUP(V11,V$76:W$99,2))</f>
        <v/>
      </c>
      <c r="X11" s="26">
        <v>6</v>
      </c>
      <c r="Y11" s="27">
        <f>IF(X11="","",VLOOKUP(X11,X$76:Y$99,2))</f>
        <v>7</v>
      </c>
      <c r="Z11" s="26"/>
      <c r="AA11" s="27" t="str">
        <f>IF(Z11="","",VLOOKUP(Z11,Z$76:AA$99,2))</f>
        <v/>
      </c>
      <c r="AB11" s="26"/>
      <c r="AC11" s="27" t="str">
        <f>IF(AB11="","",VLOOKUP(AB11,AB$76:AC$99,2))</f>
        <v/>
      </c>
    </row>
    <row r="12" spans="1:29" ht="15.75" customHeight="1" x14ac:dyDescent="0.2">
      <c r="A12" s="254">
        <v>9</v>
      </c>
      <c r="B12" s="255" t="s">
        <v>635</v>
      </c>
      <c r="C12" s="32">
        <v>2</v>
      </c>
      <c r="D12" s="256" t="s">
        <v>30</v>
      </c>
      <c r="E12" s="400">
        <f>SUM(G12,I12,K12,M12,O12,Q12,S12,U12,W12,Y12,AA12,AC12)</f>
        <v>22.75</v>
      </c>
      <c r="F12" s="258">
        <f>RANK(E12,$E$4:$E$72)</f>
        <v>9</v>
      </c>
      <c r="G12" s="403">
        <v>8.75</v>
      </c>
      <c r="H12" s="26"/>
      <c r="I12" s="27" t="str">
        <f>IF(H12="","",VLOOKUP(H12,H$76:I$99,2))</f>
        <v/>
      </c>
      <c r="J12" s="26"/>
      <c r="K12" s="27" t="str">
        <f>IF(J12="","",VLOOKUP(J12,J$76:K$99,2))</f>
        <v/>
      </c>
      <c r="L12" s="26">
        <v>6</v>
      </c>
      <c r="M12" s="27">
        <f>IF(L12="","",VLOOKUP(L12,L$76:M$99,2))</f>
        <v>9</v>
      </c>
      <c r="N12" s="26"/>
      <c r="O12" s="27" t="str">
        <f>IF(N12="","",VLOOKUP(N12,N$76:O$99,2))</f>
        <v/>
      </c>
      <c r="P12" s="26"/>
      <c r="Q12" s="27" t="str">
        <f>IF(P12="","",VLOOKUP(P12,P$76:Q$99,2))</f>
        <v/>
      </c>
      <c r="R12" s="26"/>
      <c r="S12" s="27" t="str">
        <f>IF(R12="","",VLOOKUP(R12,R$76:S$99,2))</f>
        <v/>
      </c>
      <c r="T12" s="26"/>
      <c r="U12" s="27" t="str">
        <f>IF(T12="","",VLOOKUP(T12,T$76:U$99,2))</f>
        <v/>
      </c>
      <c r="V12" s="26"/>
      <c r="W12" s="27" t="str">
        <f>IF(V12="","",VLOOKUP(V12,V$76:W$99,2))</f>
        <v/>
      </c>
      <c r="X12" s="26">
        <v>7</v>
      </c>
      <c r="Y12" s="27">
        <f>IF(X12="","",VLOOKUP(X12,X$76:Y$99,2))</f>
        <v>5</v>
      </c>
      <c r="Z12" s="26"/>
      <c r="AA12" s="27" t="str">
        <f>IF(Z12="","",VLOOKUP(Z12,Z$76:AA$99,2))</f>
        <v/>
      </c>
      <c r="AB12" s="26"/>
      <c r="AC12" s="27" t="str">
        <f>IF(AB12="","",VLOOKUP(AB12,AB$76:AC$99,2))</f>
        <v/>
      </c>
    </row>
    <row r="13" spans="1:29" ht="15.75" customHeight="1" x14ac:dyDescent="0.2">
      <c r="A13" s="254">
        <v>10</v>
      </c>
      <c r="B13" s="255" t="s">
        <v>85</v>
      </c>
      <c r="C13" s="32">
        <v>3</v>
      </c>
      <c r="D13" s="256" t="s">
        <v>7</v>
      </c>
      <c r="E13" s="400">
        <f>SUM(G13,I13,K13,M13,O13,Q13,S13,U13,W13,Y13,AA13,AC13)</f>
        <v>19</v>
      </c>
      <c r="F13" s="258">
        <f>RANK(E13,$E$4:$E$72)</f>
        <v>10</v>
      </c>
      <c r="G13" s="403">
        <v>19</v>
      </c>
      <c r="H13" s="26"/>
      <c r="I13" s="27" t="str">
        <f>IF(H13="","",VLOOKUP(H13,H$76:I$99,2))</f>
        <v/>
      </c>
      <c r="J13" s="26"/>
      <c r="K13" s="27" t="str">
        <f>IF(J13="","",VLOOKUP(J13,J$76:K$99,2))</f>
        <v/>
      </c>
      <c r="L13" s="26"/>
      <c r="M13" s="27" t="str">
        <f>IF(L13="","",VLOOKUP(L13,L$76:M$99,2))</f>
        <v/>
      </c>
      <c r="N13" s="26"/>
      <c r="O13" s="27" t="str">
        <f>IF(N13="","",VLOOKUP(N13,N$76:O$99,2))</f>
        <v/>
      </c>
      <c r="P13" s="26"/>
      <c r="Q13" s="27" t="str">
        <f>IF(P13="","",VLOOKUP(P13,P$76:Q$99,2))</f>
        <v/>
      </c>
      <c r="R13" s="26"/>
      <c r="S13" s="27" t="str">
        <f>IF(R13="","",VLOOKUP(R13,R$76:S$99,2))</f>
        <v/>
      </c>
      <c r="T13" s="26"/>
      <c r="U13" s="27" t="str">
        <f>IF(T13="","",VLOOKUP(T13,T$76:U$99,2))</f>
        <v/>
      </c>
      <c r="V13" s="26"/>
      <c r="W13" s="27" t="str">
        <f>IF(V13="","",VLOOKUP(V13,V$76:W$99,2))</f>
        <v/>
      </c>
      <c r="X13" s="26"/>
      <c r="Y13" s="27" t="str">
        <f>IF(X13="","",VLOOKUP(X13,X$76:Y$99,2))</f>
        <v/>
      </c>
      <c r="Z13" s="26"/>
      <c r="AA13" s="27" t="str">
        <f>IF(Z13="","",VLOOKUP(Z13,Z$76:AA$99,2))</f>
        <v/>
      </c>
      <c r="AB13" s="26"/>
      <c r="AC13" s="27" t="str">
        <f>IF(AB13="","",VLOOKUP(AB13,AB$76:AC$99,2))</f>
        <v/>
      </c>
    </row>
    <row r="14" spans="1:29" ht="15.75" customHeight="1" x14ac:dyDescent="0.2">
      <c r="A14" s="254">
        <v>11</v>
      </c>
      <c r="B14" s="255" t="s">
        <v>634</v>
      </c>
      <c r="C14" s="32">
        <v>2</v>
      </c>
      <c r="D14" s="256" t="s">
        <v>27</v>
      </c>
      <c r="E14" s="400">
        <f>SUM(G14,I14,K14,M14,O14,Q14,S14,U14,W14,Y14,AA14,AC14)</f>
        <v>13.75</v>
      </c>
      <c r="F14" s="258">
        <f>RANK(E14,$E$4:$E$72)</f>
        <v>11</v>
      </c>
      <c r="G14" s="403">
        <v>5.75</v>
      </c>
      <c r="H14" s="26"/>
      <c r="I14" s="27" t="str">
        <f>IF(H14="","",VLOOKUP(H14,H$76:I$99,2))</f>
        <v/>
      </c>
      <c r="J14" s="26"/>
      <c r="K14" s="27" t="str">
        <f>IF(J14="","",VLOOKUP(J14,J$76:K$99,2))</f>
        <v/>
      </c>
      <c r="L14" s="26">
        <v>16</v>
      </c>
      <c r="M14" s="27">
        <f>IF(L14="","",VLOOKUP(L14,L$76:M$99,2))</f>
        <v>3</v>
      </c>
      <c r="N14" s="26"/>
      <c r="O14" s="27" t="str">
        <f>IF(N14="","",VLOOKUP(N14,N$76:O$99,2))</f>
        <v/>
      </c>
      <c r="P14" s="26"/>
      <c r="Q14" s="27" t="str">
        <f>IF(P14="","",VLOOKUP(P14,P$76:Q$99,2))</f>
        <v/>
      </c>
      <c r="R14" s="26"/>
      <c r="S14" s="27" t="str">
        <f>IF(R14="","",VLOOKUP(R14,R$76:S$99,2))</f>
        <v/>
      </c>
      <c r="T14" s="26"/>
      <c r="U14" s="27" t="str">
        <f>IF(T14="","",VLOOKUP(T14,T$76:U$99,2))</f>
        <v/>
      </c>
      <c r="V14" s="26"/>
      <c r="W14" s="27" t="str">
        <f>IF(V14="","",VLOOKUP(V14,V$76:W$99,2))</f>
        <v/>
      </c>
      <c r="X14" s="26">
        <v>8</v>
      </c>
      <c r="Y14" s="27">
        <f>IF(X14="","",VLOOKUP(X14,X$76:Y$99,2))</f>
        <v>5</v>
      </c>
      <c r="Z14" s="26"/>
      <c r="AA14" s="27" t="str">
        <f>IF(Z14="","",VLOOKUP(Z14,Z$76:AA$99,2))</f>
        <v/>
      </c>
      <c r="AB14" s="26"/>
      <c r="AC14" s="27" t="str">
        <f>IF(AB14="","",VLOOKUP(AB14,AB$76:AC$99,2))</f>
        <v/>
      </c>
    </row>
    <row r="15" spans="1:29" ht="15.75" customHeight="1" x14ac:dyDescent="0.2">
      <c r="A15" s="254">
        <v>12</v>
      </c>
      <c r="B15" s="255" t="s">
        <v>633</v>
      </c>
      <c r="C15" s="32">
        <v>1</v>
      </c>
      <c r="D15" s="256" t="s">
        <v>658</v>
      </c>
      <c r="E15" s="400">
        <f>SUM(G15,I15,K15,M15,O15,Q15,S15,U15,W15,Y15,AA15,AC15)</f>
        <v>13</v>
      </c>
      <c r="F15" s="258">
        <f>RANK(E15,$E$4:$E$72)</f>
        <v>12</v>
      </c>
      <c r="G15" s="403">
        <v>8</v>
      </c>
      <c r="H15" s="26"/>
      <c r="I15" s="27" t="str">
        <f>IF(H15="","",VLOOKUP(H15,H$76:I$99,2))</f>
        <v/>
      </c>
      <c r="J15" s="26"/>
      <c r="K15" s="27" t="str">
        <f>IF(J15="","",VLOOKUP(J15,J$76:K$99,2))</f>
        <v/>
      </c>
      <c r="L15" s="26">
        <v>16</v>
      </c>
      <c r="M15" s="27">
        <f>IF(L15="","",VLOOKUP(L15,L$76:M$99,2))</f>
        <v>3</v>
      </c>
      <c r="N15" s="26"/>
      <c r="O15" s="27" t="str">
        <f>IF(N15="","",VLOOKUP(N15,N$76:O$99,2))</f>
        <v/>
      </c>
      <c r="P15" s="26"/>
      <c r="Q15" s="27" t="str">
        <f>IF(P15="","",VLOOKUP(P15,P$76:Q$99,2))</f>
        <v/>
      </c>
      <c r="R15" s="26"/>
      <c r="S15" s="27" t="str">
        <f>IF(R15="","",VLOOKUP(R15,R$76:S$99,2))</f>
        <v/>
      </c>
      <c r="T15" s="26"/>
      <c r="U15" s="27" t="str">
        <f>IF(T15="","",VLOOKUP(T15,T$76:U$99,2))</f>
        <v/>
      </c>
      <c r="V15" s="26"/>
      <c r="W15" s="27" t="str">
        <f>IF(V15="","",VLOOKUP(V15,V$76:W$99,2))</f>
        <v/>
      </c>
      <c r="X15" s="26">
        <v>16</v>
      </c>
      <c r="Y15" s="27">
        <f>IF(X15="","",VLOOKUP(X15,X$76:Y$99,2))</f>
        <v>2</v>
      </c>
      <c r="Z15" s="26"/>
      <c r="AA15" s="27" t="str">
        <f>IF(Z15="","",VLOOKUP(Z15,Z$76:AA$99,2))</f>
        <v/>
      </c>
      <c r="AB15" s="26"/>
      <c r="AC15" s="27" t="str">
        <f>IF(AB15="","",VLOOKUP(AB15,AB$76:AC$99,2))</f>
        <v/>
      </c>
    </row>
    <row r="16" spans="1:29" ht="15.75" customHeight="1" x14ac:dyDescent="0.2">
      <c r="A16" s="254">
        <v>13</v>
      </c>
      <c r="B16" s="255" t="s">
        <v>636</v>
      </c>
      <c r="C16" s="32">
        <v>2</v>
      </c>
      <c r="D16" s="256" t="s">
        <v>7</v>
      </c>
      <c r="E16" s="400">
        <f>SUM(G16,I16,K16,M16,O16,Q16,S16,U16,W16,Y16,AA16,AC16)</f>
        <v>11.25</v>
      </c>
      <c r="F16" s="258">
        <f>RANK(E16,$E$4:$E$72)</f>
        <v>13</v>
      </c>
      <c r="G16" s="403">
        <v>5.25</v>
      </c>
      <c r="H16" s="26"/>
      <c r="I16" s="27" t="str">
        <f>IF(H16="","",VLOOKUP(H16,H$76:I$99,2))</f>
        <v/>
      </c>
      <c r="J16" s="26"/>
      <c r="K16" s="27" t="str">
        <f>IF(J16="","",VLOOKUP(J16,J$76:K$99,2))</f>
        <v/>
      </c>
      <c r="L16" s="26">
        <v>8</v>
      </c>
      <c r="M16" s="27">
        <f>IF(L16="","",VLOOKUP(L16,L$76:M$99,2))</f>
        <v>6</v>
      </c>
      <c r="N16" s="26"/>
      <c r="O16" s="27" t="str">
        <f>IF(N16="","",VLOOKUP(N16,N$76:O$99,2))</f>
        <v/>
      </c>
      <c r="P16" s="26"/>
      <c r="Q16" s="27" t="str">
        <f>IF(P16="","",VLOOKUP(P16,P$76:Q$99,2))</f>
        <v/>
      </c>
      <c r="R16" s="26"/>
      <c r="S16" s="27" t="str">
        <f>IF(R16="","",VLOOKUP(R16,R$76:S$99,2))</f>
        <v/>
      </c>
      <c r="T16" s="26"/>
      <c r="U16" s="27" t="str">
        <f>IF(T16="","",VLOOKUP(T16,T$76:U$99,2))</f>
        <v/>
      </c>
      <c r="V16" s="26"/>
      <c r="W16" s="27" t="str">
        <f>IF(V16="","",VLOOKUP(V16,V$76:W$99,2))</f>
        <v/>
      </c>
      <c r="X16" s="26"/>
      <c r="Y16" s="27" t="str">
        <f>IF(X16="","",VLOOKUP(X16,X$76:Y$99,2))</f>
        <v/>
      </c>
      <c r="Z16" s="26"/>
      <c r="AA16" s="27" t="str">
        <f>IF(Z16="","",VLOOKUP(Z16,Z$76:AA$99,2))</f>
        <v/>
      </c>
      <c r="AB16" s="26"/>
      <c r="AC16" s="27" t="str">
        <f>IF(AB16="","",VLOOKUP(AB16,AB$76:AC$99,2))</f>
        <v/>
      </c>
    </row>
    <row r="17" spans="1:29" ht="15.75" customHeight="1" x14ac:dyDescent="0.2">
      <c r="A17" s="254">
        <v>14</v>
      </c>
      <c r="B17" s="255" t="s">
        <v>826</v>
      </c>
      <c r="C17" s="32"/>
      <c r="D17" s="256" t="s">
        <v>827</v>
      </c>
      <c r="E17" s="400">
        <f>SUM(G17,I17,K17,M17,O17,Q17,S17,U17,W17,Y17,AA17,AC17)</f>
        <v>11</v>
      </c>
      <c r="F17" s="258">
        <f>RANK(E17,$E$4:$E$72)</f>
        <v>14</v>
      </c>
      <c r="G17" s="403"/>
      <c r="H17" s="26"/>
      <c r="I17" s="27" t="str">
        <f>IF(H17="","",VLOOKUP(H17,H$76:I$99,2))</f>
        <v/>
      </c>
      <c r="J17" s="26"/>
      <c r="K17" s="27" t="str">
        <f>IF(J17="","",VLOOKUP(J17,J$76:K$99,2))</f>
        <v/>
      </c>
      <c r="L17" s="26"/>
      <c r="M17" s="27" t="str">
        <f>IF(L17="","",VLOOKUP(L17,L$76:M$99,2))</f>
        <v/>
      </c>
      <c r="N17" s="26"/>
      <c r="O17" s="27" t="str">
        <f>IF(N17="","",VLOOKUP(N17,N$76:O$99,2))</f>
        <v/>
      </c>
      <c r="P17" s="26"/>
      <c r="Q17" s="27" t="str">
        <f>IF(P17="","",VLOOKUP(P17,P$76:Q$99,2))</f>
        <v/>
      </c>
      <c r="R17" s="26"/>
      <c r="S17" s="27" t="str">
        <f>IF(R17="","",VLOOKUP(R17,R$76:S$99,2))</f>
        <v/>
      </c>
      <c r="T17" s="26"/>
      <c r="U17" s="27" t="str">
        <f>IF(T17="","",VLOOKUP(T17,T$76:U$99,2))</f>
        <v/>
      </c>
      <c r="V17" s="26"/>
      <c r="W17" s="27" t="str">
        <f>IF(V17="","",VLOOKUP(V17,V$76:W$99,2))</f>
        <v/>
      </c>
      <c r="X17" s="26"/>
      <c r="Y17" s="27" t="str">
        <f>IF(X17="","",VLOOKUP(X17,X$76:Y$99,2))</f>
        <v/>
      </c>
      <c r="Z17" s="26">
        <v>1</v>
      </c>
      <c r="AA17" s="27">
        <f>IF(Z17="","",VLOOKUP(Z17,Z$76:AA$99,2))</f>
        <v>11</v>
      </c>
      <c r="AB17" s="26"/>
      <c r="AC17" s="27" t="str">
        <f>IF(AB17="","",VLOOKUP(AB17,AB$76:AC$99,2))</f>
        <v/>
      </c>
    </row>
    <row r="18" spans="1:29" ht="15.75" customHeight="1" x14ac:dyDescent="0.2">
      <c r="A18" s="254">
        <v>15</v>
      </c>
      <c r="B18" s="255" t="s">
        <v>776</v>
      </c>
      <c r="C18" s="32">
        <v>2</v>
      </c>
      <c r="D18" s="256" t="s">
        <v>27</v>
      </c>
      <c r="E18" s="400">
        <f>SUM(G18,I18,K18,M18,O18,Q18,S18,U18,W18,Y18,AA18,AC18)</f>
        <v>9.5</v>
      </c>
      <c r="F18" s="258">
        <f>RANK(E18,$E$4:$E$72)</f>
        <v>15</v>
      </c>
      <c r="G18" s="403">
        <v>4.5</v>
      </c>
      <c r="H18" s="26"/>
      <c r="I18" s="27" t="str">
        <f>IF(H18="","",VLOOKUP(H18,H$76:I$99,2))</f>
        <v/>
      </c>
      <c r="J18" s="26"/>
      <c r="K18" s="27" t="str">
        <f>IF(J18="","",VLOOKUP(J18,J$76:K$99,2))</f>
        <v/>
      </c>
      <c r="L18" s="26">
        <v>16</v>
      </c>
      <c r="M18" s="27">
        <f>IF(L18="","",VLOOKUP(L18,L$76:M$99,2))</f>
        <v>3</v>
      </c>
      <c r="N18" s="26"/>
      <c r="O18" s="27" t="str">
        <f>IF(N18="","",VLOOKUP(N18,N$76:O$99,2))</f>
        <v/>
      </c>
      <c r="P18" s="26"/>
      <c r="Q18" s="27" t="str">
        <f>IF(P18="","",VLOOKUP(P18,P$76:Q$99,2))</f>
        <v/>
      </c>
      <c r="R18" s="26"/>
      <c r="S18" s="27" t="str">
        <f>IF(R18="","",VLOOKUP(R18,R$76:S$99,2))</f>
        <v/>
      </c>
      <c r="T18" s="26"/>
      <c r="U18" s="27" t="str">
        <f>IF(T18="","",VLOOKUP(T18,T$76:U$99,2))</f>
        <v/>
      </c>
      <c r="V18" s="26"/>
      <c r="W18" s="27" t="str">
        <f>IF(V18="","",VLOOKUP(V18,V$76:W$99,2))</f>
        <v/>
      </c>
      <c r="X18" s="26">
        <v>16</v>
      </c>
      <c r="Y18" s="27">
        <f>IF(X18="","",VLOOKUP(X18,X$76:Y$99,2))</f>
        <v>2</v>
      </c>
      <c r="Z18" s="26"/>
      <c r="AA18" s="27" t="str">
        <f>IF(Z18="","",VLOOKUP(Z18,Z$76:AA$99,2))</f>
        <v/>
      </c>
      <c r="AB18" s="26"/>
      <c r="AC18" s="27" t="str">
        <f>IF(AB18="","",VLOOKUP(AB18,AB$76:AC$99,2))</f>
        <v/>
      </c>
    </row>
    <row r="19" spans="1:29" ht="15.75" customHeight="1" x14ac:dyDescent="0.2">
      <c r="A19" s="254">
        <v>16</v>
      </c>
      <c r="B19" s="273" t="s">
        <v>283</v>
      </c>
      <c r="C19" s="20">
        <v>3</v>
      </c>
      <c r="D19" s="274" t="s">
        <v>58</v>
      </c>
      <c r="E19" s="401">
        <f>SUM(G19,I19,K19,M19,O19,Q19,S19,U19,W19,Y19,AA19,AC19)</f>
        <v>8.875</v>
      </c>
      <c r="F19" s="275">
        <f>RANK(E19,$E$4:$E$72)</f>
        <v>16</v>
      </c>
      <c r="G19" s="404">
        <v>8.875</v>
      </c>
      <c r="H19" s="26"/>
      <c r="I19" s="27" t="str">
        <f>IF(H19="","",VLOOKUP(H19,H$76:I$99,2))</f>
        <v/>
      </c>
      <c r="J19" s="26"/>
      <c r="K19" s="27" t="str">
        <f>IF(J19="","",VLOOKUP(J19,J$76:K$99,2))</f>
        <v/>
      </c>
      <c r="L19" s="26"/>
      <c r="M19" s="27" t="str">
        <f>IF(L19="","",VLOOKUP(L19,L$76:M$99,2))</f>
        <v/>
      </c>
      <c r="N19" s="26"/>
      <c r="O19" s="27" t="str">
        <f>IF(N19="","",VLOOKUP(N19,N$76:O$99,2))</f>
        <v/>
      </c>
      <c r="P19" s="26"/>
      <c r="Q19" s="27" t="str">
        <f>IF(P19="","",VLOOKUP(P19,P$76:Q$99,2))</f>
        <v/>
      </c>
      <c r="R19" s="26"/>
      <c r="S19" s="27" t="str">
        <f>IF(R19="","",VLOOKUP(R19,R$76:S$99,2))</f>
        <v/>
      </c>
      <c r="T19" s="26"/>
      <c r="U19" s="27" t="str">
        <f>IF(T19="","",VLOOKUP(T19,T$76:U$99,2))</f>
        <v/>
      </c>
      <c r="V19" s="26"/>
      <c r="W19" s="27" t="str">
        <f>IF(V19="","",VLOOKUP(V19,V$76:W$99,2))</f>
        <v/>
      </c>
      <c r="X19" s="26"/>
      <c r="Y19" s="27" t="str">
        <f>IF(X19="","",VLOOKUP(X19,X$76:Y$99,2))</f>
        <v/>
      </c>
      <c r="Z19" s="26"/>
      <c r="AA19" s="27" t="str">
        <f>IF(Z19="","",VLOOKUP(Z19,Z$76:AA$99,2))</f>
        <v/>
      </c>
      <c r="AB19" s="26"/>
      <c r="AC19" s="27" t="str">
        <f>IF(AB19="","",VLOOKUP(AB19,AB$76:AC$99,2))</f>
        <v/>
      </c>
    </row>
    <row r="20" spans="1:29" ht="15.75" customHeight="1" x14ac:dyDescent="0.2">
      <c r="A20" s="254">
        <v>17</v>
      </c>
      <c r="B20" s="273" t="s">
        <v>302</v>
      </c>
      <c r="C20" s="20">
        <v>3</v>
      </c>
      <c r="D20" s="274" t="s">
        <v>38</v>
      </c>
      <c r="E20" s="401">
        <f>SUM(G20,I20,K20,M20,O20,Q20,S20,U20,W20,Y20,AA20,AC20)</f>
        <v>8.5</v>
      </c>
      <c r="F20" s="258">
        <f>RANK(E20,$E$4:$E$72)</f>
        <v>17</v>
      </c>
      <c r="G20" s="404">
        <v>8.5</v>
      </c>
      <c r="H20" s="26"/>
      <c r="I20" s="27" t="str">
        <f>IF(H20="","",VLOOKUP(H20,H$76:I$99,2))</f>
        <v/>
      </c>
      <c r="J20" s="26"/>
      <c r="K20" s="27" t="str">
        <f>IF(J20="","",VLOOKUP(J20,J$76:K$99,2))</f>
        <v/>
      </c>
      <c r="L20" s="26"/>
      <c r="M20" s="27" t="str">
        <f>IF(L20="","",VLOOKUP(L20,L$76:M$99,2))</f>
        <v/>
      </c>
      <c r="N20" s="26"/>
      <c r="O20" s="27" t="str">
        <f>IF(N20="","",VLOOKUP(N20,N$76:O$99,2))</f>
        <v/>
      </c>
      <c r="P20" s="26"/>
      <c r="Q20" s="27" t="str">
        <f>IF(P20="","",VLOOKUP(P20,P$76:Q$99,2))</f>
        <v/>
      </c>
      <c r="R20" s="26"/>
      <c r="S20" s="27" t="str">
        <f>IF(R20="","",VLOOKUP(R20,R$76:S$99,2))</f>
        <v/>
      </c>
      <c r="T20" s="26"/>
      <c r="U20" s="27" t="str">
        <f>IF(T20="","",VLOOKUP(T20,T$76:U$99,2))</f>
        <v/>
      </c>
      <c r="V20" s="26"/>
      <c r="W20" s="27" t="str">
        <f>IF(V20="","",VLOOKUP(V20,V$76:W$99,2))</f>
        <v/>
      </c>
      <c r="X20" s="26"/>
      <c r="Y20" s="27" t="str">
        <f>IF(X20="","",VLOOKUP(X20,X$76:Y$99,2))</f>
        <v/>
      </c>
      <c r="Z20" s="26"/>
      <c r="AA20" s="27" t="str">
        <f>IF(Z20="","",VLOOKUP(Z20,Z$76:AA$99,2))</f>
        <v/>
      </c>
      <c r="AB20" s="26"/>
      <c r="AC20" s="27" t="str">
        <f>IF(AB20="","",VLOOKUP(AB20,AB$76:AC$99,2))</f>
        <v/>
      </c>
    </row>
    <row r="21" spans="1:29" ht="15.75" customHeight="1" x14ac:dyDescent="0.2">
      <c r="A21" s="254">
        <v>18</v>
      </c>
      <c r="B21" s="255" t="s">
        <v>687</v>
      </c>
      <c r="C21" s="32">
        <v>2</v>
      </c>
      <c r="D21" s="256" t="s">
        <v>688</v>
      </c>
      <c r="E21" s="400">
        <f>SUM(G21,I21,K21,M21,O21,Q21,S21,U21,W21,Y21,AA21,AC21)</f>
        <v>8.5</v>
      </c>
      <c r="F21" s="258">
        <f>RANK(E21,$E$4:$E$72)</f>
        <v>17</v>
      </c>
      <c r="G21" s="403">
        <v>0</v>
      </c>
      <c r="H21" s="26"/>
      <c r="I21" s="27" t="str">
        <f>IF(H21="","",VLOOKUP(H21,H$76:I$99,2))</f>
        <v/>
      </c>
      <c r="J21" s="26"/>
      <c r="K21" s="27" t="str">
        <f>IF(J21="","",VLOOKUP(J21,J$76:K$99,2))</f>
        <v/>
      </c>
      <c r="L21" s="26">
        <v>32</v>
      </c>
      <c r="M21" s="27">
        <f>IF(L21="","",VLOOKUP(L21,L$76:M$99,2))</f>
        <v>1.5</v>
      </c>
      <c r="N21" s="26"/>
      <c r="O21" s="27" t="str">
        <f>IF(N21="","",VLOOKUP(N21,N$76:O$99,2))</f>
        <v/>
      </c>
      <c r="P21" s="26"/>
      <c r="Q21" s="27" t="str">
        <f>IF(P21="","",VLOOKUP(P21,P$76:Q$99,2))</f>
        <v/>
      </c>
      <c r="R21" s="26"/>
      <c r="S21" s="27" t="str">
        <f>IF(R21="","",VLOOKUP(R21,R$76:S$99,2))</f>
        <v/>
      </c>
      <c r="T21" s="26"/>
      <c r="U21" s="27" t="str">
        <f>IF(T21="","",VLOOKUP(T21,T$76:U$99,2))</f>
        <v/>
      </c>
      <c r="V21" s="26"/>
      <c r="W21" s="27" t="str">
        <f>IF(V21="","",VLOOKUP(V21,V$76:W$99,2))</f>
        <v/>
      </c>
      <c r="X21" s="26">
        <v>5</v>
      </c>
      <c r="Y21" s="27">
        <f>IF(X21="","",VLOOKUP(X21,X$76:Y$99,2))</f>
        <v>7</v>
      </c>
      <c r="Z21" s="26"/>
      <c r="AA21" s="27" t="str">
        <f>IF(Z21="","",VLOOKUP(Z21,Z$76:AA$99,2))</f>
        <v/>
      </c>
      <c r="AB21" s="26"/>
      <c r="AC21" s="27" t="str">
        <f>IF(AB21="","",VLOOKUP(AB21,AB$76:AC$99,2))</f>
        <v/>
      </c>
    </row>
    <row r="22" spans="1:29" ht="15.75" customHeight="1" x14ac:dyDescent="0.2">
      <c r="A22" s="254">
        <v>19</v>
      </c>
      <c r="B22" s="255" t="s">
        <v>638</v>
      </c>
      <c r="C22" s="32">
        <v>2</v>
      </c>
      <c r="D22" s="256" t="s">
        <v>30</v>
      </c>
      <c r="E22" s="400">
        <f>SUM(G22,I22,K22,M22,O22,Q22,S22,U22,W22,Y22,AA22,AC22)</f>
        <v>8.25</v>
      </c>
      <c r="F22" s="258">
        <f>RANK(E22,$E$4:$E$72)</f>
        <v>19</v>
      </c>
      <c r="G22" s="403">
        <v>3.25</v>
      </c>
      <c r="H22" s="26"/>
      <c r="I22" s="27" t="str">
        <f>IF(H22="","",VLOOKUP(H22,H$76:I$99,2))</f>
        <v/>
      </c>
      <c r="J22" s="26"/>
      <c r="K22" s="27" t="str">
        <f>IF(J22="","",VLOOKUP(J22,J$76:K$99,2))</f>
        <v/>
      </c>
      <c r="L22" s="26">
        <v>16</v>
      </c>
      <c r="M22" s="27">
        <f>IF(L22="","",VLOOKUP(L22,L$76:M$99,2))</f>
        <v>3</v>
      </c>
      <c r="N22" s="26"/>
      <c r="O22" s="27" t="str">
        <f>IF(N22="","",VLOOKUP(N22,N$76:O$99,2))</f>
        <v/>
      </c>
      <c r="P22" s="26"/>
      <c r="Q22" s="27" t="str">
        <f>IF(P22="","",VLOOKUP(P22,P$76:Q$99,2))</f>
        <v/>
      </c>
      <c r="R22" s="26"/>
      <c r="S22" s="27" t="str">
        <f>IF(R22="","",VLOOKUP(R22,R$76:S$99,2))</f>
        <v/>
      </c>
      <c r="T22" s="26"/>
      <c r="U22" s="27" t="str">
        <f>IF(T22="","",VLOOKUP(T22,T$76:U$99,2))</f>
        <v/>
      </c>
      <c r="V22" s="26"/>
      <c r="W22" s="27" t="str">
        <f>IF(V22="","",VLOOKUP(V22,V$76:W$99,2))</f>
        <v/>
      </c>
      <c r="X22" s="26">
        <v>16</v>
      </c>
      <c r="Y22" s="27">
        <f>IF(X22="","",VLOOKUP(X22,X$76:Y$99,2))</f>
        <v>2</v>
      </c>
      <c r="Z22" s="26"/>
      <c r="AA22" s="27" t="str">
        <f>IF(Z22="","",VLOOKUP(Z22,Z$76:AA$99,2))</f>
        <v/>
      </c>
      <c r="AB22" s="26"/>
      <c r="AC22" s="27" t="str">
        <f>IF(AB22="","",VLOOKUP(AB22,AB$76:AC$99,2))</f>
        <v/>
      </c>
    </row>
    <row r="23" spans="1:29" ht="15.75" customHeight="1" x14ac:dyDescent="0.2">
      <c r="A23" s="254">
        <v>20</v>
      </c>
      <c r="B23" s="270" t="s">
        <v>93</v>
      </c>
      <c r="C23" s="33">
        <v>3</v>
      </c>
      <c r="D23" s="262" t="s">
        <v>175</v>
      </c>
      <c r="E23" s="402">
        <f>SUM(G23,I23,K23,M23,O23,Q23,S23,U23,W23,Y23,AA23,AC23)</f>
        <v>7.75</v>
      </c>
      <c r="F23" s="258">
        <f>RANK(E23,$E$4:$E$72)</f>
        <v>20</v>
      </c>
      <c r="G23" s="405">
        <v>7.75</v>
      </c>
      <c r="H23" s="26"/>
      <c r="I23" s="27" t="str">
        <f>IF(H23="","",VLOOKUP(H23,H$76:I$99,2))</f>
        <v/>
      </c>
      <c r="J23" s="26"/>
      <c r="K23" s="27" t="str">
        <f>IF(J23="","",VLOOKUP(J23,J$76:K$99,2))</f>
        <v/>
      </c>
      <c r="L23" s="26"/>
      <c r="M23" s="27" t="str">
        <f>IF(L23="","",VLOOKUP(L23,L$76:M$99,2))</f>
        <v/>
      </c>
      <c r="N23" s="26"/>
      <c r="O23" s="27" t="str">
        <f>IF(N23="","",VLOOKUP(N23,N$76:O$99,2))</f>
        <v/>
      </c>
      <c r="P23" s="26"/>
      <c r="Q23" s="27" t="str">
        <f>IF(P23="","",VLOOKUP(P23,P$76:Q$99,2))</f>
        <v/>
      </c>
      <c r="R23" s="26"/>
      <c r="S23" s="27" t="str">
        <f>IF(R23="","",VLOOKUP(R23,R$76:S$99,2))</f>
        <v/>
      </c>
      <c r="T23" s="26"/>
      <c r="U23" s="27" t="str">
        <f>IF(T23="","",VLOOKUP(T23,T$76:U$99,2))</f>
        <v/>
      </c>
      <c r="V23" s="26"/>
      <c r="W23" s="27" t="str">
        <f>IF(V23="","",VLOOKUP(V23,V$76:W$99,2))</f>
        <v/>
      </c>
      <c r="X23" s="26"/>
      <c r="Y23" s="27" t="str">
        <f>IF(X23="","",VLOOKUP(X23,X$76:Y$99,2))</f>
        <v/>
      </c>
      <c r="Z23" s="26"/>
      <c r="AA23" s="27" t="str">
        <f>IF(Z23="","",VLOOKUP(Z23,Z$76:AA$99,2))</f>
        <v/>
      </c>
      <c r="AB23" s="26"/>
      <c r="AC23" s="27" t="str">
        <f>IF(AB23="","",VLOOKUP(AB23,AB$76:AC$99,2))</f>
        <v/>
      </c>
    </row>
    <row r="24" spans="1:29" ht="15.75" customHeight="1" x14ac:dyDescent="0.2">
      <c r="A24" s="254">
        <v>21</v>
      </c>
      <c r="B24" s="255" t="s">
        <v>828</v>
      </c>
      <c r="C24" s="32"/>
      <c r="D24" s="256" t="s">
        <v>829</v>
      </c>
      <c r="E24" s="400">
        <f>SUM(G24,I24,K24,M24,O24,Q24,S24,U24,W24,Y24,AA24,AC24)</f>
        <v>7</v>
      </c>
      <c r="F24" s="258">
        <f>RANK(E24,$E$4:$E$72)</f>
        <v>21</v>
      </c>
      <c r="G24" s="403"/>
      <c r="H24" s="26"/>
      <c r="I24" s="27" t="str">
        <f>IF(H24="","",VLOOKUP(H24,H$76:I$99,2))</f>
        <v/>
      </c>
      <c r="J24" s="26"/>
      <c r="K24" s="27" t="str">
        <f>IF(J24="","",VLOOKUP(J24,J$76:K$99,2))</f>
        <v/>
      </c>
      <c r="L24" s="26"/>
      <c r="M24" s="27" t="str">
        <f>IF(L24="","",VLOOKUP(L24,L$76:M$99,2))</f>
        <v/>
      </c>
      <c r="N24" s="26"/>
      <c r="O24" s="27" t="str">
        <f>IF(N24="","",VLOOKUP(N24,N$76:O$99,2))</f>
        <v/>
      </c>
      <c r="P24" s="26"/>
      <c r="Q24" s="27" t="str">
        <f>IF(P24="","",VLOOKUP(P24,P$76:Q$99,2))</f>
        <v/>
      </c>
      <c r="R24" s="26"/>
      <c r="S24" s="27" t="str">
        <f>IF(R24="","",VLOOKUP(R24,R$76:S$99,2))</f>
        <v/>
      </c>
      <c r="T24" s="26"/>
      <c r="U24" s="27" t="str">
        <f>IF(T24="","",VLOOKUP(T24,T$76:U$99,2))</f>
        <v/>
      </c>
      <c r="V24" s="26"/>
      <c r="W24" s="27" t="str">
        <f>IF(V24="","",VLOOKUP(V24,V$76:W$99,2))</f>
        <v/>
      </c>
      <c r="X24" s="26"/>
      <c r="Y24" s="27" t="str">
        <f>IF(X24="","",VLOOKUP(X24,X$76:Y$99,2))</f>
        <v/>
      </c>
      <c r="Z24" s="26">
        <v>2</v>
      </c>
      <c r="AA24" s="27">
        <f>IF(Z24="","",VLOOKUP(Z24,Z$76:AA$99,2))</f>
        <v>7</v>
      </c>
      <c r="AB24" s="26"/>
      <c r="AC24" s="27" t="str">
        <f>IF(AB24="","",VLOOKUP(AB24,AB$76:AC$99,2))</f>
        <v/>
      </c>
    </row>
    <row r="25" spans="1:29" ht="15.75" customHeight="1" x14ac:dyDescent="0.2">
      <c r="A25" s="254">
        <v>22</v>
      </c>
      <c r="B25" s="273" t="s">
        <v>98</v>
      </c>
      <c r="C25" s="20">
        <v>2</v>
      </c>
      <c r="D25" s="274" t="s">
        <v>27</v>
      </c>
      <c r="E25" s="401">
        <f>SUM(G25,I25,K25,M25,O25,Q25,S25,U25,W25,Y25,AA25,AC25)</f>
        <v>6.75</v>
      </c>
      <c r="F25" s="275">
        <f>RANK(E25,$E$4:$E$72)</f>
        <v>22</v>
      </c>
      <c r="G25" s="404">
        <v>3.25</v>
      </c>
      <c r="H25" s="26"/>
      <c r="I25" s="27" t="str">
        <f>IF(H25="","",VLOOKUP(H25,H$76:I$99,2))</f>
        <v/>
      </c>
      <c r="J25" s="26"/>
      <c r="K25" s="27" t="str">
        <f>IF(J25="","",VLOOKUP(J25,J$76:K$99,2))</f>
        <v/>
      </c>
      <c r="L25" s="26">
        <v>32</v>
      </c>
      <c r="M25" s="27">
        <f>IF(L25="","",VLOOKUP(L25,L$76:M$99,2))</f>
        <v>1.5</v>
      </c>
      <c r="N25" s="26"/>
      <c r="O25" s="27" t="str">
        <f>IF(N25="","",VLOOKUP(N25,N$76:O$99,2))</f>
        <v/>
      </c>
      <c r="P25" s="26"/>
      <c r="Q25" s="27" t="str">
        <f>IF(P25="","",VLOOKUP(P25,P$76:Q$99,2))</f>
        <v/>
      </c>
      <c r="R25" s="26"/>
      <c r="S25" s="27" t="str">
        <f>IF(R25="","",VLOOKUP(R25,R$76:S$99,2))</f>
        <v/>
      </c>
      <c r="T25" s="26"/>
      <c r="U25" s="27" t="str">
        <f>IF(T25="","",VLOOKUP(T25,T$76:U$99,2))</f>
        <v/>
      </c>
      <c r="V25" s="26"/>
      <c r="W25" s="27" t="str">
        <f>IF(V25="","",VLOOKUP(V25,V$76:W$99,2))</f>
        <v/>
      </c>
      <c r="X25" s="26">
        <v>16</v>
      </c>
      <c r="Y25" s="27">
        <f>IF(X25="","",VLOOKUP(X25,X$76:Y$99,2))</f>
        <v>2</v>
      </c>
      <c r="Z25" s="26"/>
      <c r="AA25" s="27" t="str">
        <f>IF(Z25="","",VLOOKUP(Z25,Z$76:AA$99,2))</f>
        <v/>
      </c>
      <c r="AB25" s="26"/>
      <c r="AC25" s="27" t="str">
        <f>IF(AB25="","",VLOOKUP(AB25,AB$76:AC$99,2))</f>
        <v/>
      </c>
    </row>
    <row r="26" spans="1:29" ht="15.75" customHeight="1" x14ac:dyDescent="0.2">
      <c r="A26" s="254">
        <v>23</v>
      </c>
      <c r="B26" s="255" t="s">
        <v>258</v>
      </c>
      <c r="C26" s="32">
        <v>3</v>
      </c>
      <c r="D26" s="256" t="s">
        <v>7</v>
      </c>
      <c r="E26" s="400">
        <f>SUM(G26,I26,K26,M26,O26,Q26,S26,U26,W26,Y26,AA26,AC26)</f>
        <v>6.5</v>
      </c>
      <c r="F26" s="258">
        <f>RANK(E26,$E$4:$E$72)</f>
        <v>23</v>
      </c>
      <c r="G26" s="403">
        <v>6.5</v>
      </c>
      <c r="H26" s="26"/>
      <c r="I26" s="27" t="str">
        <f>IF(H26="","",VLOOKUP(H26,H$76:I$99,2))</f>
        <v/>
      </c>
      <c r="J26" s="26"/>
      <c r="K26" s="27" t="str">
        <f>IF(J26="","",VLOOKUP(J26,J$76:K$99,2))</f>
        <v/>
      </c>
      <c r="L26" s="26"/>
      <c r="M26" s="27" t="str">
        <f>IF(L26="","",VLOOKUP(L26,L$76:M$99,2))</f>
        <v/>
      </c>
      <c r="N26" s="26"/>
      <c r="O26" s="27" t="str">
        <f>IF(N26="","",VLOOKUP(N26,N$76:O$99,2))</f>
        <v/>
      </c>
      <c r="P26" s="26"/>
      <c r="Q26" s="27" t="str">
        <f>IF(P26="","",VLOOKUP(P26,P$76:Q$99,2))</f>
        <v/>
      </c>
      <c r="R26" s="26"/>
      <c r="S26" s="27" t="str">
        <f>IF(R26="","",VLOOKUP(R26,R$76:S$99,2))</f>
        <v/>
      </c>
      <c r="T26" s="26"/>
      <c r="U26" s="27" t="str">
        <f>IF(T26="","",VLOOKUP(T26,T$76:U$99,2))</f>
        <v/>
      </c>
      <c r="V26" s="26"/>
      <c r="W26" s="27" t="str">
        <f>IF(V26="","",VLOOKUP(V26,V$76:W$99,2))</f>
        <v/>
      </c>
      <c r="X26" s="26"/>
      <c r="Y26" s="27" t="str">
        <f>IF(X26="","",VLOOKUP(X26,X$76:Y$99,2))</f>
        <v/>
      </c>
      <c r="Z26" s="26"/>
      <c r="AA26" s="27" t="str">
        <f>IF(Z26="","",VLOOKUP(Z26,Z$76:AA$99,2))</f>
        <v/>
      </c>
      <c r="AB26" s="26"/>
      <c r="AC26" s="27" t="str">
        <f>IF(AB26="","",VLOOKUP(AB26,AB$76:AC$99,2))</f>
        <v/>
      </c>
    </row>
    <row r="27" spans="1:29" ht="15.75" customHeight="1" x14ac:dyDescent="0.2">
      <c r="A27" s="254">
        <v>24</v>
      </c>
      <c r="B27" s="255" t="s">
        <v>640</v>
      </c>
      <c r="C27" s="32">
        <v>2</v>
      </c>
      <c r="D27" s="256" t="s">
        <v>7</v>
      </c>
      <c r="E27" s="400">
        <f>SUM(G27,I27,K27,M27,O27,Q27,S27,U27,W27,Y27,AA27,AC27)</f>
        <v>5.25</v>
      </c>
      <c r="F27" s="258">
        <f>RANK(E27,$E$4:$E$72)</f>
        <v>24</v>
      </c>
      <c r="G27" s="34">
        <v>1.75</v>
      </c>
      <c r="H27" s="26"/>
      <c r="I27" s="27" t="str">
        <f>IF(H27="","",VLOOKUP(H27,H$76:I$99,2))</f>
        <v/>
      </c>
      <c r="J27" s="26"/>
      <c r="K27" s="27" t="str">
        <f>IF(J27="","",VLOOKUP(J27,J$76:K$99,2))</f>
        <v/>
      </c>
      <c r="L27" s="26">
        <v>32</v>
      </c>
      <c r="M27" s="27">
        <f>IF(L27="","",VLOOKUP(L27,L$76:M$99,2))</f>
        <v>1.5</v>
      </c>
      <c r="N27" s="26"/>
      <c r="O27" s="27" t="str">
        <f>IF(N27="","",VLOOKUP(N27,N$76:O$99,2))</f>
        <v/>
      </c>
      <c r="P27" s="26"/>
      <c r="Q27" s="27" t="str">
        <f>IF(P27="","",VLOOKUP(P27,P$76:Q$99,2))</f>
        <v/>
      </c>
      <c r="R27" s="26"/>
      <c r="S27" s="27" t="str">
        <f>IF(R27="","",VLOOKUP(R27,R$76:S$99,2))</f>
        <v/>
      </c>
      <c r="T27" s="26"/>
      <c r="U27" s="27" t="str">
        <f>IF(T27="","",VLOOKUP(T27,T$76:U$99,2))</f>
        <v/>
      </c>
      <c r="V27" s="26"/>
      <c r="W27" s="27" t="str">
        <f>IF(V27="","",VLOOKUP(V27,V$76:W$99,2))</f>
        <v/>
      </c>
      <c r="X27" s="26">
        <v>16</v>
      </c>
      <c r="Y27" s="27">
        <f>IF(X27="","",VLOOKUP(X27,X$76:Y$99,2))</f>
        <v>2</v>
      </c>
      <c r="Z27" s="26"/>
      <c r="AA27" s="27" t="str">
        <f>IF(Z27="","",VLOOKUP(Z27,Z$76:AA$99,2))</f>
        <v/>
      </c>
      <c r="AB27" s="26"/>
      <c r="AC27" s="27" t="str">
        <f>IF(AB27="","",VLOOKUP(AB27,AB$76:AC$99,2))</f>
        <v/>
      </c>
    </row>
    <row r="28" spans="1:29" ht="15.75" customHeight="1" x14ac:dyDescent="0.2">
      <c r="A28" s="254">
        <v>25</v>
      </c>
      <c r="B28" s="273" t="s">
        <v>778</v>
      </c>
      <c r="C28" s="20">
        <v>1</v>
      </c>
      <c r="D28" s="274" t="s">
        <v>684</v>
      </c>
      <c r="E28" s="400">
        <f>SUM(G28,I28,K28,M28,O28,Q28,S28,U28,W28,Y28,AA28,AC28)</f>
        <v>5</v>
      </c>
      <c r="F28" s="258">
        <f>RANK(E28,$E$4:$E$72)</f>
        <v>25</v>
      </c>
      <c r="G28" s="404">
        <v>0</v>
      </c>
      <c r="H28" s="26"/>
      <c r="I28" s="27" t="str">
        <f>IF(H28="","",VLOOKUP(H28,H$76:I$99,2))</f>
        <v/>
      </c>
      <c r="J28" s="26"/>
      <c r="K28" s="27" t="str">
        <f>IF(J28="","",VLOOKUP(J28,J$76:K$99,2))</f>
        <v/>
      </c>
      <c r="L28" s="26">
        <v>16</v>
      </c>
      <c r="M28" s="27">
        <f>IF(L28="","",VLOOKUP(L28,L$76:M$99,2))</f>
        <v>3</v>
      </c>
      <c r="N28" s="26"/>
      <c r="O28" s="27" t="str">
        <f>IF(N28="","",VLOOKUP(N28,N$76:O$99,2))</f>
        <v/>
      </c>
      <c r="P28" s="26"/>
      <c r="Q28" s="27" t="str">
        <f>IF(P28="","",VLOOKUP(P28,P$76:Q$99,2))</f>
        <v/>
      </c>
      <c r="R28" s="26"/>
      <c r="S28" s="27" t="str">
        <f>IF(R28="","",VLOOKUP(R28,R$76:S$99,2))</f>
        <v/>
      </c>
      <c r="T28" s="26"/>
      <c r="U28" s="27" t="str">
        <f>IF(T28="","",VLOOKUP(T28,T$76:U$99,2))</f>
        <v/>
      </c>
      <c r="V28" s="26"/>
      <c r="W28" s="27" t="str">
        <f>IF(V28="","",VLOOKUP(V28,V$76:W$99,2))</f>
        <v/>
      </c>
      <c r="X28" s="26">
        <v>16</v>
      </c>
      <c r="Y28" s="27">
        <f>IF(X28="","",VLOOKUP(X28,X$76:Y$99,2))</f>
        <v>2</v>
      </c>
      <c r="Z28" s="26"/>
      <c r="AA28" s="27" t="str">
        <f>IF(Z28="","",VLOOKUP(Z28,Z$76:AA$99,2))</f>
        <v/>
      </c>
      <c r="AB28" s="26"/>
      <c r="AC28" s="27" t="str">
        <f>IF(AB28="","",VLOOKUP(AB28,AB$76:AC$99,2))</f>
        <v/>
      </c>
    </row>
    <row r="29" spans="1:29" ht="15.75" customHeight="1" x14ac:dyDescent="0.2">
      <c r="A29" s="254">
        <v>26</v>
      </c>
      <c r="B29" s="255" t="s">
        <v>830</v>
      </c>
      <c r="C29" s="32"/>
      <c r="D29" s="256" t="s">
        <v>831</v>
      </c>
      <c r="E29" s="400">
        <f>SUM(G29,I29,K29,M29,O29,Q29,S29,U29,W29,Y29,AA29,AC29)</f>
        <v>5</v>
      </c>
      <c r="F29" s="258">
        <f>RANK(E29,$E$4:$E$72)</f>
        <v>25</v>
      </c>
      <c r="G29" s="403"/>
      <c r="H29" s="26"/>
      <c r="I29" s="27" t="str">
        <f>IF(H29="","",VLOOKUP(H29,H$76:I$99,2))</f>
        <v/>
      </c>
      <c r="J29" s="26"/>
      <c r="K29" s="27" t="str">
        <f>IF(J29="","",VLOOKUP(J29,J$76:K$99,2))</f>
        <v/>
      </c>
      <c r="L29" s="26"/>
      <c r="M29" s="27" t="str">
        <f>IF(L29="","",VLOOKUP(L29,L$76:M$99,2))</f>
        <v/>
      </c>
      <c r="N29" s="26"/>
      <c r="O29" s="27" t="str">
        <f>IF(N29="","",VLOOKUP(N29,N$76:O$99,2))</f>
        <v/>
      </c>
      <c r="P29" s="26"/>
      <c r="Q29" s="27" t="str">
        <f>IF(P29="","",VLOOKUP(P29,P$76:Q$99,2))</f>
        <v/>
      </c>
      <c r="R29" s="26"/>
      <c r="S29" s="27" t="str">
        <f>IF(R29="","",VLOOKUP(R29,R$76:S$99,2))</f>
        <v/>
      </c>
      <c r="T29" s="26"/>
      <c r="U29" s="27" t="str">
        <f>IF(T29="","",VLOOKUP(T29,T$76:U$99,2))</f>
        <v/>
      </c>
      <c r="V29" s="26"/>
      <c r="W29" s="27" t="str">
        <f>IF(V29="","",VLOOKUP(V29,V$76:W$99,2))</f>
        <v/>
      </c>
      <c r="X29" s="26"/>
      <c r="Y29" s="27" t="str">
        <f>IF(X29="","",VLOOKUP(X29,X$76:Y$99,2))</f>
        <v/>
      </c>
      <c r="Z29" s="26">
        <v>4</v>
      </c>
      <c r="AA29" s="27">
        <f>IF(Z29="","",VLOOKUP(Z29,Z$76:AA$99,2))</f>
        <v>5</v>
      </c>
      <c r="AB29" s="26"/>
      <c r="AC29" s="27" t="str">
        <f>IF(AB29="","",VLOOKUP(AB29,AB$76:AC$99,2))</f>
        <v/>
      </c>
    </row>
    <row r="30" spans="1:29" ht="15.75" customHeight="1" x14ac:dyDescent="0.2">
      <c r="A30" s="254">
        <v>27</v>
      </c>
      <c r="B30" s="255" t="s">
        <v>168</v>
      </c>
      <c r="C30" s="32">
        <v>3</v>
      </c>
      <c r="D30" s="256" t="s">
        <v>7</v>
      </c>
      <c r="E30" s="400">
        <f>SUM(G30,I30,K30,M30,O30,Q30,S30,U30,W30,Y30,AA30,AC30)</f>
        <v>4.375</v>
      </c>
      <c r="F30" s="258">
        <f>RANK(E30,$E$4:$E$72)</f>
        <v>27</v>
      </c>
      <c r="G30" s="403">
        <v>4.375</v>
      </c>
      <c r="H30" s="26"/>
      <c r="I30" s="27" t="str">
        <f>IF(H30="","",VLOOKUP(H30,H$76:I$99,2))</f>
        <v/>
      </c>
      <c r="J30" s="26"/>
      <c r="K30" s="27" t="str">
        <f>IF(J30="","",VLOOKUP(J30,J$76:K$99,2))</f>
        <v/>
      </c>
      <c r="L30" s="26"/>
      <c r="M30" s="27" t="str">
        <f>IF(L30="","",VLOOKUP(L30,L$76:M$99,2))</f>
        <v/>
      </c>
      <c r="N30" s="26"/>
      <c r="O30" s="27" t="str">
        <f>IF(N30="","",VLOOKUP(N30,N$76:O$99,2))</f>
        <v/>
      </c>
      <c r="P30" s="26"/>
      <c r="Q30" s="27" t="str">
        <f>IF(P30="","",VLOOKUP(P30,P$76:Q$99,2))</f>
        <v/>
      </c>
      <c r="R30" s="26"/>
      <c r="S30" s="27" t="str">
        <f>IF(R30="","",VLOOKUP(R30,R$76:S$99,2))</f>
        <v/>
      </c>
      <c r="T30" s="26"/>
      <c r="U30" s="27" t="str">
        <f>IF(T30="","",VLOOKUP(T30,T$76:U$99,2))</f>
        <v/>
      </c>
      <c r="V30" s="26"/>
      <c r="W30" s="27" t="str">
        <f>IF(V30="","",VLOOKUP(V30,V$76:W$99,2))</f>
        <v/>
      </c>
      <c r="X30" s="26"/>
      <c r="Y30" s="27" t="str">
        <f>IF(X30="","",VLOOKUP(X30,X$76:Y$99,2))</f>
        <v/>
      </c>
      <c r="Z30" s="26"/>
      <c r="AA30" s="27" t="str">
        <f>IF(Z30="","",VLOOKUP(Z30,Z$76:AA$99,2))</f>
        <v/>
      </c>
      <c r="AB30" s="26"/>
      <c r="AC30" s="27" t="str">
        <f>IF(AB30="","",VLOOKUP(AB30,AB$76:AC$99,2))</f>
        <v/>
      </c>
    </row>
    <row r="31" spans="1:29" ht="15.75" customHeight="1" x14ac:dyDescent="0.2">
      <c r="A31" s="254">
        <v>28</v>
      </c>
      <c r="B31" s="255" t="s">
        <v>637</v>
      </c>
      <c r="C31" s="32">
        <v>3</v>
      </c>
      <c r="D31" s="256" t="s">
        <v>37</v>
      </c>
      <c r="E31" s="400">
        <f>SUM(G31,I31,K31,M31,O31,Q31,S31,U31,W31,Y31,AA31,AC31)</f>
        <v>4</v>
      </c>
      <c r="F31" s="258">
        <f>RANK(E31,$E$4:$E$72)</f>
        <v>28</v>
      </c>
      <c r="G31" s="403">
        <v>4</v>
      </c>
      <c r="H31" s="26"/>
      <c r="I31" s="27" t="str">
        <f>IF(H31="","",VLOOKUP(H31,H$76:I$99,2))</f>
        <v/>
      </c>
      <c r="J31" s="26"/>
      <c r="K31" s="27" t="str">
        <f>IF(J31="","",VLOOKUP(J31,J$76:K$99,2))</f>
        <v/>
      </c>
      <c r="L31" s="26"/>
      <c r="M31" s="27" t="str">
        <f>IF(L31="","",VLOOKUP(L31,L$76:M$99,2))</f>
        <v/>
      </c>
      <c r="N31" s="26"/>
      <c r="O31" s="27" t="str">
        <f>IF(N31="","",VLOOKUP(N31,N$76:O$99,2))</f>
        <v/>
      </c>
      <c r="P31" s="26"/>
      <c r="Q31" s="27" t="str">
        <f>IF(P31="","",VLOOKUP(P31,P$76:Q$99,2))</f>
        <v/>
      </c>
      <c r="R31" s="26"/>
      <c r="S31" s="27" t="str">
        <f>IF(R31="","",VLOOKUP(R31,R$76:S$99,2))</f>
        <v/>
      </c>
      <c r="T31" s="26"/>
      <c r="U31" s="27" t="str">
        <f>IF(T31="","",VLOOKUP(T31,T$76:U$99,2))</f>
        <v/>
      </c>
      <c r="V31" s="26"/>
      <c r="W31" s="27" t="str">
        <f>IF(V31="","",VLOOKUP(V31,V$76:W$99,2))</f>
        <v/>
      </c>
      <c r="X31" s="26"/>
      <c r="Y31" s="27" t="str">
        <f>IF(X31="","",VLOOKUP(X31,X$76:Y$99,2))</f>
        <v/>
      </c>
      <c r="Z31" s="26"/>
      <c r="AA31" s="27" t="str">
        <f>IF(Z31="","",VLOOKUP(Z31,Z$76:AA$99,2))</f>
        <v/>
      </c>
      <c r="AB31" s="26"/>
      <c r="AC31" s="27" t="str">
        <f>IF(AB31="","",VLOOKUP(AB31,AB$76:AC$99,2))</f>
        <v/>
      </c>
    </row>
    <row r="32" spans="1:29" ht="15.75" customHeight="1" x14ac:dyDescent="0.2">
      <c r="A32" s="254">
        <v>29</v>
      </c>
      <c r="B32" s="255" t="s">
        <v>834</v>
      </c>
      <c r="C32" s="32"/>
      <c r="D32" s="256" t="s">
        <v>835</v>
      </c>
      <c r="E32" s="400">
        <f>SUM(G32,I32,K32,M32,O32,Q32,S32,U32,W32,Y32,AA32,AC32)</f>
        <v>4</v>
      </c>
      <c r="F32" s="258">
        <f>RANK(E32,$E$4:$E$72)</f>
        <v>28</v>
      </c>
      <c r="G32" s="403"/>
      <c r="H32" s="26"/>
      <c r="I32" s="27" t="str">
        <f>IF(H32="","",VLOOKUP(H32,H$76:I$99,2))</f>
        <v/>
      </c>
      <c r="J32" s="26"/>
      <c r="K32" s="27" t="str">
        <f>IF(J32="","",VLOOKUP(J32,J$76:K$99,2))</f>
        <v/>
      </c>
      <c r="L32" s="26"/>
      <c r="M32" s="27" t="str">
        <f>IF(L32="","",VLOOKUP(L32,L$76:M$99,2))</f>
        <v/>
      </c>
      <c r="N32" s="26"/>
      <c r="O32" s="27" t="str">
        <f>IF(N32="","",VLOOKUP(N32,N$76:O$99,2))</f>
        <v/>
      </c>
      <c r="P32" s="26"/>
      <c r="Q32" s="27" t="str">
        <f>IF(P32="","",VLOOKUP(P32,P$76:Q$99,2))</f>
        <v/>
      </c>
      <c r="R32" s="26"/>
      <c r="S32" s="27" t="str">
        <f>IF(R32="","",VLOOKUP(R32,R$76:S$99,2))</f>
        <v/>
      </c>
      <c r="T32" s="26"/>
      <c r="U32" s="27" t="str">
        <f>IF(T32="","",VLOOKUP(T32,T$76:U$99,2))</f>
        <v/>
      </c>
      <c r="V32" s="26"/>
      <c r="W32" s="27" t="str">
        <f>IF(V32="","",VLOOKUP(V32,V$76:W$99,2))</f>
        <v/>
      </c>
      <c r="X32" s="26"/>
      <c r="Y32" s="27" t="str">
        <f>IF(X32="","",VLOOKUP(X32,X$76:Y$99,2))</f>
        <v/>
      </c>
      <c r="Z32" s="26">
        <v>6</v>
      </c>
      <c r="AA32" s="27">
        <f>IF(Z32="","",VLOOKUP(Z32,Z$76:AA$99,2))</f>
        <v>4</v>
      </c>
      <c r="AB32" s="26"/>
      <c r="AC32" s="27" t="str">
        <f>IF(AB32="","",VLOOKUP(AB32,AB$76:AC$99,2))</f>
        <v/>
      </c>
    </row>
    <row r="33" spans="1:29" ht="15.75" customHeight="1" x14ac:dyDescent="0.2">
      <c r="A33" s="254">
        <v>30</v>
      </c>
      <c r="B33" s="255" t="s">
        <v>832</v>
      </c>
      <c r="C33" s="32"/>
      <c r="D33" s="256" t="s">
        <v>833</v>
      </c>
      <c r="E33" s="400">
        <f>SUM(G33,I33,K33,M33,O33,Q33,S33,U33,W33,Y33,AA33,AC33)</f>
        <v>4</v>
      </c>
      <c r="F33" s="258">
        <f>RANK(E33,$E$4:$E$72)</f>
        <v>28</v>
      </c>
      <c r="G33" s="403"/>
      <c r="H33" s="26"/>
      <c r="I33" s="27" t="str">
        <f>IF(H33="","",VLOOKUP(H33,H$76:I$99,2))</f>
        <v/>
      </c>
      <c r="J33" s="26"/>
      <c r="K33" s="27" t="str">
        <f>IF(J33="","",VLOOKUP(J33,J$76:K$99,2))</f>
        <v/>
      </c>
      <c r="L33" s="26"/>
      <c r="M33" s="27" t="str">
        <f>IF(L33="","",VLOOKUP(L33,L$76:M$99,2))</f>
        <v/>
      </c>
      <c r="N33" s="26"/>
      <c r="O33" s="27" t="str">
        <f>IF(N33="","",VLOOKUP(N33,N$76:O$99,2))</f>
        <v/>
      </c>
      <c r="P33" s="26"/>
      <c r="Q33" s="27" t="str">
        <f>IF(P33="","",VLOOKUP(P33,P$76:Q$99,2))</f>
        <v/>
      </c>
      <c r="R33" s="26"/>
      <c r="S33" s="27" t="str">
        <f>IF(R33="","",VLOOKUP(R33,R$76:S$99,2))</f>
        <v/>
      </c>
      <c r="T33" s="26"/>
      <c r="U33" s="27" t="str">
        <f>IF(T33="","",VLOOKUP(T33,T$76:U$99,2))</f>
        <v/>
      </c>
      <c r="V33" s="26"/>
      <c r="W33" s="27" t="str">
        <f>IF(V33="","",VLOOKUP(V33,V$76:W$99,2))</f>
        <v/>
      </c>
      <c r="X33" s="26"/>
      <c r="Y33" s="27" t="str">
        <f>IF(X33="","",VLOOKUP(X33,X$76:Y$99,2))</f>
        <v/>
      </c>
      <c r="Z33" s="26">
        <v>5</v>
      </c>
      <c r="AA33" s="27">
        <f>IF(Z33="","",VLOOKUP(Z33,Z$76:AA$99,2))</f>
        <v>4</v>
      </c>
      <c r="AB33" s="26"/>
      <c r="AC33" s="27" t="str">
        <f>IF(AB33="","",VLOOKUP(AB33,AB$76:AC$99,2))</f>
        <v/>
      </c>
    </row>
    <row r="34" spans="1:29" ht="15" customHeight="1" x14ac:dyDescent="0.2">
      <c r="A34" s="254">
        <v>31</v>
      </c>
      <c r="B34" s="273" t="s">
        <v>158</v>
      </c>
      <c r="C34" s="20">
        <v>3</v>
      </c>
      <c r="D34" s="274" t="s">
        <v>34</v>
      </c>
      <c r="E34" s="401">
        <f>SUM(G34,I34,K34,M34,O34,Q34,S34,U34,W34,Y34,AA34,AC34)</f>
        <v>3.875</v>
      </c>
      <c r="F34" s="275">
        <f>RANK(E34,$E$4:$E$72)</f>
        <v>31</v>
      </c>
      <c r="G34" s="404">
        <v>3.875</v>
      </c>
      <c r="H34" s="277"/>
      <c r="I34" s="25" t="str">
        <f>IF(H34="","",VLOOKUP(H34,H$76:I$99,2))</f>
        <v/>
      </c>
      <c r="J34" s="277"/>
      <c r="K34" s="25" t="str">
        <f>IF(J34="","",VLOOKUP(J34,J$76:K$99,2))</f>
        <v/>
      </c>
      <c r="L34" s="277"/>
      <c r="M34" s="25" t="str">
        <f>IF(L34="","",VLOOKUP(L34,L$76:M$99,2))</f>
        <v/>
      </c>
      <c r="N34" s="277"/>
      <c r="O34" s="25" t="str">
        <f>IF(N34="","",VLOOKUP(N34,N$76:O$99,2))</f>
        <v/>
      </c>
      <c r="P34" s="277"/>
      <c r="Q34" s="25" t="str">
        <f>IF(P34="","",VLOOKUP(P34,P$76:Q$99,2))</f>
        <v/>
      </c>
      <c r="R34" s="277"/>
      <c r="S34" s="25" t="str">
        <f>IF(R34="","",VLOOKUP(R34,R$76:S$99,2))</f>
        <v/>
      </c>
      <c r="T34" s="277"/>
      <c r="U34" s="25" t="str">
        <f>IF(T34="","",VLOOKUP(T34,T$76:U$99,2))</f>
        <v/>
      </c>
      <c r="V34" s="277"/>
      <c r="W34" s="25" t="str">
        <f>IF(V34="","",VLOOKUP(V34,V$76:W$99,2))</f>
        <v/>
      </c>
      <c r="X34" s="277"/>
      <c r="Y34" s="25" t="str">
        <f>IF(X34="","",VLOOKUP(X34,X$76:Y$99,2))</f>
        <v/>
      </c>
      <c r="Z34" s="277"/>
      <c r="AA34" s="25" t="str">
        <f>IF(Z34="","",VLOOKUP(Z34,Z$76:AA$99,2))</f>
        <v/>
      </c>
      <c r="AB34" s="277"/>
      <c r="AC34" s="25" t="str">
        <f>IF(AB34="","",VLOOKUP(AB34,AB$76:AC$99,2))</f>
        <v/>
      </c>
    </row>
    <row r="35" spans="1:29" ht="15" customHeight="1" x14ac:dyDescent="0.2">
      <c r="A35" s="254">
        <v>32</v>
      </c>
      <c r="B35" s="255" t="s">
        <v>682</v>
      </c>
      <c r="C35" s="32">
        <v>1</v>
      </c>
      <c r="D35" s="256" t="s">
        <v>683</v>
      </c>
      <c r="E35" s="400">
        <f>SUM(G35,I35,K35,M35,O35,Q35,S35,U35,W35,Y35,AA35,AC35)</f>
        <v>3</v>
      </c>
      <c r="F35" s="258">
        <f>RANK(E35,$E$4:$E$72)</f>
        <v>32</v>
      </c>
      <c r="G35" s="404">
        <v>0</v>
      </c>
      <c r="H35" s="26"/>
      <c r="I35" s="27" t="str">
        <f>IF(H35="","",VLOOKUP(H35,H$76:I$99,2))</f>
        <v/>
      </c>
      <c r="J35" s="26"/>
      <c r="K35" s="27" t="str">
        <f>IF(J35="","",VLOOKUP(J35,J$76:K$99,2))</f>
        <v/>
      </c>
      <c r="L35" s="26">
        <v>16</v>
      </c>
      <c r="M35" s="27">
        <f>IF(L35="","",VLOOKUP(L35,L$76:M$99,2))</f>
        <v>3</v>
      </c>
      <c r="N35" s="26"/>
      <c r="O35" s="27" t="str">
        <f>IF(N35="","",VLOOKUP(N35,N$76:O$99,2))</f>
        <v/>
      </c>
      <c r="P35" s="26"/>
      <c r="Q35" s="27" t="str">
        <f>IF(P35="","",VLOOKUP(P35,P$76:Q$99,2))</f>
        <v/>
      </c>
      <c r="R35" s="26"/>
      <c r="S35" s="27" t="str">
        <f>IF(R35="","",VLOOKUP(R35,R$76:S$99,2))</f>
        <v/>
      </c>
      <c r="T35" s="26"/>
      <c r="U35" s="27" t="str">
        <f>IF(T35="","",VLOOKUP(T35,T$76:U$99,2))</f>
        <v/>
      </c>
      <c r="V35" s="26"/>
      <c r="W35" s="27" t="str">
        <f>IF(V35="","",VLOOKUP(V35,V$76:W$99,2))</f>
        <v/>
      </c>
      <c r="X35" s="26"/>
      <c r="Y35" s="27" t="str">
        <f>IF(X35="","",VLOOKUP(X35,X$76:Y$99,2))</f>
        <v/>
      </c>
      <c r="Z35" s="26"/>
      <c r="AA35" s="27" t="str">
        <f>IF(Z35="","",VLOOKUP(Z35,Z$76:AA$99,2))</f>
        <v/>
      </c>
      <c r="AB35" s="26"/>
      <c r="AC35" s="27" t="str">
        <f>IF(AB35="","",VLOOKUP(AB35,AB$76:AC$99,2))</f>
        <v/>
      </c>
    </row>
    <row r="36" spans="1:29" ht="15" customHeight="1" x14ac:dyDescent="0.2">
      <c r="A36" s="254">
        <v>33</v>
      </c>
      <c r="B36" s="255" t="s">
        <v>777</v>
      </c>
      <c r="C36" s="32">
        <v>1</v>
      </c>
      <c r="D36" s="256" t="s">
        <v>684</v>
      </c>
      <c r="E36" s="400">
        <f>SUM(G36,I36,K36,M36,O36,Q36,S36,U36,W36,Y36,AA36,AC36)</f>
        <v>3</v>
      </c>
      <c r="F36" s="258">
        <f>RANK(E36,$E$4:$E$72)</f>
        <v>32</v>
      </c>
      <c r="G36" s="404">
        <v>0</v>
      </c>
      <c r="H36" s="26"/>
      <c r="I36" s="27" t="str">
        <f>IF(H36="","",VLOOKUP(H36,H$76:I$99,2))</f>
        <v/>
      </c>
      <c r="J36" s="26"/>
      <c r="K36" s="27" t="str">
        <f>IF(J36="","",VLOOKUP(J36,J$76:K$99,2))</f>
        <v/>
      </c>
      <c r="L36" s="26">
        <v>16</v>
      </c>
      <c r="M36" s="27">
        <f>IF(L36="","",VLOOKUP(L36,L$76:M$99,2))</f>
        <v>3</v>
      </c>
      <c r="N36" s="26"/>
      <c r="O36" s="27" t="str">
        <f>IF(N36="","",VLOOKUP(N36,N$76:O$99,2))</f>
        <v/>
      </c>
      <c r="P36" s="26"/>
      <c r="Q36" s="27" t="str">
        <f>IF(P36="","",VLOOKUP(P36,P$76:Q$99,2))</f>
        <v/>
      </c>
      <c r="R36" s="26"/>
      <c r="S36" s="27" t="str">
        <f>IF(R36="","",VLOOKUP(R36,R$76:S$99,2))</f>
        <v/>
      </c>
      <c r="T36" s="26"/>
      <c r="U36" s="27" t="str">
        <f>IF(T36="","",VLOOKUP(T36,T$76:U$99,2))</f>
        <v/>
      </c>
      <c r="V36" s="26"/>
      <c r="W36" s="27" t="str">
        <f>IF(V36="","",VLOOKUP(V36,V$76:W$99,2))</f>
        <v/>
      </c>
      <c r="X36" s="26"/>
      <c r="Y36" s="27" t="str">
        <f>IF(X36="","",VLOOKUP(X36,X$76:Y$99,2))</f>
        <v/>
      </c>
      <c r="Z36" s="26"/>
      <c r="AA36" s="27" t="str">
        <f>IF(Z36="","",VLOOKUP(Z36,Z$76:AA$99,2))</f>
        <v/>
      </c>
      <c r="AB36" s="26"/>
      <c r="AC36" s="27" t="str">
        <f>IF(AB36="","",VLOOKUP(AB36,AB$76:AC$99,2))</f>
        <v/>
      </c>
    </row>
    <row r="37" spans="1:29" ht="15" customHeight="1" x14ac:dyDescent="0.2">
      <c r="A37" s="254">
        <v>34</v>
      </c>
      <c r="B37" s="255" t="s">
        <v>779</v>
      </c>
      <c r="C37" s="32">
        <v>1</v>
      </c>
      <c r="D37" s="256" t="s">
        <v>684</v>
      </c>
      <c r="E37" s="400">
        <f>SUM(G37,I37,K37,M37,O37,Q37,S37,U37,W37,Y37,AA37,AC37)</f>
        <v>3</v>
      </c>
      <c r="F37" s="258">
        <f>RANK(E37,$E$4:$E$72)</f>
        <v>32</v>
      </c>
      <c r="G37" s="404">
        <v>0</v>
      </c>
      <c r="H37" s="26"/>
      <c r="I37" s="27" t="str">
        <f>IF(H37="","",VLOOKUP(H37,H$76:I$99,2))</f>
        <v/>
      </c>
      <c r="J37" s="26"/>
      <c r="K37" s="27" t="str">
        <f>IF(J37="","",VLOOKUP(J37,J$76:K$99,2))</f>
        <v/>
      </c>
      <c r="L37" s="26">
        <v>16</v>
      </c>
      <c r="M37" s="27">
        <f>IF(L37="","",VLOOKUP(L37,L$76:M$99,2))</f>
        <v>3</v>
      </c>
      <c r="N37" s="26"/>
      <c r="O37" s="27" t="str">
        <f>IF(N37="","",VLOOKUP(N37,N$76:O$99,2))</f>
        <v/>
      </c>
      <c r="P37" s="26"/>
      <c r="Q37" s="27" t="str">
        <f>IF(P37="","",VLOOKUP(P37,P$76:Q$99,2))</f>
        <v/>
      </c>
      <c r="R37" s="26"/>
      <c r="S37" s="27" t="str">
        <f>IF(R37="","",VLOOKUP(R37,R$76:S$99,2))</f>
        <v/>
      </c>
      <c r="T37" s="26"/>
      <c r="U37" s="27" t="str">
        <f>IF(T37="","",VLOOKUP(T37,T$76:U$99,2))</f>
        <v/>
      </c>
      <c r="V37" s="26"/>
      <c r="W37" s="27" t="str">
        <f>IF(V37="","",VLOOKUP(V37,V$76:W$99,2))</f>
        <v/>
      </c>
      <c r="X37" s="26"/>
      <c r="Y37" s="27" t="str">
        <f>IF(X37="","",VLOOKUP(X37,X$76:Y$99,2))</f>
        <v/>
      </c>
      <c r="Z37" s="26"/>
      <c r="AA37" s="27" t="str">
        <f>IF(Z37="","",VLOOKUP(Z37,Z$76:AA$99,2))</f>
        <v/>
      </c>
      <c r="AB37" s="26"/>
      <c r="AC37" s="27" t="str">
        <f>IF(AB37="","",VLOOKUP(AB37,AB$76:AC$99,2))</f>
        <v/>
      </c>
    </row>
    <row r="38" spans="1:29" ht="15" customHeight="1" x14ac:dyDescent="0.2">
      <c r="A38" s="254">
        <v>35</v>
      </c>
      <c r="B38" s="255" t="s">
        <v>780</v>
      </c>
      <c r="C38" s="32">
        <v>3</v>
      </c>
      <c r="D38" s="256" t="s">
        <v>7</v>
      </c>
      <c r="E38" s="400">
        <f>SUM(G38,I38,K38,M38,O38,Q38,S38,U38,W38,Y38,AA38,AC38)</f>
        <v>2.75</v>
      </c>
      <c r="F38" s="258">
        <f>RANK(E38,$E$4:$E$72)</f>
        <v>35</v>
      </c>
      <c r="G38" s="404">
        <v>2.75</v>
      </c>
      <c r="H38" s="26"/>
      <c r="I38" s="27" t="str">
        <f>IF(H38="","",VLOOKUP(H38,H$76:I$99,2))</f>
        <v/>
      </c>
      <c r="J38" s="26"/>
      <c r="K38" s="27" t="str">
        <f>IF(J38="","",VLOOKUP(J38,J$76:K$99,2))</f>
        <v/>
      </c>
      <c r="L38" s="26"/>
      <c r="M38" s="27" t="str">
        <f>IF(L38="","",VLOOKUP(L38,L$76:M$99,2))</f>
        <v/>
      </c>
      <c r="N38" s="26"/>
      <c r="O38" s="27" t="str">
        <f>IF(N38="","",VLOOKUP(N38,N$76:O$99,2))</f>
        <v/>
      </c>
      <c r="P38" s="26"/>
      <c r="Q38" s="27" t="str">
        <f>IF(P38="","",VLOOKUP(P38,P$76:Q$99,2))</f>
        <v/>
      </c>
      <c r="R38" s="26"/>
      <c r="S38" s="27" t="str">
        <f>IF(R38="","",VLOOKUP(R38,R$76:S$99,2))</f>
        <v/>
      </c>
      <c r="T38" s="26"/>
      <c r="U38" s="27" t="str">
        <f>IF(T38="","",VLOOKUP(T38,T$76:U$99,2))</f>
        <v/>
      </c>
      <c r="V38" s="26"/>
      <c r="W38" s="27" t="str">
        <f>IF(V38="","",VLOOKUP(V38,V$76:W$99,2))</f>
        <v/>
      </c>
      <c r="X38" s="26"/>
      <c r="Y38" s="27" t="str">
        <f>IF(X38="","",VLOOKUP(X38,X$76:Y$99,2))</f>
        <v/>
      </c>
      <c r="Z38" s="26"/>
      <c r="AA38" s="27" t="str">
        <f>IF(Z38="","",VLOOKUP(Z38,Z$76:AA$99,2))</f>
        <v/>
      </c>
      <c r="AB38" s="26"/>
      <c r="AC38" s="27" t="str">
        <f>IF(AB38="","",VLOOKUP(AB38,AB$76:AC$99,2))</f>
        <v/>
      </c>
    </row>
    <row r="39" spans="1:29" ht="15" customHeight="1" x14ac:dyDescent="0.2">
      <c r="A39" s="254">
        <v>36</v>
      </c>
      <c r="B39" s="255" t="s">
        <v>639</v>
      </c>
      <c r="C39" s="32">
        <v>3</v>
      </c>
      <c r="D39" s="256" t="s">
        <v>8</v>
      </c>
      <c r="E39" s="400">
        <f>SUM(G39,I39,K39,M39,O39,Q39,S39,U39,W39,Y39,AA39,AC39)</f>
        <v>2.75</v>
      </c>
      <c r="F39" s="258">
        <f>RANK(E39,$E$4:$E$72)</f>
        <v>35</v>
      </c>
      <c r="G39" s="404">
        <v>2.75</v>
      </c>
      <c r="H39" s="26"/>
      <c r="I39" s="27" t="str">
        <f>IF(H39="","",VLOOKUP(H39,H$76:I$99,2))</f>
        <v/>
      </c>
      <c r="J39" s="26"/>
      <c r="K39" s="27" t="str">
        <f>IF(J39="","",VLOOKUP(J39,J$76:K$99,2))</f>
        <v/>
      </c>
      <c r="L39" s="26"/>
      <c r="M39" s="27" t="str">
        <f>IF(L39="","",VLOOKUP(L39,L$76:M$99,2))</f>
        <v/>
      </c>
      <c r="N39" s="26"/>
      <c r="O39" s="27" t="str">
        <f>IF(N39="","",VLOOKUP(N39,N$76:O$99,2))</f>
        <v/>
      </c>
      <c r="P39" s="26"/>
      <c r="Q39" s="27" t="str">
        <f>IF(P39="","",VLOOKUP(P39,P$76:Q$99,2))</f>
        <v/>
      </c>
      <c r="R39" s="26"/>
      <c r="S39" s="27" t="str">
        <f>IF(R39="","",VLOOKUP(R39,R$76:S$99,2))</f>
        <v/>
      </c>
      <c r="T39" s="26"/>
      <c r="U39" s="27" t="str">
        <f>IF(T39="","",VLOOKUP(T39,T$76:U$99,2))</f>
        <v/>
      </c>
      <c r="V39" s="26"/>
      <c r="W39" s="27" t="str">
        <f>IF(V39="","",VLOOKUP(V39,V$76:W$99,2))</f>
        <v/>
      </c>
      <c r="X39" s="26"/>
      <c r="Y39" s="27" t="str">
        <f>IF(X39="","",VLOOKUP(X39,X$76:Y$99,2))</f>
        <v/>
      </c>
      <c r="Z39" s="26"/>
      <c r="AA39" s="27" t="str">
        <f>IF(Z39="","",VLOOKUP(Z39,Z$76:AA$99,2))</f>
        <v/>
      </c>
      <c r="AB39" s="26"/>
      <c r="AC39" s="27" t="str">
        <f>IF(AB39="","",VLOOKUP(AB39,AB$76:AC$99,2))</f>
        <v/>
      </c>
    </row>
    <row r="40" spans="1:29" ht="15" customHeight="1" x14ac:dyDescent="0.2">
      <c r="A40" s="254">
        <v>37</v>
      </c>
      <c r="B40" s="255" t="s">
        <v>647</v>
      </c>
      <c r="C40" s="32">
        <v>1</v>
      </c>
      <c r="D40" s="256" t="s">
        <v>663</v>
      </c>
      <c r="E40" s="400">
        <f>SUM(G40,I40,K40,M40,O40,Q40,S40,U40,W40,Y40,AA40,AC40)</f>
        <v>2.5</v>
      </c>
      <c r="F40" s="258">
        <f>RANK(E40,$E$4:$E$72)</f>
        <v>37</v>
      </c>
      <c r="G40" s="404">
        <v>1</v>
      </c>
      <c r="H40" s="26"/>
      <c r="I40" s="27" t="str">
        <f>IF(H40="","",VLOOKUP(H40,H$76:I$99,2))</f>
        <v/>
      </c>
      <c r="J40" s="26"/>
      <c r="K40" s="27" t="str">
        <f>IF(J40="","",VLOOKUP(J40,J$76:K$99,2))</f>
        <v/>
      </c>
      <c r="L40" s="26">
        <v>32</v>
      </c>
      <c r="M40" s="27">
        <f>IF(L40="","",VLOOKUP(L40,L$76:M$99,2))</f>
        <v>1.5</v>
      </c>
      <c r="N40" s="26"/>
      <c r="O40" s="27" t="str">
        <f>IF(N40="","",VLOOKUP(N40,N$76:O$99,2))</f>
        <v/>
      </c>
      <c r="P40" s="26"/>
      <c r="Q40" s="27" t="str">
        <f>IF(P40="","",VLOOKUP(P40,P$76:Q$99,2))</f>
        <v/>
      </c>
      <c r="R40" s="26"/>
      <c r="S40" s="27" t="str">
        <f>IF(R40="","",VLOOKUP(R40,R$76:S$99,2))</f>
        <v/>
      </c>
      <c r="T40" s="26"/>
      <c r="U40" s="27" t="str">
        <f>IF(T40="","",VLOOKUP(T40,T$76:U$99,2))</f>
        <v/>
      </c>
      <c r="V40" s="26"/>
      <c r="W40" s="27" t="str">
        <f>IF(V40="","",VLOOKUP(V40,V$76:W$99,2))</f>
        <v/>
      </c>
      <c r="X40" s="26"/>
      <c r="Y40" s="27" t="str">
        <f>IF(X40="","",VLOOKUP(X40,X$76:Y$99,2))</f>
        <v/>
      </c>
      <c r="Z40" s="26"/>
      <c r="AA40" s="27" t="str">
        <f>IF(Z40="","",VLOOKUP(Z40,Z$76:AA$99,2))</f>
        <v/>
      </c>
      <c r="AB40" s="26"/>
      <c r="AC40" s="27" t="str">
        <f>IF(AB40="","",VLOOKUP(AB40,AB$76:AC$99,2))</f>
        <v/>
      </c>
    </row>
    <row r="41" spans="1:29" ht="15" customHeight="1" x14ac:dyDescent="0.2">
      <c r="A41" s="254">
        <v>38</v>
      </c>
      <c r="B41" s="255" t="s">
        <v>173</v>
      </c>
      <c r="C41" s="32">
        <v>3</v>
      </c>
      <c r="D41" s="256" t="s">
        <v>32</v>
      </c>
      <c r="E41" s="400">
        <f>SUM(G41,I41,K41,M41,O41,Q41,S41,U41,W41,Y41,AA41,AC41)</f>
        <v>2.25</v>
      </c>
      <c r="F41" s="258">
        <f>RANK(E41,$E$4:$E$72)</f>
        <v>38</v>
      </c>
      <c r="G41" s="404">
        <v>2.25</v>
      </c>
      <c r="H41" s="26"/>
      <c r="I41" s="27" t="str">
        <f>IF(H41="","",VLOOKUP(H41,H$76:I$99,2))</f>
        <v/>
      </c>
      <c r="J41" s="26"/>
      <c r="K41" s="27" t="str">
        <f>IF(J41="","",VLOOKUP(J41,J$76:K$99,2))</f>
        <v/>
      </c>
      <c r="L41" s="26"/>
      <c r="M41" s="27" t="str">
        <f>IF(L41="","",VLOOKUP(L41,L$76:M$99,2))</f>
        <v/>
      </c>
      <c r="N41" s="26"/>
      <c r="O41" s="27" t="str">
        <f>IF(N41="","",VLOOKUP(N41,N$76:O$99,2))</f>
        <v/>
      </c>
      <c r="P41" s="26"/>
      <c r="Q41" s="27" t="str">
        <f>IF(P41="","",VLOOKUP(P41,P$76:Q$99,2))</f>
        <v/>
      </c>
      <c r="R41" s="26"/>
      <c r="S41" s="27" t="str">
        <f>IF(R41="","",VLOOKUP(R41,R$76:S$99,2))</f>
        <v/>
      </c>
      <c r="T41" s="26"/>
      <c r="U41" s="27" t="str">
        <f>IF(T41="","",VLOOKUP(T41,T$76:U$99,2))</f>
        <v/>
      </c>
      <c r="V41" s="26"/>
      <c r="W41" s="27" t="str">
        <f>IF(V41="","",VLOOKUP(V41,V$76:W$99,2))</f>
        <v/>
      </c>
      <c r="X41" s="26"/>
      <c r="Y41" s="27" t="str">
        <f>IF(X41="","",VLOOKUP(X41,X$76:Y$99,2))</f>
        <v/>
      </c>
      <c r="Z41" s="26"/>
      <c r="AA41" s="27" t="str">
        <f>IF(Z41="","",VLOOKUP(Z41,Z$76:AA$99,2))</f>
        <v/>
      </c>
      <c r="AB41" s="26"/>
      <c r="AC41" s="27" t="str">
        <f>IF(AB41="","",VLOOKUP(AB41,AB$76:AC$99,2))</f>
        <v/>
      </c>
    </row>
    <row r="42" spans="1:29" ht="15" customHeight="1" x14ac:dyDescent="0.2">
      <c r="A42" s="254">
        <v>39</v>
      </c>
      <c r="B42" s="255" t="s">
        <v>652</v>
      </c>
      <c r="C42" s="32">
        <v>2</v>
      </c>
      <c r="D42" s="256" t="s">
        <v>38</v>
      </c>
      <c r="E42" s="400">
        <f>SUM(G42,I42,K42,M42,O42,Q42,S42,U42,W42,Y42,AA42,AC42)</f>
        <v>2</v>
      </c>
      <c r="F42" s="258">
        <f>RANK(E42,$E$4:$E$72)</f>
        <v>39</v>
      </c>
      <c r="G42" s="404">
        <v>0.5</v>
      </c>
      <c r="H42" s="26"/>
      <c r="I42" s="27" t="str">
        <f>IF(H42="","",VLOOKUP(H42,H$76:I$99,2))</f>
        <v/>
      </c>
      <c r="J42" s="26"/>
      <c r="K42" s="27" t="str">
        <f>IF(J42="","",VLOOKUP(J42,J$76:K$99,2))</f>
        <v/>
      </c>
      <c r="L42" s="26">
        <v>32</v>
      </c>
      <c r="M42" s="27">
        <f>IF(L42="","",VLOOKUP(L42,L$76:M$99,2))</f>
        <v>1.5</v>
      </c>
      <c r="N42" s="26"/>
      <c r="O42" s="27" t="str">
        <f>IF(N42="","",VLOOKUP(N42,N$76:O$99,2))</f>
        <v/>
      </c>
      <c r="P42" s="26"/>
      <c r="Q42" s="27" t="str">
        <f>IF(P42="","",VLOOKUP(P42,P$76:Q$99,2))</f>
        <v/>
      </c>
      <c r="R42" s="26"/>
      <c r="S42" s="27" t="str">
        <f>IF(R42="","",VLOOKUP(R42,R$76:S$99,2))</f>
        <v/>
      </c>
      <c r="T42" s="26"/>
      <c r="U42" s="27" t="str">
        <f>IF(T42="","",VLOOKUP(T42,T$76:U$99,2))</f>
        <v/>
      </c>
      <c r="V42" s="26"/>
      <c r="W42" s="27" t="str">
        <f>IF(V42="","",VLOOKUP(V42,V$76:W$99,2))</f>
        <v/>
      </c>
      <c r="X42" s="26"/>
      <c r="Y42" s="27" t="str">
        <f>IF(X42="","",VLOOKUP(X42,X$76:Y$99,2))</f>
        <v/>
      </c>
      <c r="Z42" s="26"/>
      <c r="AA42" s="27" t="str">
        <f>IF(Z42="","",VLOOKUP(Z42,Z$76:AA$99,2))</f>
        <v/>
      </c>
      <c r="AB42" s="26"/>
      <c r="AC42" s="27" t="str">
        <f>IF(AB42="","",VLOOKUP(AB42,AB$76:AC$99,2))</f>
        <v/>
      </c>
    </row>
    <row r="43" spans="1:29" ht="15" customHeight="1" x14ac:dyDescent="0.2">
      <c r="A43" s="254">
        <v>40</v>
      </c>
      <c r="B43" s="255" t="s">
        <v>824</v>
      </c>
      <c r="C43" s="32"/>
      <c r="D43" s="256" t="s">
        <v>825</v>
      </c>
      <c r="E43" s="400">
        <f>SUM(G43,I43,K43,M43,O43,Q43,S43,U43,W43,Y43,AA43,AC43)</f>
        <v>2</v>
      </c>
      <c r="F43" s="258">
        <f>RANK(E43,$E$4:$E$72)</f>
        <v>39</v>
      </c>
      <c r="G43" s="404"/>
      <c r="H43" s="26"/>
      <c r="I43" s="27" t="str">
        <f>IF(H43="","",VLOOKUP(H43,H$76:I$99,2))</f>
        <v/>
      </c>
      <c r="J43" s="26"/>
      <c r="K43" s="27" t="str">
        <f>IF(J43="","",VLOOKUP(J43,J$76:K$99,2))</f>
        <v/>
      </c>
      <c r="L43" s="26"/>
      <c r="M43" s="27" t="str">
        <f>IF(L43="","",VLOOKUP(L43,L$76:M$99,2))</f>
        <v/>
      </c>
      <c r="N43" s="26"/>
      <c r="O43" s="27" t="str">
        <f>IF(N43="","",VLOOKUP(N43,N$76:O$99,2))</f>
        <v/>
      </c>
      <c r="P43" s="26"/>
      <c r="Q43" s="27" t="str">
        <f>IF(P43="","",VLOOKUP(P43,P$76:Q$99,2))</f>
        <v/>
      </c>
      <c r="R43" s="26"/>
      <c r="S43" s="27" t="str">
        <f>IF(R43="","",VLOOKUP(R43,R$76:S$99,2))</f>
        <v/>
      </c>
      <c r="T43" s="26"/>
      <c r="U43" s="27" t="str">
        <f>IF(T43="","",VLOOKUP(T43,T$76:U$99,2))</f>
        <v/>
      </c>
      <c r="V43" s="26"/>
      <c r="W43" s="27" t="str">
        <f>IF(V43="","",VLOOKUP(V43,V$76:W$99,2))</f>
        <v/>
      </c>
      <c r="X43" s="26">
        <v>16</v>
      </c>
      <c r="Y43" s="27">
        <f>IF(X43="","",VLOOKUP(X43,X$76:Y$99,2))</f>
        <v>2</v>
      </c>
      <c r="Z43" s="26"/>
      <c r="AA43" s="27" t="str">
        <f>IF(Z43="","",VLOOKUP(Z43,Z$76:AA$99,2))</f>
        <v/>
      </c>
      <c r="AB43" s="26"/>
      <c r="AC43" s="27" t="str">
        <f>IF(AB43="","",VLOOKUP(AB43,AB$76:AC$99,2))</f>
        <v/>
      </c>
    </row>
    <row r="44" spans="1:29" ht="15" customHeight="1" x14ac:dyDescent="0.2">
      <c r="A44" s="254">
        <v>41</v>
      </c>
      <c r="B44" s="255" t="s">
        <v>836</v>
      </c>
      <c r="C44" s="32"/>
      <c r="D44" s="256" t="s">
        <v>837</v>
      </c>
      <c r="E44" s="400">
        <f>SUM(G44,I44,K44,M44,O44,Q44,S44,U44,W44,Y44,AA44,AC44)</f>
        <v>2</v>
      </c>
      <c r="F44" s="258">
        <f>RANK(E44,$E$4:$E$72)</f>
        <v>39</v>
      </c>
      <c r="G44" s="404"/>
      <c r="H44" s="26"/>
      <c r="I44" s="27" t="str">
        <f>IF(H44="","",VLOOKUP(H44,H$76:I$99,2))</f>
        <v/>
      </c>
      <c r="J44" s="26"/>
      <c r="K44" s="27" t="str">
        <f>IF(J44="","",VLOOKUP(J44,J$76:K$99,2))</f>
        <v/>
      </c>
      <c r="L44" s="26"/>
      <c r="M44" s="27" t="str">
        <f>IF(L44="","",VLOOKUP(L44,L$76:M$99,2))</f>
        <v/>
      </c>
      <c r="N44" s="26"/>
      <c r="O44" s="27" t="str">
        <f>IF(N44="","",VLOOKUP(N44,N$76:O$99,2))</f>
        <v/>
      </c>
      <c r="P44" s="26"/>
      <c r="Q44" s="27" t="str">
        <f>IF(P44="","",VLOOKUP(P44,P$76:Q$99,2))</f>
        <v/>
      </c>
      <c r="R44" s="26"/>
      <c r="S44" s="27" t="str">
        <f>IF(R44="","",VLOOKUP(R44,R$76:S$99,2))</f>
        <v/>
      </c>
      <c r="T44" s="26"/>
      <c r="U44" s="27" t="str">
        <f>IF(T44="","",VLOOKUP(T44,T$76:U$99,2))</f>
        <v/>
      </c>
      <c r="V44" s="26"/>
      <c r="W44" s="27" t="str">
        <f>IF(V44="","",VLOOKUP(V44,V$76:W$99,2))</f>
        <v/>
      </c>
      <c r="X44" s="26"/>
      <c r="Y44" s="27" t="str">
        <f>IF(X44="","",VLOOKUP(X44,X$76:Y$99,2))</f>
        <v/>
      </c>
      <c r="Z44" s="26">
        <v>7</v>
      </c>
      <c r="AA44" s="27">
        <f>IF(Z44="","",VLOOKUP(Z44,Z$76:AA$99,2))</f>
        <v>2</v>
      </c>
      <c r="AB44" s="26"/>
      <c r="AC44" s="27" t="str">
        <f>IF(AB44="","",VLOOKUP(AB44,AB$76:AC$99,2))</f>
        <v/>
      </c>
    </row>
    <row r="45" spans="1:29" ht="15" customHeight="1" x14ac:dyDescent="0.2">
      <c r="A45" s="254">
        <v>42</v>
      </c>
      <c r="B45" s="255" t="s">
        <v>823</v>
      </c>
      <c r="C45" s="32">
        <v>1</v>
      </c>
      <c r="D45" s="256" t="s">
        <v>866</v>
      </c>
      <c r="E45" s="400">
        <f>SUM(G45,I45,K45,M45,O45,Q45,S45,U45,W45,Y45,AA45,AC45)</f>
        <v>2</v>
      </c>
      <c r="F45" s="258">
        <f>RANK(E45,$E$4:$E$72)</f>
        <v>39</v>
      </c>
      <c r="G45" s="404"/>
      <c r="H45" s="26"/>
      <c r="I45" s="27" t="str">
        <f>IF(H45="","",VLOOKUP(H45,H$76:I$99,2))</f>
        <v/>
      </c>
      <c r="J45" s="26"/>
      <c r="K45" s="27" t="str">
        <f>IF(J45="","",VLOOKUP(J45,J$76:K$99,2))</f>
        <v/>
      </c>
      <c r="L45" s="26"/>
      <c r="M45" s="27" t="str">
        <f>IF(L45="","",VLOOKUP(L45,L$76:M$99,2))</f>
        <v/>
      </c>
      <c r="N45" s="26"/>
      <c r="O45" s="27" t="str">
        <f>IF(N45="","",VLOOKUP(N45,N$76:O$99,2))</f>
        <v/>
      </c>
      <c r="P45" s="26"/>
      <c r="Q45" s="27" t="str">
        <f>IF(P45="","",VLOOKUP(P45,P$76:Q$99,2))</f>
        <v/>
      </c>
      <c r="R45" s="26"/>
      <c r="S45" s="27" t="str">
        <f>IF(R45="","",VLOOKUP(R45,R$76:S$99,2))</f>
        <v/>
      </c>
      <c r="T45" s="26"/>
      <c r="U45" s="27" t="str">
        <f>IF(T45="","",VLOOKUP(T45,T$76:U$99,2))</f>
        <v/>
      </c>
      <c r="V45" s="26"/>
      <c r="W45" s="27" t="str">
        <f>IF(V45="","",VLOOKUP(V45,V$76:W$99,2))</f>
        <v/>
      </c>
      <c r="X45" s="26">
        <v>16</v>
      </c>
      <c r="Y45" s="27">
        <f>IF(X45="","",VLOOKUP(X45,X$76:Y$99,2))</f>
        <v>2</v>
      </c>
      <c r="Z45" s="26"/>
      <c r="AA45" s="27" t="str">
        <f>IF(Z45="","",VLOOKUP(Z45,Z$76:AA$99,2))</f>
        <v/>
      </c>
      <c r="AB45" s="26"/>
      <c r="AC45" s="27" t="str">
        <f>IF(AB45="","",VLOOKUP(AB45,AB$76:AC$99,2))</f>
        <v/>
      </c>
    </row>
    <row r="46" spans="1:29" ht="15" customHeight="1" x14ac:dyDescent="0.2">
      <c r="A46" s="254">
        <v>43</v>
      </c>
      <c r="B46" s="255" t="s">
        <v>838</v>
      </c>
      <c r="C46" s="32"/>
      <c r="D46" s="256" t="s">
        <v>839</v>
      </c>
      <c r="E46" s="400">
        <f>SUM(G46,I46,K46,M46,O46,Q46,S46,U46,W46,Y46,AA46,AC46)</f>
        <v>2</v>
      </c>
      <c r="F46" s="258">
        <f>RANK(E46,$E$4:$E$72)</f>
        <v>39</v>
      </c>
      <c r="G46" s="403"/>
      <c r="H46" s="26"/>
      <c r="I46" s="27" t="str">
        <f>IF(H46="","",VLOOKUP(H46,H$76:I$99,2))</f>
        <v/>
      </c>
      <c r="J46" s="26"/>
      <c r="K46" s="27" t="str">
        <f>IF(J46="","",VLOOKUP(J46,J$76:K$99,2))</f>
        <v/>
      </c>
      <c r="L46" s="26"/>
      <c r="M46" s="27" t="str">
        <f>IF(L46="","",VLOOKUP(L46,L$76:M$99,2))</f>
        <v/>
      </c>
      <c r="N46" s="26"/>
      <c r="O46" s="27" t="str">
        <f>IF(N46="","",VLOOKUP(N46,N$76:O$99,2))</f>
        <v/>
      </c>
      <c r="P46" s="26"/>
      <c r="Q46" s="27" t="str">
        <f>IF(P46="","",VLOOKUP(P46,P$76:Q$99,2))</f>
        <v/>
      </c>
      <c r="R46" s="26"/>
      <c r="S46" s="27" t="str">
        <f>IF(R46="","",VLOOKUP(R46,R$76:S$99,2))</f>
        <v/>
      </c>
      <c r="T46" s="26"/>
      <c r="U46" s="27" t="str">
        <f>IF(T46="","",VLOOKUP(T46,T$76:U$99,2))</f>
        <v/>
      </c>
      <c r="V46" s="26"/>
      <c r="W46" s="27" t="str">
        <f>IF(V46="","",VLOOKUP(V46,V$76:W$99,2))</f>
        <v/>
      </c>
      <c r="X46" s="26"/>
      <c r="Y46" s="27" t="str">
        <f>IF(X46="","",VLOOKUP(X46,X$76:Y$99,2))</f>
        <v/>
      </c>
      <c r="Z46" s="26">
        <v>8</v>
      </c>
      <c r="AA46" s="27">
        <f>IF(Z46="","",VLOOKUP(Z46,Z$76:AA$99,2))</f>
        <v>2</v>
      </c>
      <c r="AB46" s="26"/>
      <c r="AC46" s="27" t="str">
        <f>IF(AB46="","",VLOOKUP(AB46,AB$76:AC$99,2))</f>
        <v/>
      </c>
    </row>
    <row r="47" spans="1:29" ht="15" customHeight="1" x14ac:dyDescent="0.2">
      <c r="A47" s="254">
        <v>44</v>
      </c>
      <c r="B47" s="255" t="s">
        <v>169</v>
      </c>
      <c r="C47" s="32">
        <v>3</v>
      </c>
      <c r="D47" s="256" t="s">
        <v>29</v>
      </c>
      <c r="E47" s="400">
        <f>SUM(G47,I47,K47,M47,O47,Q47,S47,U47,W47,Y47,AA47,AC47)</f>
        <v>1.875</v>
      </c>
      <c r="F47" s="258">
        <f>RANK(E47,$E$4:$E$72)</f>
        <v>44</v>
      </c>
      <c r="G47" s="403">
        <v>1.875</v>
      </c>
      <c r="H47" s="26"/>
      <c r="I47" s="27" t="str">
        <f>IF(H47="","",VLOOKUP(H47,H$76:I$99,2))</f>
        <v/>
      </c>
      <c r="J47" s="26"/>
      <c r="K47" s="27" t="str">
        <f>IF(J47="","",VLOOKUP(J47,J$76:K$99,2))</f>
        <v/>
      </c>
      <c r="L47" s="26"/>
      <c r="M47" s="27" t="str">
        <f>IF(L47="","",VLOOKUP(L47,L$76:M$99,2))</f>
        <v/>
      </c>
      <c r="N47" s="26"/>
      <c r="O47" s="27" t="str">
        <f>IF(N47="","",VLOOKUP(N47,N$76:O$99,2))</f>
        <v/>
      </c>
      <c r="P47" s="26"/>
      <c r="Q47" s="27" t="str">
        <f>IF(P47="","",VLOOKUP(P47,P$76:Q$99,2))</f>
        <v/>
      </c>
      <c r="R47" s="26"/>
      <c r="S47" s="27" t="str">
        <f>IF(R47="","",VLOOKUP(R47,R$76:S$99,2))</f>
        <v/>
      </c>
      <c r="T47" s="26"/>
      <c r="U47" s="27" t="str">
        <f>IF(T47="","",VLOOKUP(T47,T$76:U$99,2))</f>
        <v/>
      </c>
      <c r="V47" s="26"/>
      <c r="W47" s="27" t="str">
        <f>IF(V47="","",VLOOKUP(V47,V$76:W$99,2))</f>
        <v/>
      </c>
      <c r="X47" s="26"/>
      <c r="Y47" s="27" t="str">
        <f>IF(X47="","",VLOOKUP(X47,X$76:Y$99,2))</f>
        <v/>
      </c>
      <c r="Z47" s="26"/>
      <c r="AA47" s="27" t="str">
        <f>IF(Z47="","",VLOOKUP(Z47,Z$76:AA$99,2))</f>
        <v/>
      </c>
      <c r="AB47" s="26"/>
      <c r="AC47" s="27" t="str">
        <f>IF(AB47="","",VLOOKUP(AB47,AB$76:AC$99,2))</f>
        <v/>
      </c>
    </row>
    <row r="48" spans="1:29" ht="15" customHeight="1" x14ac:dyDescent="0.2">
      <c r="A48" s="254">
        <v>45</v>
      </c>
      <c r="B48" s="255" t="s">
        <v>641</v>
      </c>
      <c r="C48" s="32">
        <v>3</v>
      </c>
      <c r="D48" s="256" t="s">
        <v>6</v>
      </c>
      <c r="E48" s="400">
        <f>SUM(G48,I48,K48,M48,O48,Q48,S48,U48,W48,Y48,AA48,AC48)</f>
        <v>1.75</v>
      </c>
      <c r="F48" s="258">
        <f>RANK(E48,$E$4:$E$72)</f>
        <v>45</v>
      </c>
      <c r="G48" s="403">
        <v>1.75</v>
      </c>
      <c r="H48" s="26"/>
      <c r="I48" s="27" t="str">
        <f>IF(H48="","",VLOOKUP(H48,H$76:I$99,2))</f>
        <v/>
      </c>
      <c r="J48" s="26"/>
      <c r="K48" s="27" t="str">
        <f>IF(J48="","",VLOOKUP(J48,J$76:K$99,2))</f>
        <v/>
      </c>
      <c r="L48" s="26"/>
      <c r="M48" s="27" t="str">
        <f>IF(L48="","",VLOOKUP(L48,L$76:M$99,2))</f>
        <v/>
      </c>
      <c r="N48" s="26"/>
      <c r="O48" s="27" t="str">
        <f>IF(N48="","",VLOOKUP(N48,N$76:O$99,2))</f>
        <v/>
      </c>
      <c r="P48" s="26"/>
      <c r="Q48" s="27" t="str">
        <f>IF(P48="","",VLOOKUP(P48,P$76:Q$99,2))</f>
        <v/>
      </c>
      <c r="R48" s="26"/>
      <c r="S48" s="27" t="str">
        <f>IF(R48="","",VLOOKUP(R48,R$76:S$99,2))</f>
        <v/>
      </c>
      <c r="T48" s="26"/>
      <c r="U48" s="27" t="str">
        <f>IF(T48="","",VLOOKUP(T48,T$76:U$99,2))</f>
        <v/>
      </c>
      <c r="V48" s="26"/>
      <c r="W48" s="27" t="str">
        <f>IF(V48="","",VLOOKUP(V48,V$76:W$99,2))</f>
        <v/>
      </c>
      <c r="X48" s="26"/>
      <c r="Y48" s="27" t="str">
        <f>IF(X48="","",VLOOKUP(X48,X$76:Y$99,2))</f>
        <v/>
      </c>
      <c r="Z48" s="26"/>
      <c r="AA48" s="27" t="str">
        <f>IF(Z48="","",VLOOKUP(Z48,Z$76:AA$99,2))</f>
        <v/>
      </c>
      <c r="AB48" s="26"/>
      <c r="AC48" s="27" t="str">
        <f>IF(AB48="","",VLOOKUP(AB48,AB$76:AC$99,2))</f>
        <v/>
      </c>
    </row>
    <row r="49" spans="1:29" ht="15" customHeight="1" x14ac:dyDescent="0.2">
      <c r="A49" s="254">
        <v>46</v>
      </c>
      <c r="B49" s="273" t="s">
        <v>642</v>
      </c>
      <c r="C49" s="20">
        <v>3</v>
      </c>
      <c r="D49" s="274" t="s">
        <v>37</v>
      </c>
      <c r="E49" s="400">
        <f>SUM(G49,I49,K49,M49,O49,Q49,S49,U49,W49,Y49,AA49,AC49)</f>
        <v>1.5</v>
      </c>
      <c r="F49" s="258">
        <f>RANK(E49,$E$4:$E$72)</f>
        <v>46</v>
      </c>
      <c r="G49" s="404">
        <v>1.5</v>
      </c>
      <c r="H49" s="26"/>
      <c r="I49" s="27" t="str">
        <f>IF(H49="","",VLOOKUP(H49,H$76:I$99,2))</f>
        <v/>
      </c>
      <c r="J49" s="26"/>
      <c r="K49" s="27" t="str">
        <f>IF(J49="","",VLOOKUP(J49,J$76:K$99,2))</f>
        <v/>
      </c>
      <c r="L49" s="26"/>
      <c r="M49" s="27" t="str">
        <f>IF(L49="","",VLOOKUP(L49,L$76:M$99,2))</f>
        <v/>
      </c>
      <c r="N49" s="26"/>
      <c r="O49" s="27" t="str">
        <f>IF(N49="","",VLOOKUP(N49,N$76:O$99,2))</f>
        <v/>
      </c>
      <c r="P49" s="26"/>
      <c r="Q49" s="27" t="str">
        <f>IF(P49="","",VLOOKUP(P49,P$76:Q$99,2))</f>
        <v/>
      </c>
      <c r="R49" s="26"/>
      <c r="S49" s="27" t="str">
        <f>IF(R49="","",VLOOKUP(R49,R$76:S$99,2))</f>
        <v/>
      </c>
      <c r="T49" s="26"/>
      <c r="U49" s="27" t="str">
        <f>IF(T49="","",VLOOKUP(T49,T$76:U$99,2))</f>
        <v/>
      </c>
      <c r="V49" s="26"/>
      <c r="W49" s="27" t="str">
        <f>IF(V49="","",VLOOKUP(V49,V$76:W$99,2))</f>
        <v/>
      </c>
      <c r="X49" s="26"/>
      <c r="Y49" s="27" t="str">
        <f>IF(X49="","",VLOOKUP(X49,X$76:Y$99,2))</f>
        <v/>
      </c>
      <c r="Z49" s="26"/>
      <c r="AA49" s="27" t="str">
        <f>IF(Z49="","",VLOOKUP(Z49,Z$76:AA$99,2))</f>
        <v/>
      </c>
      <c r="AB49" s="26"/>
      <c r="AC49" s="27" t="str">
        <f>IF(AB49="","",VLOOKUP(AB49,AB$76:AC$99,2))</f>
        <v/>
      </c>
    </row>
    <row r="50" spans="1:29" ht="15" customHeight="1" x14ac:dyDescent="0.2">
      <c r="A50" s="254">
        <v>47</v>
      </c>
      <c r="B50" s="273" t="s">
        <v>691</v>
      </c>
      <c r="C50" s="20">
        <v>2</v>
      </c>
      <c r="D50" s="274" t="s">
        <v>692</v>
      </c>
      <c r="E50" s="400">
        <f>SUM(G50,I50,K50,M50,O50,Q50,S50,U50,W50,Y50,AA50,AC50)</f>
        <v>1.5</v>
      </c>
      <c r="F50" s="258">
        <f>RANK(E50,$E$4:$E$72)</f>
        <v>46</v>
      </c>
      <c r="G50" s="404">
        <v>0</v>
      </c>
      <c r="H50" s="26"/>
      <c r="I50" s="27" t="str">
        <f>IF(H50="","",VLOOKUP(H50,H$76:I$99,2))</f>
        <v/>
      </c>
      <c r="J50" s="26"/>
      <c r="K50" s="27" t="str">
        <f>IF(J50="","",VLOOKUP(J50,J$76:K$99,2))</f>
        <v/>
      </c>
      <c r="L50" s="26">
        <v>32</v>
      </c>
      <c r="M50" s="27">
        <f>IF(L50="","",VLOOKUP(L50,L$76:M$99,2))</f>
        <v>1.5</v>
      </c>
      <c r="N50" s="26"/>
      <c r="O50" s="27" t="str">
        <f>IF(N50="","",VLOOKUP(N50,N$76:O$99,2))</f>
        <v/>
      </c>
      <c r="P50" s="26"/>
      <c r="Q50" s="27" t="str">
        <f>IF(P50="","",VLOOKUP(P50,P$76:Q$99,2))</f>
        <v/>
      </c>
      <c r="R50" s="26"/>
      <c r="S50" s="27" t="str">
        <f>IF(R50="","",VLOOKUP(R50,R$76:S$99,2))</f>
        <v/>
      </c>
      <c r="T50" s="26"/>
      <c r="U50" s="27" t="str">
        <f>IF(T50="","",VLOOKUP(T50,T$76:U$99,2))</f>
        <v/>
      </c>
      <c r="V50" s="26"/>
      <c r="W50" s="27" t="str">
        <f>IF(V50="","",VLOOKUP(V50,V$76:W$99,2))</f>
        <v/>
      </c>
      <c r="X50" s="26"/>
      <c r="Y50" s="27" t="str">
        <f>IF(X50="","",VLOOKUP(X50,X$76:Y$99,2))</f>
        <v/>
      </c>
      <c r="Z50" s="26"/>
      <c r="AA50" s="27" t="str">
        <f>IF(Z50="","",VLOOKUP(Z50,Z$76:AA$99,2))</f>
        <v/>
      </c>
      <c r="AB50" s="26"/>
      <c r="AC50" s="27" t="str">
        <f>IF(AB50="","",VLOOKUP(AB50,AB$76:AC$99,2))</f>
        <v/>
      </c>
    </row>
    <row r="51" spans="1:29" ht="15" customHeight="1" x14ac:dyDescent="0.2">
      <c r="A51" s="254">
        <v>48</v>
      </c>
      <c r="B51" s="255" t="s">
        <v>689</v>
      </c>
      <c r="C51" s="32">
        <v>2</v>
      </c>
      <c r="D51" s="256" t="s">
        <v>683</v>
      </c>
      <c r="E51" s="400">
        <f>SUM(G51,I51,K51,M51,O51,Q51,S51,U51,W51,Y51,AA51,AC51)</f>
        <v>1.5</v>
      </c>
      <c r="F51" s="258">
        <f>RANK(E51,$E$4:$E$72)</f>
        <v>46</v>
      </c>
      <c r="G51" s="403">
        <v>0</v>
      </c>
      <c r="H51" s="26"/>
      <c r="I51" s="27" t="str">
        <f>IF(H51="","",VLOOKUP(H51,H$76:I$99,2))</f>
        <v/>
      </c>
      <c r="J51" s="26"/>
      <c r="K51" s="27" t="str">
        <f>IF(J51="","",VLOOKUP(J51,J$76:K$99,2))</f>
        <v/>
      </c>
      <c r="L51" s="26">
        <v>32</v>
      </c>
      <c r="M51" s="27">
        <f>IF(L51="","",VLOOKUP(L51,L$76:M$99,2))</f>
        <v>1.5</v>
      </c>
      <c r="N51" s="26"/>
      <c r="O51" s="27" t="str">
        <f>IF(N51="","",VLOOKUP(N51,N$76:O$99,2))</f>
        <v/>
      </c>
      <c r="P51" s="26"/>
      <c r="Q51" s="27" t="str">
        <f>IF(P51="","",VLOOKUP(P51,P$76:Q$99,2))</f>
        <v/>
      </c>
      <c r="R51" s="26"/>
      <c r="S51" s="27" t="str">
        <f>IF(R51="","",VLOOKUP(R51,R$76:S$99,2))</f>
        <v/>
      </c>
      <c r="T51" s="26"/>
      <c r="U51" s="27" t="str">
        <f>IF(T51="","",VLOOKUP(T51,T$76:U$99,2))</f>
        <v/>
      </c>
      <c r="V51" s="26"/>
      <c r="W51" s="27" t="str">
        <f>IF(V51="","",VLOOKUP(V51,V$76:W$99,2))</f>
        <v/>
      </c>
      <c r="X51" s="26"/>
      <c r="Y51" s="27" t="str">
        <f>IF(X51="","",VLOOKUP(X51,X$76:Y$99,2))</f>
        <v/>
      </c>
      <c r="Z51" s="26"/>
      <c r="AA51" s="27" t="str">
        <f>IF(Z51="","",VLOOKUP(Z51,Z$76:AA$99,2))</f>
        <v/>
      </c>
      <c r="AB51" s="26"/>
      <c r="AC51" s="27" t="str">
        <f>IF(AB51="","",VLOOKUP(AB51,AB$76:AC$99,2))</f>
        <v/>
      </c>
    </row>
    <row r="52" spans="1:29" ht="15" customHeight="1" x14ac:dyDescent="0.2">
      <c r="A52" s="254">
        <v>49</v>
      </c>
      <c r="B52" s="255" t="s">
        <v>693</v>
      </c>
      <c r="C52" s="32">
        <v>2</v>
      </c>
      <c r="D52" s="256" t="s">
        <v>683</v>
      </c>
      <c r="E52" s="400">
        <f>SUM(G52,I52,K52,M52,O52,Q52,S52,U52,W52,Y52,AA52,AC52)</f>
        <v>1.5</v>
      </c>
      <c r="F52" s="258">
        <f>RANK(E52,$E$4:$E$72)</f>
        <v>46</v>
      </c>
      <c r="G52" s="403">
        <v>0</v>
      </c>
      <c r="H52" s="26"/>
      <c r="I52" s="27" t="str">
        <f>IF(H52="","",VLOOKUP(H52,H$76:I$99,2))</f>
        <v/>
      </c>
      <c r="J52" s="26"/>
      <c r="K52" s="27" t="str">
        <f>IF(J52="","",VLOOKUP(J52,J$76:K$99,2))</f>
        <v/>
      </c>
      <c r="L52" s="26">
        <v>32</v>
      </c>
      <c r="M52" s="27">
        <f>IF(L52="","",VLOOKUP(L52,L$76:M$99,2))</f>
        <v>1.5</v>
      </c>
      <c r="N52" s="26"/>
      <c r="O52" s="27" t="str">
        <f>IF(N52="","",VLOOKUP(N52,N$76:O$99,2))</f>
        <v/>
      </c>
      <c r="P52" s="26"/>
      <c r="Q52" s="27" t="str">
        <f>IF(P52="","",VLOOKUP(P52,P$76:Q$99,2))</f>
        <v/>
      </c>
      <c r="R52" s="26"/>
      <c r="S52" s="27" t="str">
        <f>IF(R52="","",VLOOKUP(R52,R$76:S$99,2))</f>
        <v/>
      </c>
      <c r="T52" s="26"/>
      <c r="U52" s="27" t="str">
        <f>IF(T52="","",VLOOKUP(T52,T$76:U$99,2))</f>
        <v/>
      </c>
      <c r="V52" s="26"/>
      <c r="W52" s="27" t="str">
        <f>IF(V52="","",VLOOKUP(V52,V$76:W$99,2))</f>
        <v/>
      </c>
      <c r="X52" s="26"/>
      <c r="Y52" s="27" t="str">
        <f>IF(X52="","",VLOOKUP(X52,X$76:Y$99,2))</f>
        <v/>
      </c>
      <c r="Z52" s="26"/>
      <c r="AA52" s="27" t="str">
        <f>IF(Z52="","",VLOOKUP(Z52,Z$76:AA$99,2))</f>
        <v/>
      </c>
      <c r="AB52" s="26"/>
      <c r="AC52" s="27" t="str">
        <f>IF(AB52="","",VLOOKUP(AB52,AB$76:AC$99,2))</f>
        <v/>
      </c>
    </row>
    <row r="53" spans="1:29" ht="15" customHeight="1" x14ac:dyDescent="0.2">
      <c r="A53" s="254">
        <v>50</v>
      </c>
      <c r="B53" s="255" t="s">
        <v>696</v>
      </c>
      <c r="C53" s="32">
        <v>2</v>
      </c>
      <c r="D53" s="256" t="s">
        <v>683</v>
      </c>
      <c r="E53" s="400">
        <f>SUM(G53,I53,K53,M53,O53,Q53,S53,U53,W53,Y53,AA53,AC53)</f>
        <v>1.5</v>
      </c>
      <c r="F53" s="258">
        <f>RANK(E53,$E$4:$E$72)</f>
        <v>46</v>
      </c>
      <c r="G53" s="403">
        <v>0</v>
      </c>
      <c r="H53" s="26"/>
      <c r="I53" s="27" t="str">
        <f>IF(H53="","",VLOOKUP(H53,H$76:I$99,2))</f>
        <v/>
      </c>
      <c r="J53" s="26"/>
      <c r="K53" s="27" t="str">
        <f>IF(J53="","",VLOOKUP(J53,J$76:K$99,2))</f>
        <v/>
      </c>
      <c r="L53" s="26">
        <v>32</v>
      </c>
      <c r="M53" s="27">
        <f>IF(L53="","",VLOOKUP(L53,L$76:M$99,2))</f>
        <v>1.5</v>
      </c>
      <c r="N53" s="26"/>
      <c r="O53" s="27" t="str">
        <f>IF(N53="","",VLOOKUP(N53,N$76:O$99,2))</f>
        <v/>
      </c>
      <c r="P53" s="26"/>
      <c r="Q53" s="27" t="str">
        <f>IF(P53="","",VLOOKUP(P53,P$76:Q$99,2))</f>
        <v/>
      </c>
      <c r="R53" s="26"/>
      <c r="S53" s="27" t="str">
        <f>IF(R53="","",VLOOKUP(R53,R$76:S$99,2))</f>
        <v/>
      </c>
      <c r="T53" s="26"/>
      <c r="U53" s="27" t="str">
        <f>IF(T53="","",VLOOKUP(T53,T$76:U$99,2))</f>
        <v/>
      </c>
      <c r="V53" s="26"/>
      <c r="W53" s="27" t="str">
        <f>IF(V53="","",VLOOKUP(V53,V$76:W$99,2))</f>
        <v/>
      </c>
      <c r="X53" s="26"/>
      <c r="Y53" s="27" t="str">
        <f>IF(X53="","",VLOOKUP(X53,X$76:Y$99,2))</f>
        <v/>
      </c>
      <c r="Z53" s="26"/>
      <c r="AA53" s="27" t="str">
        <f>IF(Z53="","",VLOOKUP(Z53,Z$76:AA$99,2))</f>
        <v/>
      </c>
      <c r="AB53" s="26"/>
      <c r="AC53" s="27" t="str">
        <f>IF(AB53="","",VLOOKUP(AB53,AB$76:AC$99,2))</f>
        <v/>
      </c>
    </row>
    <row r="54" spans="1:29" ht="15" customHeight="1" x14ac:dyDescent="0.2">
      <c r="A54" s="254">
        <v>51</v>
      </c>
      <c r="B54" s="255" t="s">
        <v>781</v>
      </c>
      <c r="C54" s="32">
        <v>2</v>
      </c>
      <c r="D54" s="256" t="s">
        <v>684</v>
      </c>
      <c r="E54" s="400">
        <f>SUM(G54,I54,K54,M54,O54,Q54,S54,U54,W54,Y54,AA54,AC54)</f>
        <v>1.5</v>
      </c>
      <c r="F54" s="258">
        <f>RANK(E54,$E$4:$E$72)</f>
        <v>46</v>
      </c>
      <c r="G54" s="403">
        <v>0</v>
      </c>
      <c r="H54" s="26"/>
      <c r="I54" s="27" t="str">
        <f>IF(H54="","",VLOOKUP(H54,H$76:I$99,2))</f>
        <v/>
      </c>
      <c r="J54" s="26"/>
      <c r="K54" s="27" t="str">
        <f>IF(J54="","",VLOOKUP(J54,J$76:K$99,2))</f>
        <v/>
      </c>
      <c r="L54" s="26">
        <v>32</v>
      </c>
      <c r="M54" s="27">
        <f>IF(L54="","",VLOOKUP(L54,L$76:M$99,2))</f>
        <v>1.5</v>
      </c>
      <c r="N54" s="26"/>
      <c r="O54" s="27" t="str">
        <f>IF(N54="","",VLOOKUP(N54,N$76:O$99,2))</f>
        <v/>
      </c>
      <c r="P54" s="26"/>
      <c r="Q54" s="27" t="str">
        <f>IF(P54="","",VLOOKUP(P54,P$76:Q$99,2))</f>
        <v/>
      </c>
      <c r="R54" s="26"/>
      <c r="S54" s="27" t="str">
        <f>IF(R54="","",VLOOKUP(R54,R$76:S$99,2))</f>
        <v/>
      </c>
      <c r="T54" s="26"/>
      <c r="U54" s="27" t="str">
        <f>IF(T54="","",VLOOKUP(T54,T$76:U$99,2))</f>
        <v/>
      </c>
      <c r="V54" s="26"/>
      <c r="W54" s="27" t="str">
        <f>IF(V54="","",VLOOKUP(V54,V$76:W$99,2))</f>
        <v/>
      </c>
      <c r="X54" s="26"/>
      <c r="Y54" s="27" t="str">
        <f>IF(X54="","",VLOOKUP(X54,X$76:Y$99,2))</f>
        <v/>
      </c>
      <c r="Z54" s="26"/>
      <c r="AA54" s="27" t="str">
        <f>IF(Z54="","",VLOOKUP(Z54,Z$76:AA$99,2))</f>
        <v/>
      </c>
      <c r="AB54" s="26"/>
      <c r="AC54" s="27" t="str">
        <f>IF(AB54="","",VLOOKUP(AB54,AB$76:AC$99,2))</f>
        <v/>
      </c>
    </row>
    <row r="55" spans="1:29" ht="15" customHeight="1" x14ac:dyDescent="0.2">
      <c r="A55" s="254">
        <v>52</v>
      </c>
      <c r="B55" s="255" t="s">
        <v>690</v>
      </c>
      <c r="C55" s="32">
        <v>2</v>
      </c>
      <c r="D55" s="256" t="s">
        <v>673</v>
      </c>
      <c r="E55" s="400">
        <f>SUM(G55,I55,K55,M55,O55,Q55,S55,U55,W55,Y55,AA55,AC55)</f>
        <v>1.5</v>
      </c>
      <c r="F55" s="258">
        <f>RANK(E55,$E$4:$E$72)</f>
        <v>46</v>
      </c>
      <c r="G55" s="403">
        <v>0</v>
      </c>
      <c r="H55" s="26"/>
      <c r="I55" s="27" t="str">
        <f>IF(H55="","",VLOOKUP(H55,H$76:I$99,2))</f>
        <v/>
      </c>
      <c r="J55" s="26"/>
      <c r="K55" s="27" t="str">
        <f>IF(J55="","",VLOOKUP(J55,J$76:K$99,2))</f>
        <v/>
      </c>
      <c r="L55" s="26">
        <v>32</v>
      </c>
      <c r="M55" s="27">
        <f>IF(L55="","",VLOOKUP(L55,L$76:M$99,2))</f>
        <v>1.5</v>
      </c>
      <c r="N55" s="26"/>
      <c r="O55" s="27" t="str">
        <f>IF(N55="","",VLOOKUP(N55,N$76:O$99,2))</f>
        <v/>
      </c>
      <c r="P55" s="26"/>
      <c r="Q55" s="27" t="str">
        <f>IF(P55="","",VLOOKUP(P55,P$76:Q$99,2))</f>
        <v/>
      </c>
      <c r="R55" s="26"/>
      <c r="S55" s="27" t="str">
        <f>IF(R55="","",VLOOKUP(R55,R$76:S$99,2))</f>
        <v/>
      </c>
      <c r="T55" s="26"/>
      <c r="U55" s="27" t="str">
        <f>IF(T55="","",VLOOKUP(T55,T$76:U$99,2))</f>
        <v/>
      </c>
      <c r="V55" s="26"/>
      <c r="W55" s="27" t="str">
        <f>IF(V55="","",VLOOKUP(V55,V$76:W$99,2))</f>
        <v/>
      </c>
      <c r="X55" s="26"/>
      <c r="Y55" s="27" t="str">
        <f>IF(X55="","",VLOOKUP(X55,X$76:Y$99,2))</f>
        <v/>
      </c>
      <c r="Z55" s="26"/>
      <c r="AA55" s="27" t="str">
        <f>IF(Z55="","",VLOOKUP(Z55,Z$76:AA$99,2))</f>
        <v/>
      </c>
      <c r="AB55" s="26"/>
      <c r="AC55" s="27" t="str">
        <f>IF(AB55="","",VLOOKUP(AB55,AB$76:AC$99,2))</f>
        <v/>
      </c>
    </row>
    <row r="56" spans="1:29" ht="15" customHeight="1" x14ac:dyDescent="0.2">
      <c r="A56" s="254">
        <v>53</v>
      </c>
      <c r="B56" s="255" t="s">
        <v>697</v>
      </c>
      <c r="C56" s="32">
        <v>2</v>
      </c>
      <c r="D56" s="256" t="s">
        <v>698</v>
      </c>
      <c r="E56" s="400">
        <f>SUM(G56,I56,K56,M56,O56,Q56,S56,U56,W56,Y56,AA56,AC56)</f>
        <v>1.5</v>
      </c>
      <c r="F56" s="258">
        <f>RANK(E56,$E$4:$E$72)</f>
        <v>46</v>
      </c>
      <c r="G56" s="403">
        <v>0</v>
      </c>
      <c r="H56" s="26"/>
      <c r="I56" s="27" t="str">
        <f>IF(H56="","",VLOOKUP(H56,H$76:I$99,2))</f>
        <v/>
      </c>
      <c r="J56" s="26"/>
      <c r="K56" s="27" t="str">
        <f>IF(J56="","",VLOOKUP(J56,J$76:K$99,2))</f>
        <v/>
      </c>
      <c r="L56" s="26">
        <v>32</v>
      </c>
      <c r="M56" s="27">
        <f>IF(L56="","",VLOOKUP(L56,L$76:M$99,2))</f>
        <v>1.5</v>
      </c>
      <c r="N56" s="26"/>
      <c r="O56" s="27" t="str">
        <f>IF(N56="","",VLOOKUP(N56,N$76:O$99,2))</f>
        <v/>
      </c>
      <c r="P56" s="26"/>
      <c r="Q56" s="27" t="str">
        <f>IF(P56="","",VLOOKUP(P56,P$76:Q$99,2))</f>
        <v/>
      </c>
      <c r="R56" s="26"/>
      <c r="S56" s="27" t="str">
        <f>IF(R56="","",VLOOKUP(R56,R$76:S$99,2))</f>
        <v/>
      </c>
      <c r="T56" s="26"/>
      <c r="U56" s="27" t="str">
        <f>IF(T56="","",VLOOKUP(T56,T$76:U$99,2))</f>
        <v/>
      </c>
      <c r="V56" s="26"/>
      <c r="W56" s="27" t="str">
        <f>IF(V56="","",VLOOKUP(V56,V$76:W$99,2))</f>
        <v/>
      </c>
      <c r="X56" s="26"/>
      <c r="Y56" s="27" t="str">
        <f>IF(X56="","",VLOOKUP(X56,X$76:Y$99,2))</f>
        <v/>
      </c>
      <c r="Z56" s="26"/>
      <c r="AA56" s="27" t="str">
        <f>IF(Z56="","",VLOOKUP(Z56,Z$76:AA$99,2))</f>
        <v/>
      </c>
      <c r="AB56" s="26"/>
      <c r="AC56" s="27" t="str">
        <f>IF(AB56="","",VLOOKUP(AB56,AB$76:AC$99,2))</f>
        <v/>
      </c>
    </row>
    <row r="57" spans="1:29" ht="15" customHeight="1" x14ac:dyDescent="0.2">
      <c r="A57" s="254">
        <v>54</v>
      </c>
      <c r="B57" s="255" t="s">
        <v>686</v>
      </c>
      <c r="C57" s="32">
        <v>1</v>
      </c>
      <c r="D57" s="256" t="s">
        <v>678</v>
      </c>
      <c r="E57" s="400">
        <f>SUM(G57,I57,K57,M57,O57,Q57,S57,U57,W57,Y57,AA57,AC57)</f>
        <v>1.5</v>
      </c>
      <c r="F57" s="258">
        <f>RANK(E57,$E$4:$E$72)</f>
        <v>46</v>
      </c>
      <c r="G57" s="403">
        <v>0</v>
      </c>
      <c r="H57" s="26"/>
      <c r="I57" s="27" t="str">
        <f>IF(H57="","",VLOOKUP(H57,H$76:I$99,2))</f>
        <v/>
      </c>
      <c r="J57" s="26"/>
      <c r="K57" s="27" t="str">
        <f>IF(J57="","",VLOOKUP(J57,J$76:K$99,2))</f>
        <v/>
      </c>
      <c r="L57" s="26">
        <v>32</v>
      </c>
      <c r="M57" s="27">
        <f>IF(L57="","",VLOOKUP(L57,L$76:M$99,2))</f>
        <v>1.5</v>
      </c>
      <c r="N57" s="26"/>
      <c r="O57" s="27" t="str">
        <f>IF(N57="","",VLOOKUP(N57,N$76:O$99,2))</f>
        <v/>
      </c>
      <c r="P57" s="26"/>
      <c r="Q57" s="27" t="str">
        <f>IF(P57="","",VLOOKUP(P57,P$76:Q$99,2))</f>
        <v/>
      </c>
      <c r="R57" s="26"/>
      <c r="S57" s="27" t="str">
        <f>IF(R57="","",VLOOKUP(R57,R$76:S$99,2))</f>
        <v/>
      </c>
      <c r="T57" s="26"/>
      <c r="U57" s="27" t="str">
        <f>IF(T57="","",VLOOKUP(T57,T$76:U$99,2))</f>
        <v/>
      </c>
      <c r="V57" s="26"/>
      <c r="W57" s="27" t="str">
        <f>IF(V57="","",VLOOKUP(V57,V$76:W$99,2))</f>
        <v/>
      </c>
      <c r="X57" s="26"/>
      <c r="Y57" s="27" t="str">
        <f>IF(X57="","",VLOOKUP(X57,X$76:Y$99,2))</f>
        <v/>
      </c>
      <c r="Z57" s="26"/>
      <c r="AA57" s="27" t="str">
        <f>IF(Z57="","",VLOOKUP(Z57,Z$76:AA$99,2))</f>
        <v/>
      </c>
      <c r="AB57" s="26"/>
      <c r="AC57" s="27" t="str">
        <f>IF(AB57="","",VLOOKUP(AB57,AB$76:AC$99,2))</f>
        <v/>
      </c>
    </row>
    <row r="58" spans="1:29" ht="15" customHeight="1" x14ac:dyDescent="0.2">
      <c r="A58" s="254">
        <v>55</v>
      </c>
      <c r="B58" s="255" t="s">
        <v>695</v>
      </c>
      <c r="C58" s="32">
        <v>1</v>
      </c>
      <c r="D58" s="256" t="s">
        <v>678</v>
      </c>
      <c r="E58" s="400">
        <f>SUM(G58,I58,K58,M58,O58,Q58,S58,U58,W58,Y58,AA58,AC58)</f>
        <v>1.5</v>
      </c>
      <c r="F58" s="258">
        <f>RANK(E58,$E$4:$E$72)</f>
        <v>46</v>
      </c>
      <c r="G58" s="403">
        <v>0</v>
      </c>
      <c r="H58" s="26"/>
      <c r="I58" s="27" t="str">
        <f>IF(H58="","",VLOOKUP(H58,H$76:I$99,2))</f>
        <v/>
      </c>
      <c r="J58" s="26"/>
      <c r="K58" s="27" t="str">
        <f>IF(J58="","",VLOOKUP(J58,J$76:K$99,2))</f>
        <v/>
      </c>
      <c r="L58" s="26">
        <v>32</v>
      </c>
      <c r="M58" s="27">
        <f>IF(L58="","",VLOOKUP(L58,L$76:M$99,2))</f>
        <v>1.5</v>
      </c>
      <c r="N58" s="26"/>
      <c r="O58" s="27" t="str">
        <f>IF(N58="","",VLOOKUP(N58,N$76:O$99,2))</f>
        <v/>
      </c>
      <c r="P58" s="26"/>
      <c r="Q58" s="27" t="str">
        <f>IF(P58="","",VLOOKUP(P58,P$76:Q$99,2))</f>
        <v/>
      </c>
      <c r="R58" s="26"/>
      <c r="S58" s="27" t="str">
        <f>IF(R58="","",VLOOKUP(R58,R$76:S$99,2))</f>
        <v/>
      </c>
      <c r="T58" s="26"/>
      <c r="U58" s="27" t="str">
        <f>IF(T58="","",VLOOKUP(T58,T$76:U$99,2))</f>
        <v/>
      </c>
      <c r="V58" s="26"/>
      <c r="W58" s="27" t="str">
        <f>IF(V58="","",VLOOKUP(V58,V$76:W$99,2))</f>
        <v/>
      </c>
      <c r="X58" s="26"/>
      <c r="Y58" s="27" t="str">
        <f>IF(X58="","",VLOOKUP(X58,X$76:Y$99,2))</f>
        <v/>
      </c>
      <c r="Z58" s="26"/>
      <c r="AA58" s="27" t="str">
        <f>IF(Z58="","",VLOOKUP(Z58,Z$76:AA$99,2))</f>
        <v/>
      </c>
      <c r="AB58" s="26"/>
      <c r="AC58" s="27" t="str">
        <f>IF(AB58="","",VLOOKUP(AB58,AB$76:AC$99,2))</f>
        <v/>
      </c>
    </row>
    <row r="59" spans="1:29" ht="15" customHeight="1" x14ac:dyDescent="0.2">
      <c r="A59" s="254">
        <v>56</v>
      </c>
      <c r="B59" s="255" t="s">
        <v>685</v>
      </c>
      <c r="C59" s="32">
        <v>1</v>
      </c>
      <c r="D59" s="256" t="s">
        <v>406</v>
      </c>
      <c r="E59" s="400">
        <f>SUM(G59,I59,K59,M59,O59,Q59,S59,U59,W59,Y59,AA59,AC59)</f>
        <v>1.5</v>
      </c>
      <c r="F59" s="258">
        <f>RANK(E59,$E$4:$E$72)</f>
        <v>46</v>
      </c>
      <c r="G59" s="403">
        <v>0</v>
      </c>
      <c r="H59" s="26"/>
      <c r="I59" s="27" t="str">
        <f>IF(H59="","",VLOOKUP(H59,H$76:I$99,2))</f>
        <v/>
      </c>
      <c r="J59" s="26"/>
      <c r="K59" s="27" t="str">
        <f>IF(J59="","",VLOOKUP(J59,J$76:K$99,2))</f>
        <v/>
      </c>
      <c r="L59" s="26">
        <v>32</v>
      </c>
      <c r="M59" s="27">
        <f>IF(L59="","",VLOOKUP(L59,L$76:M$99,2))</f>
        <v>1.5</v>
      </c>
      <c r="N59" s="26"/>
      <c r="O59" s="27" t="str">
        <f>IF(N59="","",VLOOKUP(N59,N$76:O$99,2))</f>
        <v/>
      </c>
      <c r="P59" s="26"/>
      <c r="Q59" s="27" t="str">
        <f>IF(P59="","",VLOOKUP(P59,P$76:Q$99,2))</f>
        <v/>
      </c>
      <c r="R59" s="26"/>
      <c r="S59" s="27" t="str">
        <f>IF(R59="","",VLOOKUP(R59,R$76:S$99,2))</f>
        <v/>
      </c>
      <c r="T59" s="26"/>
      <c r="U59" s="27" t="str">
        <f>IF(T59="","",VLOOKUP(T59,T$76:U$99,2))</f>
        <v/>
      </c>
      <c r="V59" s="26"/>
      <c r="W59" s="27" t="str">
        <f>IF(V59="","",VLOOKUP(V59,V$76:W$99,2))</f>
        <v/>
      </c>
      <c r="X59" s="26"/>
      <c r="Y59" s="27" t="str">
        <f>IF(X59="","",VLOOKUP(X59,X$76:Y$99,2))</f>
        <v/>
      </c>
      <c r="Z59" s="26"/>
      <c r="AA59" s="27" t="str">
        <f>IF(Z59="","",VLOOKUP(Z59,Z$76:AA$99,2))</f>
        <v/>
      </c>
      <c r="AB59" s="26"/>
      <c r="AC59" s="27" t="str">
        <f>IF(AB59="","",VLOOKUP(AB59,AB$76:AC$99,2))</f>
        <v/>
      </c>
    </row>
    <row r="60" spans="1:29" ht="15" customHeight="1" x14ac:dyDescent="0.2">
      <c r="A60" s="254">
        <v>57</v>
      </c>
      <c r="B60" s="255" t="s">
        <v>694</v>
      </c>
      <c r="C60" s="32">
        <v>1</v>
      </c>
      <c r="D60" s="256" t="s">
        <v>684</v>
      </c>
      <c r="E60" s="400">
        <f>SUM(G60,I60,K60,M60,O60,Q60,S60,U60,W60,Y60,AA60,AC60)</f>
        <v>1.5</v>
      </c>
      <c r="F60" s="258">
        <f>RANK(E60,$E$4:$E$72)</f>
        <v>46</v>
      </c>
      <c r="G60" s="403">
        <v>0</v>
      </c>
      <c r="H60" s="26"/>
      <c r="I60" s="27" t="str">
        <f>IF(H60="","",VLOOKUP(H60,H$76:I$99,2))</f>
        <v/>
      </c>
      <c r="J60" s="26"/>
      <c r="K60" s="27" t="str">
        <f>IF(J60="","",VLOOKUP(J60,J$76:K$99,2))</f>
        <v/>
      </c>
      <c r="L60" s="26">
        <v>32</v>
      </c>
      <c r="M60" s="27">
        <f>IF(L60="","",VLOOKUP(L60,L$76:M$99,2))</f>
        <v>1.5</v>
      </c>
      <c r="N60" s="26"/>
      <c r="O60" s="27" t="str">
        <f>IF(N60="","",VLOOKUP(N60,N$76:O$99,2))</f>
        <v/>
      </c>
      <c r="P60" s="26"/>
      <c r="Q60" s="27" t="str">
        <f>IF(P60="","",VLOOKUP(P60,P$76:Q$99,2))</f>
        <v/>
      </c>
      <c r="R60" s="26"/>
      <c r="S60" s="27" t="str">
        <f>IF(R60="","",VLOOKUP(R60,R$76:S$99,2))</f>
        <v/>
      </c>
      <c r="T60" s="26"/>
      <c r="U60" s="27" t="str">
        <f>IF(T60="","",VLOOKUP(T60,T$76:U$99,2))</f>
        <v/>
      </c>
      <c r="V60" s="26"/>
      <c r="W60" s="27" t="str">
        <f>IF(V60="","",VLOOKUP(V60,V$76:W$99,2))</f>
        <v/>
      </c>
      <c r="X60" s="26"/>
      <c r="Y60" s="27" t="str">
        <f>IF(X60="","",VLOOKUP(X60,X$76:Y$99,2))</f>
        <v/>
      </c>
      <c r="Z60" s="26"/>
      <c r="AA60" s="27" t="str">
        <f>IF(Z60="","",VLOOKUP(Z60,Z$76:AA$99,2))</f>
        <v/>
      </c>
      <c r="AB60" s="26"/>
      <c r="AC60" s="27" t="str">
        <f>IF(AB60="","",VLOOKUP(AB60,AB$76:AC$99,2))</f>
        <v/>
      </c>
    </row>
    <row r="61" spans="1:29" ht="15" customHeight="1" x14ac:dyDescent="0.2">
      <c r="A61" s="254">
        <v>58</v>
      </c>
      <c r="B61" s="255" t="s">
        <v>643</v>
      </c>
      <c r="C61" s="32">
        <v>2</v>
      </c>
      <c r="D61" s="256" t="s">
        <v>36</v>
      </c>
      <c r="E61" s="400">
        <f>SUM(G61,I61,K61,M61,O61,Q61,S61,U61,W61,Y61,AA61,AC61)</f>
        <v>1.25</v>
      </c>
      <c r="F61" s="258">
        <f>RANK(E61,$E$4:$E$72)</f>
        <v>58</v>
      </c>
      <c r="G61" s="34">
        <v>1.25</v>
      </c>
      <c r="H61" s="26"/>
      <c r="I61" s="27" t="str">
        <f>IF(H61="","",VLOOKUP(H61,H$76:I$99,2))</f>
        <v/>
      </c>
      <c r="J61" s="26"/>
      <c r="K61" s="27" t="str">
        <f>IF(J61="","",VLOOKUP(J61,J$76:K$99,2))</f>
        <v/>
      </c>
      <c r="L61" s="26"/>
      <c r="M61" s="27" t="str">
        <f>IF(L61="","",VLOOKUP(L61,L$76:M$99,2))</f>
        <v/>
      </c>
      <c r="N61" s="26"/>
      <c r="O61" s="27" t="str">
        <f>IF(N61="","",VLOOKUP(N61,N$76:O$99,2))</f>
        <v/>
      </c>
      <c r="P61" s="26"/>
      <c r="Q61" s="27" t="str">
        <f>IF(P61="","",VLOOKUP(P61,P$76:Q$99,2))</f>
        <v/>
      </c>
      <c r="R61" s="26"/>
      <c r="S61" s="27" t="str">
        <f>IF(R61="","",VLOOKUP(R61,R$76:S$99,2))</f>
        <v/>
      </c>
      <c r="T61" s="26"/>
      <c r="U61" s="27" t="str">
        <f>IF(T61="","",VLOOKUP(T61,T$76:U$99,2))</f>
        <v/>
      </c>
      <c r="V61" s="26"/>
      <c r="W61" s="27" t="str">
        <f>IF(V61="","",VLOOKUP(V61,V$76:W$99,2))</f>
        <v/>
      </c>
      <c r="X61" s="26"/>
      <c r="Y61" s="27" t="str">
        <f>IF(X61="","",VLOOKUP(X61,X$76:Y$99,2))</f>
        <v/>
      </c>
      <c r="Z61" s="26"/>
      <c r="AA61" s="27" t="str">
        <f>IF(Z61="","",VLOOKUP(Z61,Z$76:AA$99,2))</f>
        <v/>
      </c>
      <c r="AB61" s="26"/>
      <c r="AC61" s="27" t="str">
        <f>IF(AB61="","",VLOOKUP(AB61,AB$76:AC$99,2))</f>
        <v/>
      </c>
    </row>
    <row r="62" spans="1:29" ht="15" customHeight="1" x14ac:dyDescent="0.2">
      <c r="A62" s="254">
        <v>59</v>
      </c>
      <c r="B62" s="255" t="s">
        <v>645</v>
      </c>
      <c r="C62" s="32">
        <v>1</v>
      </c>
      <c r="D62" s="256" t="s">
        <v>662</v>
      </c>
      <c r="E62" s="400">
        <f>SUM(G62,I62,K62,M62,O62,Q62,S62,U62,W62,Y62,AA62,AC62)</f>
        <v>1</v>
      </c>
      <c r="F62" s="258">
        <f>RANK(E62,$E$4:$E$72)</f>
        <v>59</v>
      </c>
      <c r="G62" s="403">
        <v>1</v>
      </c>
      <c r="H62" s="26"/>
      <c r="I62" s="27" t="str">
        <f>IF(H62="","",VLOOKUP(H62,H$76:I$99,2))</f>
        <v/>
      </c>
      <c r="J62" s="26"/>
      <c r="K62" s="27" t="str">
        <f>IF(J62="","",VLOOKUP(J62,J$76:K$99,2))</f>
        <v/>
      </c>
      <c r="L62" s="26"/>
      <c r="M62" s="27" t="str">
        <f>IF(L62="","",VLOOKUP(L62,L$76:M$99,2))</f>
        <v/>
      </c>
      <c r="N62" s="26"/>
      <c r="O62" s="27" t="str">
        <f>IF(N62="","",VLOOKUP(N62,N$76:O$99,2))</f>
        <v/>
      </c>
      <c r="P62" s="26"/>
      <c r="Q62" s="27" t="str">
        <f>IF(P62="","",VLOOKUP(P62,P$76:Q$99,2))</f>
        <v/>
      </c>
      <c r="R62" s="26"/>
      <c r="S62" s="27" t="str">
        <f>IF(R62="","",VLOOKUP(R62,R$76:S$99,2))</f>
        <v/>
      </c>
      <c r="T62" s="26"/>
      <c r="U62" s="27" t="str">
        <f>IF(T62="","",VLOOKUP(T62,T$76:U$99,2))</f>
        <v/>
      </c>
      <c r="V62" s="26"/>
      <c r="W62" s="27" t="str">
        <f>IF(V62="","",VLOOKUP(V62,V$76:W$99,2))</f>
        <v/>
      </c>
      <c r="X62" s="26"/>
      <c r="Y62" s="27" t="str">
        <f>IF(X62="","",VLOOKUP(X62,X$76:Y$99,2))</f>
        <v/>
      </c>
      <c r="Z62" s="26"/>
      <c r="AA62" s="27" t="str">
        <f>IF(Z62="","",VLOOKUP(Z62,Z$76:AA$99,2))</f>
        <v/>
      </c>
      <c r="AB62" s="26"/>
      <c r="AC62" s="27" t="str">
        <f>IF(AB62="","",VLOOKUP(AB62,AB$76:AC$99,2))</f>
        <v/>
      </c>
    </row>
    <row r="63" spans="1:29" ht="15" customHeight="1" x14ac:dyDescent="0.2">
      <c r="A63" s="254">
        <v>60</v>
      </c>
      <c r="B63" s="255" t="s">
        <v>644</v>
      </c>
      <c r="C63" s="32">
        <v>1</v>
      </c>
      <c r="D63" s="256" t="s">
        <v>661</v>
      </c>
      <c r="E63" s="400">
        <f>SUM(G63,I63,K63,M63,O63,Q63,S63,U63,W63,Y63,AA63,AC63)</f>
        <v>1</v>
      </c>
      <c r="F63" s="258">
        <f>RANK(E63,$E$4:$E$72)</f>
        <v>59</v>
      </c>
      <c r="G63" s="403">
        <v>1</v>
      </c>
      <c r="H63" s="26"/>
      <c r="I63" s="27" t="str">
        <f>IF(H63="","",VLOOKUP(H63,H$76:I$99,2))</f>
        <v/>
      </c>
      <c r="J63" s="26"/>
      <c r="K63" s="27" t="str">
        <f>IF(J63="","",VLOOKUP(J63,J$76:K$99,2))</f>
        <v/>
      </c>
      <c r="L63" s="26"/>
      <c r="M63" s="27" t="str">
        <f>IF(L63="","",VLOOKUP(L63,L$76:M$99,2))</f>
        <v/>
      </c>
      <c r="N63" s="26"/>
      <c r="O63" s="27" t="str">
        <f>IF(N63="","",VLOOKUP(N63,N$76:O$99,2))</f>
        <v/>
      </c>
      <c r="P63" s="26"/>
      <c r="Q63" s="27" t="str">
        <f>IF(P63="","",VLOOKUP(P63,P$76:Q$99,2))</f>
        <v/>
      </c>
      <c r="R63" s="26"/>
      <c r="S63" s="27" t="str">
        <f>IF(R63="","",VLOOKUP(R63,R$76:S$99,2))</f>
        <v/>
      </c>
      <c r="T63" s="26"/>
      <c r="U63" s="27" t="str">
        <f>IF(T63="","",VLOOKUP(T63,T$76:U$99,2))</f>
        <v/>
      </c>
      <c r="V63" s="26"/>
      <c r="W63" s="27" t="str">
        <f>IF(V63="","",VLOOKUP(V63,V$76:W$99,2))</f>
        <v/>
      </c>
      <c r="X63" s="26"/>
      <c r="Y63" s="27" t="str">
        <f>IF(X63="","",VLOOKUP(X63,X$76:Y$99,2))</f>
        <v/>
      </c>
      <c r="Z63" s="26"/>
      <c r="AA63" s="27" t="str">
        <f>IF(Z63="","",VLOOKUP(Z63,Z$76:AA$99,2))</f>
        <v/>
      </c>
      <c r="AB63" s="26"/>
      <c r="AC63" s="27" t="str">
        <f>IF(AB63="","",VLOOKUP(AB63,AB$76:AC$99,2))</f>
        <v/>
      </c>
    </row>
    <row r="64" spans="1:29" ht="15" customHeight="1" x14ac:dyDescent="0.2">
      <c r="A64" s="254">
        <v>61</v>
      </c>
      <c r="B64" s="255" t="s">
        <v>646</v>
      </c>
      <c r="C64" s="32">
        <v>1</v>
      </c>
      <c r="D64" s="256" t="s">
        <v>72</v>
      </c>
      <c r="E64" s="400">
        <f>SUM(G64,I64,K64,M64,O64,Q64,S64,U64,W64,Y64,AA64,AC64)</f>
        <v>1</v>
      </c>
      <c r="F64" s="258">
        <f>RANK(E64,$E$4:$E$72)</f>
        <v>59</v>
      </c>
      <c r="G64" s="403">
        <v>1</v>
      </c>
      <c r="H64" s="26"/>
      <c r="I64" s="27" t="str">
        <f>IF(H64="","",VLOOKUP(H64,H$76:I$99,2))</f>
        <v/>
      </c>
      <c r="J64" s="26"/>
      <c r="K64" s="27" t="str">
        <f>IF(J64="","",VLOOKUP(J64,J$76:K$99,2))</f>
        <v/>
      </c>
      <c r="L64" s="26"/>
      <c r="M64" s="27" t="str">
        <f>IF(L64="","",VLOOKUP(L64,L$76:M$99,2))</f>
        <v/>
      </c>
      <c r="N64" s="26"/>
      <c r="O64" s="27" t="str">
        <f>IF(N64="","",VLOOKUP(N64,N$76:O$99,2))</f>
        <v/>
      </c>
      <c r="P64" s="26"/>
      <c r="Q64" s="27" t="str">
        <f>IF(P64="","",VLOOKUP(P64,P$76:Q$99,2))</f>
        <v/>
      </c>
      <c r="R64" s="26"/>
      <c r="S64" s="27" t="str">
        <f>IF(R64="","",VLOOKUP(R64,R$76:S$99,2))</f>
        <v/>
      </c>
      <c r="T64" s="26"/>
      <c r="U64" s="27" t="str">
        <f>IF(T64="","",VLOOKUP(T64,T$76:U$99,2))</f>
        <v/>
      </c>
      <c r="V64" s="26"/>
      <c r="W64" s="27" t="str">
        <f>IF(V64="","",VLOOKUP(V64,V$76:W$99,2))</f>
        <v/>
      </c>
      <c r="X64" s="26"/>
      <c r="Y64" s="27" t="str">
        <f>IF(X64="","",VLOOKUP(X64,X$76:Y$99,2))</f>
        <v/>
      </c>
      <c r="Z64" s="26"/>
      <c r="AA64" s="27" t="str">
        <f>IF(Z64="","",VLOOKUP(Z64,Z$76:AA$99,2))</f>
        <v/>
      </c>
      <c r="AB64" s="26"/>
      <c r="AC64" s="27" t="str">
        <f>IF(AB64="","",VLOOKUP(AB64,AB$76:AC$99,2))</f>
        <v/>
      </c>
    </row>
    <row r="65" spans="1:29" ht="15" customHeight="1" x14ac:dyDescent="0.2">
      <c r="A65" s="254">
        <v>62</v>
      </c>
      <c r="B65" s="255" t="s">
        <v>237</v>
      </c>
      <c r="C65" s="32">
        <v>3</v>
      </c>
      <c r="D65" s="256" t="s">
        <v>34</v>
      </c>
      <c r="E65" s="400">
        <f>SUM(G65,I65,K65,M65,O65,Q65,S65,U65,W65,Y65,AA65,AC65)</f>
        <v>0.75</v>
      </c>
      <c r="F65" s="258">
        <f>RANK(E65,$E$4:$E$72)</f>
        <v>62</v>
      </c>
      <c r="G65" s="34">
        <v>0.75</v>
      </c>
      <c r="H65" s="26"/>
      <c r="I65" s="27" t="str">
        <f>IF(H65="","",VLOOKUP(H65,H$76:I$99,2))</f>
        <v/>
      </c>
      <c r="J65" s="26"/>
      <c r="K65" s="27" t="str">
        <f>IF(J65="","",VLOOKUP(J65,J$76:K$99,2))</f>
        <v/>
      </c>
      <c r="L65" s="26"/>
      <c r="M65" s="27" t="str">
        <f>IF(L65="","",VLOOKUP(L65,L$76:M$99,2))</f>
        <v/>
      </c>
      <c r="N65" s="26"/>
      <c r="O65" s="27" t="str">
        <f>IF(N65="","",VLOOKUP(N65,N$76:O$99,2))</f>
        <v/>
      </c>
      <c r="P65" s="26"/>
      <c r="Q65" s="27" t="str">
        <f>IF(P65="","",VLOOKUP(P65,P$76:Q$99,2))</f>
        <v/>
      </c>
      <c r="R65" s="26"/>
      <c r="S65" s="27" t="str">
        <f>IF(R65="","",VLOOKUP(R65,R$76:S$99,2))</f>
        <v/>
      </c>
      <c r="T65" s="26"/>
      <c r="U65" s="27" t="str">
        <f>IF(T65="","",VLOOKUP(T65,T$76:U$99,2))</f>
        <v/>
      </c>
      <c r="V65" s="26"/>
      <c r="W65" s="27" t="str">
        <f>IF(V65="","",VLOOKUP(V65,V$76:W$99,2))</f>
        <v/>
      </c>
      <c r="X65" s="26"/>
      <c r="Y65" s="27" t="str">
        <f>IF(X65="","",VLOOKUP(X65,X$76:Y$99,2))</f>
        <v/>
      </c>
      <c r="Z65" s="26"/>
      <c r="AA65" s="27" t="str">
        <f>IF(Z65="","",VLOOKUP(Z65,Z$76:AA$99,2))</f>
        <v/>
      </c>
      <c r="AB65" s="26"/>
      <c r="AC65" s="27" t="str">
        <f>IF(AB65="","",VLOOKUP(AB65,AB$76:AC$99,2))</f>
        <v/>
      </c>
    </row>
    <row r="66" spans="1:29" ht="15" customHeight="1" x14ac:dyDescent="0.2">
      <c r="A66" s="254">
        <v>63</v>
      </c>
      <c r="B66" s="255" t="s">
        <v>648</v>
      </c>
      <c r="C66" s="32">
        <v>3</v>
      </c>
      <c r="D66" s="256" t="s">
        <v>100</v>
      </c>
      <c r="E66" s="400">
        <f>SUM(G66,I66,K66,M66,O66,Q66,S66,U66,W66,Y66,AA66,AC66)</f>
        <v>0.75</v>
      </c>
      <c r="F66" s="258">
        <f>RANK(E66,$E$4:$E$72)</f>
        <v>62</v>
      </c>
      <c r="G66" s="34">
        <v>0.75</v>
      </c>
      <c r="H66" s="26"/>
      <c r="I66" s="27" t="str">
        <f>IF(H66="","",VLOOKUP(H66,H$76:I$99,2))</f>
        <v/>
      </c>
      <c r="J66" s="26"/>
      <c r="K66" s="27" t="str">
        <f>IF(J66="","",VLOOKUP(J66,J$76:K$99,2))</f>
        <v/>
      </c>
      <c r="L66" s="26"/>
      <c r="M66" s="27" t="str">
        <f>IF(L66="","",VLOOKUP(L66,L$76:M$99,2))</f>
        <v/>
      </c>
      <c r="N66" s="26"/>
      <c r="O66" s="27" t="str">
        <f>IF(N66="","",VLOOKUP(N66,N$76:O$99,2))</f>
        <v/>
      </c>
      <c r="P66" s="26"/>
      <c r="Q66" s="27" t="str">
        <f>IF(P66="","",VLOOKUP(P66,P$76:Q$99,2))</f>
        <v/>
      </c>
      <c r="R66" s="26"/>
      <c r="S66" s="27" t="str">
        <f>IF(R66="","",VLOOKUP(R66,R$76:S$99,2))</f>
        <v/>
      </c>
      <c r="T66" s="26"/>
      <c r="U66" s="27" t="str">
        <f>IF(T66="","",VLOOKUP(T66,T$76:U$99,2))</f>
        <v/>
      </c>
      <c r="V66" s="26"/>
      <c r="W66" s="27" t="str">
        <f>IF(V66="","",VLOOKUP(V66,V$76:W$99,2))</f>
        <v/>
      </c>
      <c r="X66" s="26"/>
      <c r="Y66" s="27" t="str">
        <f>IF(X66="","",VLOOKUP(X66,X$76:Y$99,2))</f>
        <v/>
      </c>
      <c r="Z66" s="26"/>
      <c r="AA66" s="27" t="str">
        <f>IF(Z66="","",VLOOKUP(Z66,Z$76:AA$99,2))</f>
        <v/>
      </c>
      <c r="AB66" s="26"/>
      <c r="AC66" s="27" t="str">
        <f>IF(AB66="","",VLOOKUP(AB66,AB$76:AC$99,2))</f>
        <v/>
      </c>
    </row>
    <row r="67" spans="1:29" ht="15" customHeight="1" x14ac:dyDescent="0.2">
      <c r="A67" s="254">
        <v>64</v>
      </c>
      <c r="B67" s="255" t="s">
        <v>190</v>
      </c>
      <c r="C67" s="32">
        <v>3</v>
      </c>
      <c r="D67" s="256" t="s">
        <v>100</v>
      </c>
      <c r="E67" s="400">
        <f>SUM(G67,I67,K67,M67,O67,Q67,S67,U67,W67,Y67,AA67,AC67)</f>
        <v>0.75</v>
      </c>
      <c r="F67" s="258">
        <f>RANK(E67,$E$4:$E$72)</f>
        <v>62</v>
      </c>
      <c r="G67" s="34">
        <v>0.75</v>
      </c>
      <c r="H67" s="26"/>
      <c r="I67" s="27" t="str">
        <f>IF(H67="","",VLOOKUP(H67,H$76:I$99,2))</f>
        <v/>
      </c>
      <c r="J67" s="26"/>
      <c r="K67" s="27" t="str">
        <f>IF(J67="","",VLOOKUP(J67,J$76:K$99,2))</f>
        <v/>
      </c>
      <c r="L67" s="26"/>
      <c r="M67" s="27" t="str">
        <f>IF(L67="","",VLOOKUP(L67,L$76:M$99,2))</f>
        <v/>
      </c>
      <c r="N67" s="26"/>
      <c r="O67" s="27" t="str">
        <f>IF(N67="","",VLOOKUP(N67,N$76:O$99,2))</f>
        <v/>
      </c>
      <c r="P67" s="26"/>
      <c r="Q67" s="27" t="str">
        <f>IF(P67="","",VLOOKUP(P67,P$76:Q$99,2))</f>
        <v/>
      </c>
      <c r="R67" s="26"/>
      <c r="S67" s="27" t="str">
        <f>IF(R67="","",VLOOKUP(R67,R$76:S$99,2))</f>
        <v/>
      </c>
      <c r="T67" s="26"/>
      <c r="U67" s="27" t="str">
        <f>IF(T67="","",VLOOKUP(T67,T$76:U$99,2))</f>
        <v/>
      </c>
      <c r="V67" s="26"/>
      <c r="W67" s="27" t="str">
        <f>IF(V67="","",VLOOKUP(V67,V$76:W$99,2))</f>
        <v/>
      </c>
      <c r="X67" s="26"/>
      <c r="Y67" s="27" t="str">
        <f>IF(X67="","",VLOOKUP(X67,X$76:Y$99,2))</f>
        <v/>
      </c>
      <c r="Z67" s="26"/>
      <c r="AA67" s="27" t="str">
        <f>IF(Z67="","",VLOOKUP(Z67,Z$76:AA$99,2))</f>
        <v/>
      </c>
      <c r="AB67" s="26"/>
      <c r="AC67" s="27" t="str">
        <f>IF(AB67="","",VLOOKUP(AB67,AB$76:AC$99,2))</f>
        <v/>
      </c>
    </row>
    <row r="68" spans="1:29" ht="15" customHeight="1" x14ac:dyDescent="0.2">
      <c r="A68" s="254">
        <v>65</v>
      </c>
      <c r="B68" s="255" t="s">
        <v>649</v>
      </c>
      <c r="C68" s="32">
        <v>3</v>
      </c>
      <c r="D68" s="256" t="s">
        <v>6</v>
      </c>
      <c r="E68" s="400">
        <f>SUM(G68,I68,K68,M68,O68,Q68,S68,U68,W68,Y68,AA68,AC68)</f>
        <v>0.75</v>
      </c>
      <c r="F68" s="258">
        <f>RANK(E68,$E$4:$E$72)</f>
        <v>62</v>
      </c>
      <c r="G68" s="34">
        <v>0.75</v>
      </c>
      <c r="H68" s="26"/>
      <c r="I68" s="27" t="str">
        <f>IF(H68="","",VLOOKUP(H68,H$76:I$99,2))</f>
        <v/>
      </c>
      <c r="J68" s="26"/>
      <c r="K68" s="27" t="str">
        <f>IF(J68="","",VLOOKUP(J68,J$76:K$99,2))</f>
        <v/>
      </c>
      <c r="L68" s="26"/>
      <c r="M68" s="27" t="str">
        <f>IF(L68="","",VLOOKUP(L68,L$76:M$99,2))</f>
        <v/>
      </c>
      <c r="N68" s="26"/>
      <c r="O68" s="27" t="str">
        <f>IF(N68="","",VLOOKUP(N68,N$76:O$99,2))</f>
        <v/>
      </c>
      <c r="P68" s="26"/>
      <c r="Q68" s="27" t="str">
        <f>IF(P68="","",VLOOKUP(P68,P$76:Q$99,2))</f>
        <v/>
      </c>
      <c r="R68" s="26"/>
      <c r="S68" s="27" t="str">
        <f>IF(R68="","",VLOOKUP(R68,R$76:S$99,2))</f>
        <v/>
      </c>
      <c r="T68" s="26"/>
      <c r="U68" s="27" t="str">
        <f>IF(T68="","",VLOOKUP(T68,T$76:U$99,2))</f>
        <v/>
      </c>
      <c r="V68" s="26"/>
      <c r="W68" s="27" t="str">
        <f>IF(V68="","",VLOOKUP(V68,V$76:W$99,2))</f>
        <v/>
      </c>
      <c r="X68" s="26"/>
      <c r="Y68" s="27" t="str">
        <f>IF(X68="","",VLOOKUP(X68,X$76:Y$99,2))</f>
        <v/>
      </c>
      <c r="Z68" s="26"/>
      <c r="AA68" s="27" t="str">
        <f>IF(Z68="","",VLOOKUP(Z68,Z$76:AA$99,2))</f>
        <v/>
      </c>
      <c r="AB68" s="26"/>
      <c r="AC68" s="27" t="str">
        <f>IF(AB68="","",VLOOKUP(AB68,AB$76:AC$99,2))</f>
        <v/>
      </c>
    </row>
    <row r="69" spans="1:29" ht="15" customHeight="1" x14ac:dyDescent="0.2">
      <c r="A69" s="254">
        <v>66</v>
      </c>
      <c r="B69" s="255" t="s">
        <v>651</v>
      </c>
      <c r="C69" s="32">
        <v>3</v>
      </c>
      <c r="D69" s="256" t="s">
        <v>27</v>
      </c>
      <c r="E69" s="400">
        <f>SUM(G69,I69,K69,M69,O69,Q69,S69,U69,W69,Y69,AA69,AC69)</f>
        <v>0.5</v>
      </c>
      <c r="F69" s="258">
        <f>RANK(E69,$E$4:$E$72)</f>
        <v>66</v>
      </c>
      <c r="G69" s="403">
        <v>0.5</v>
      </c>
      <c r="H69" s="26"/>
      <c r="I69" s="27" t="str">
        <f>IF(H69="","",VLOOKUP(H69,H$76:I$99,2))</f>
        <v/>
      </c>
      <c r="J69" s="26"/>
      <c r="K69" s="27" t="str">
        <f>IF(J69="","",VLOOKUP(J69,J$76:K$99,2))</f>
        <v/>
      </c>
      <c r="L69" s="26"/>
      <c r="M69" s="27" t="str">
        <f>IF(L69="","",VLOOKUP(L69,L$76:M$99,2))</f>
        <v/>
      </c>
      <c r="N69" s="26"/>
      <c r="O69" s="27" t="str">
        <f>IF(N69="","",VLOOKUP(N69,N$76:O$99,2))</f>
        <v/>
      </c>
      <c r="P69" s="26"/>
      <c r="Q69" s="27" t="str">
        <f>IF(P69="","",VLOOKUP(P69,P$76:Q$99,2))</f>
        <v/>
      </c>
      <c r="R69" s="26"/>
      <c r="S69" s="27" t="str">
        <f>IF(R69="","",VLOOKUP(R69,R$76:S$99,2))</f>
        <v/>
      </c>
      <c r="T69" s="26"/>
      <c r="U69" s="27" t="str">
        <f>IF(T69="","",VLOOKUP(T69,T$76:U$99,2))</f>
        <v/>
      </c>
      <c r="V69" s="26"/>
      <c r="W69" s="27" t="str">
        <f>IF(V69="","",VLOOKUP(V69,V$76:W$99,2))</f>
        <v/>
      </c>
      <c r="X69" s="26"/>
      <c r="Y69" s="27" t="str">
        <f>IF(X69="","",VLOOKUP(X69,X$76:Y$99,2))</f>
        <v/>
      </c>
      <c r="Z69" s="26"/>
      <c r="AA69" s="27" t="str">
        <f>IF(Z69="","",VLOOKUP(Z69,Z$76:AA$99,2))</f>
        <v/>
      </c>
      <c r="AB69" s="26"/>
      <c r="AC69" s="27" t="str">
        <f>IF(AB69="","",VLOOKUP(AB69,AB$76:AC$99,2))</f>
        <v/>
      </c>
    </row>
    <row r="70" spans="1:29" ht="15" customHeight="1" x14ac:dyDescent="0.2">
      <c r="A70" s="254">
        <v>67</v>
      </c>
      <c r="B70" s="255" t="s">
        <v>650</v>
      </c>
      <c r="C70" s="32">
        <v>3</v>
      </c>
      <c r="D70" s="256" t="s">
        <v>8</v>
      </c>
      <c r="E70" s="400">
        <f>SUM(G70,I70,K70,M70,O70,Q70,S70,U70,W70,Y70,AA70,AC70)</f>
        <v>0.5</v>
      </c>
      <c r="F70" s="258">
        <f>RANK(E70,$E$4:$E$72)</f>
        <v>66</v>
      </c>
      <c r="G70" s="403">
        <v>0.5</v>
      </c>
      <c r="H70" s="26"/>
      <c r="I70" s="27" t="str">
        <f>IF(H70="","",VLOOKUP(H70,H$76:I$99,2))</f>
        <v/>
      </c>
      <c r="J70" s="26"/>
      <c r="K70" s="27" t="str">
        <f>IF(J70="","",VLOOKUP(J70,J$76:K$99,2))</f>
        <v/>
      </c>
      <c r="L70" s="26"/>
      <c r="M70" s="27" t="str">
        <f>IF(L70="","",VLOOKUP(L70,L$76:M$99,2))</f>
        <v/>
      </c>
      <c r="N70" s="26"/>
      <c r="O70" s="27" t="str">
        <f>IF(N70="","",VLOOKUP(N70,N$76:O$99,2))</f>
        <v/>
      </c>
      <c r="P70" s="26"/>
      <c r="Q70" s="27" t="str">
        <f>IF(P70="","",VLOOKUP(P70,P$76:Q$99,2))</f>
        <v/>
      </c>
      <c r="R70" s="26"/>
      <c r="S70" s="27" t="str">
        <f>IF(R70="","",VLOOKUP(R70,R$76:S$99,2))</f>
        <v/>
      </c>
      <c r="T70" s="26"/>
      <c r="U70" s="27" t="str">
        <f>IF(T70="","",VLOOKUP(T70,T$76:U$99,2))</f>
        <v/>
      </c>
      <c r="V70" s="26"/>
      <c r="W70" s="27" t="str">
        <f>IF(V70="","",VLOOKUP(V70,V$76:W$99,2))</f>
        <v/>
      </c>
      <c r="X70" s="26"/>
      <c r="Y70" s="27" t="str">
        <f>IF(X70="","",VLOOKUP(X70,X$76:Y$99,2))</f>
        <v/>
      </c>
      <c r="Z70" s="26"/>
      <c r="AA70" s="27" t="str">
        <f>IF(Z70="","",VLOOKUP(Z70,Z$76:AA$99,2))</f>
        <v/>
      </c>
      <c r="AB70" s="26"/>
      <c r="AC70" s="27" t="str">
        <f>IF(AB70="","",VLOOKUP(AB70,AB$76:AC$99,2))</f>
        <v/>
      </c>
    </row>
    <row r="71" spans="1:29" ht="15" customHeight="1" x14ac:dyDescent="0.2">
      <c r="A71" s="254">
        <v>68</v>
      </c>
      <c r="B71" s="255" t="s">
        <v>140</v>
      </c>
      <c r="C71" s="32">
        <v>3</v>
      </c>
      <c r="D71" s="256"/>
      <c r="E71" s="400">
        <f>SUM(G71,I71,K71,M71,O71,Q71,S71,U71,W71,Y71,AA71,AC71)</f>
        <v>0.5</v>
      </c>
      <c r="F71" s="258">
        <f>RANK(E71,$E$4:$E$72)</f>
        <v>66</v>
      </c>
      <c r="G71" s="34">
        <v>0.5</v>
      </c>
      <c r="H71" s="26"/>
      <c r="I71" s="27" t="str">
        <f>IF(H71="","",VLOOKUP(H71,H$76:I$99,2))</f>
        <v/>
      </c>
      <c r="J71" s="26"/>
      <c r="K71" s="27" t="str">
        <f>IF(J71="","",VLOOKUP(J71,J$76:K$99,2))</f>
        <v/>
      </c>
      <c r="L71" s="26"/>
      <c r="M71" s="27" t="str">
        <f>IF(L71="","",VLOOKUP(L71,L$76:M$99,2))</f>
        <v/>
      </c>
      <c r="N71" s="26"/>
      <c r="O71" s="27" t="str">
        <f>IF(N71="","",VLOOKUP(N71,N$76:O$99,2))</f>
        <v/>
      </c>
      <c r="P71" s="26"/>
      <c r="Q71" s="27" t="str">
        <f>IF(P71="","",VLOOKUP(P71,P$76:Q$99,2))</f>
        <v/>
      </c>
      <c r="R71" s="26"/>
      <c r="S71" s="27" t="str">
        <f>IF(R71="","",VLOOKUP(R71,R$76:S$99,2))</f>
        <v/>
      </c>
      <c r="T71" s="26"/>
      <c r="U71" s="27" t="str">
        <f>IF(T71="","",VLOOKUP(T71,T$76:U$99,2))</f>
        <v/>
      </c>
      <c r="V71" s="26"/>
      <c r="W71" s="27" t="str">
        <f>IF(V71="","",VLOOKUP(V71,V$76:W$99,2))</f>
        <v/>
      </c>
      <c r="X71" s="26"/>
      <c r="Y71" s="27" t="str">
        <f>IF(X71="","",VLOOKUP(X71,X$76:Y$99,2))</f>
        <v/>
      </c>
      <c r="Z71" s="26"/>
      <c r="AA71" s="27" t="str">
        <f>IF(Z71="","",VLOOKUP(Z71,Z$76:AA$99,2))</f>
        <v/>
      </c>
      <c r="AB71" s="26"/>
      <c r="AC71" s="27" t="str">
        <f>IF(AB71="","",VLOOKUP(AB71,AB$76:AC$99,2))</f>
        <v/>
      </c>
    </row>
    <row r="72" spans="1:29" ht="15" customHeight="1" x14ac:dyDescent="0.2">
      <c r="A72" s="254"/>
      <c r="B72" s="255"/>
      <c r="C72" s="32"/>
      <c r="D72" s="256"/>
      <c r="E72" s="257"/>
      <c r="F72" s="258"/>
      <c r="G72" s="34"/>
      <c r="H72" s="26"/>
      <c r="I72" s="27"/>
      <c r="J72" s="26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  <c r="Z72" s="26"/>
      <c r="AA72" s="27"/>
      <c r="AB72" s="26"/>
      <c r="AC72" s="27"/>
    </row>
    <row r="73" spans="1:29" x14ac:dyDescent="0.2">
      <c r="A73" s="283"/>
      <c r="B73" s="292"/>
      <c r="C73" s="284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X73" s="175"/>
      <c r="Z73" s="286"/>
      <c r="AB73" s="175"/>
    </row>
    <row r="74" spans="1:29" ht="13.8" thickBot="1" x14ac:dyDescent="0.25">
      <c r="A74" s="65"/>
      <c r="B74" s="292"/>
      <c r="C74" s="284"/>
      <c r="H74" s="175"/>
    </row>
    <row r="75" spans="1:29" ht="99" customHeight="1" thickBot="1" x14ac:dyDescent="0.25">
      <c r="H75" s="66" t="s">
        <v>101</v>
      </c>
      <c r="I75" s="66" t="s">
        <v>24</v>
      </c>
      <c r="J75" s="66" t="s">
        <v>102</v>
      </c>
      <c r="K75" s="66" t="s">
        <v>24</v>
      </c>
      <c r="L75" s="66" t="s">
        <v>103</v>
      </c>
      <c r="M75" s="66" t="s">
        <v>24</v>
      </c>
      <c r="N75" s="66" t="s">
        <v>104</v>
      </c>
      <c r="O75" s="66" t="s">
        <v>24</v>
      </c>
      <c r="P75" s="66" t="s">
        <v>105</v>
      </c>
      <c r="Q75" s="66" t="s">
        <v>24</v>
      </c>
      <c r="R75" s="66" t="s">
        <v>106</v>
      </c>
      <c r="S75" s="66" t="s">
        <v>24</v>
      </c>
      <c r="T75" s="66" t="s">
        <v>107</v>
      </c>
      <c r="U75" s="66" t="s">
        <v>24</v>
      </c>
      <c r="V75" s="66" t="s">
        <v>56</v>
      </c>
      <c r="W75" s="66" t="s">
        <v>24</v>
      </c>
      <c r="X75" s="66" t="s">
        <v>479</v>
      </c>
      <c r="Y75" s="66" t="s">
        <v>24</v>
      </c>
      <c r="Z75" s="372" t="s">
        <v>480</v>
      </c>
      <c r="AA75" s="66" t="s">
        <v>24</v>
      </c>
      <c r="AB75" s="66" t="s">
        <v>57</v>
      </c>
      <c r="AC75" s="66" t="s">
        <v>24</v>
      </c>
    </row>
    <row r="76" spans="1:29" ht="12" customHeight="1" x14ac:dyDescent="0.2">
      <c r="H76" s="261">
        <v>1</v>
      </c>
      <c r="I76" s="70">
        <v>33</v>
      </c>
      <c r="J76" s="261"/>
      <c r="K76" s="70">
        <v>33</v>
      </c>
      <c r="L76" s="261">
        <v>1</v>
      </c>
      <c r="M76" s="72">
        <v>33</v>
      </c>
      <c r="N76" s="261"/>
      <c r="O76" s="70">
        <v>33</v>
      </c>
      <c r="P76" s="113"/>
      <c r="Q76" s="204">
        <v>33</v>
      </c>
      <c r="R76" s="73"/>
      <c r="S76" s="70">
        <v>33</v>
      </c>
      <c r="T76" s="73"/>
      <c r="U76" s="70">
        <v>33</v>
      </c>
      <c r="V76" s="261"/>
      <c r="W76" s="70">
        <v>33</v>
      </c>
      <c r="X76" s="261"/>
      <c r="Y76" s="70">
        <v>33</v>
      </c>
      <c r="Z76" s="276"/>
      <c r="AA76" s="70">
        <v>33</v>
      </c>
      <c r="AB76" s="296"/>
      <c r="AC76" s="70">
        <v>33</v>
      </c>
    </row>
    <row r="77" spans="1:29" x14ac:dyDescent="0.2">
      <c r="H77" s="118"/>
      <c r="I77" s="80">
        <v>22</v>
      </c>
      <c r="J77" s="118">
        <v>1</v>
      </c>
      <c r="K77" s="80">
        <v>22</v>
      </c>
      <c r="L77" s="118"/>
      <c r="M77" s="214">
        <v>22</v>
      </c>
      <c r="N77" s="118">
        <v>1</v>
      </c>
      <c r="O77" s="80">
        <v>22</v>
      </c>
      <c r="P77" s="118"/>
      <c r="Q77" s="80">
        <v>22</v>
      </c>
      <c r="R77" s="79"/>
      <c r="S77" s="80">
        <v>22</v>
      </c>
      <c r="T77" s="79"/>
      <c r="U77" s="80">
        <v>22</v>
      </c>
      <c r="V77" s="118">
        <v>1</v>
      </c>
      <c r="W77" s="80">
        <v>22</v>
      </c>
      <c r="X77" s="118">
        <v>1</v>
      </c>
      <c r="Y77" s="80">
        <v>22</v>
      </c>
      <c r="Z77" s="259"/>
      <c r="AA77" s="80">
        <v>22</v>
      </c>
      <c r="AB77" s="297"/>
      <c r="AC77" s="80">
        <v>22</v>
      </c>
    </row>
    <row r="78" spans="1:29" x14ac:dyDescent="0.2">
      <c r="H78" s="118">
        <v>2</v>
      </c>
      <c r="I78" s="80">
        <v>21</v>
      </c>
      <c r="J78" s="118"/>
      <c r="K78" s="80">
        <v>21</v>
      </c>
      <c r="L78" s="118">
        <v>2</v>
      </c>
      <c r="M78" s="214">
        <v>21</v>
      </c>
      <c r="N78" s="118"/>
      <c r="O78" s="80">
        <v>21</v>
      </c>
      <c r="P78" s="118"/>
      <c r="Q78" s="80">
        <v>21</v>
      </c>
      <c r="R78" s="79"/>
      <c r="S78" s="80">
        <v>21</v>
      </c>
      <c r="T78" s="79"/>
      <c r="U78" s="80">
        <v>21</v>
      </c>
      <c r="V78" s="118"/>
      <c r="W78" s="80">
        <v>21</v>
      </c>
      <c r="X78" s="118"/>
      <c r="Y78" s="80">
        <v>21</v>
      </c>
      <c r="Z78" s="259"/>
      <c r="AA78" s="80">
        <v>21</v>
      </c>
      <c r="AB78" s="297"/>
      <c r="AC78" s="80">
        <v>21</v>
      </c>
    </row>
    <row r="79" spans="1:29" x14ac:dyDescent="0.2">
      <c r="H79" s="118">
        <v>3</v>
      </c>
      <c r="I79" s="80">
        <v>16</v>
      </c>
      <c r="J79" s="118"/>
      <c r="K79" s="80">
        <v>16</v>
      </c>
      <c r="L79" s="118">
        <v>3</v>
      </c>
      <c r="M79" s="214">
        <v>16</v>
      </c>
      <c r="N79" s="118"/>
      <c r="O79" s="80">
        <v>16</v>
      </c>
      <c r="P79" s="118"/>
      <c r="Q79" s="80">
        <v>16</v>
      </c>
      <c r="R79" s="79"/>
      <c r="S79" s="80">
        <v>16</v>
      </c>
      <c r="T79" s="79"/>
      <c r="U79" s="80">
        <v>16</v>
      </c>
      <c r="V79" s="118"/>
      <c r="W79" s="80">
        <v>16</v>
      </c>
      <c r="X79" s="118"/>
      <c r="Y79" s="80">
        <v>16</v>
      </c>
      <c r="Z79" s="259"/>
      <c r="AA79" s="80">
        <v>16</v>
      </c>
      <c r="AB79" s="297"/>
      <c r="AC79" s="80">
        <v>16</v>
      </c>
    </row>
    <row r="80" spans="1:29" x14ac:dyDescent="0.2">
      <c r="H80" s="118"/>
      <c r="I80" s="80">
        <v>14</v>
      </c>
      <c r="J80" s="118">
        <v>2</v>
      </c>
      <c r="K80" s="80">
        <v>14</v>
      </c>
      <c r="L80" s="118"/>
      <c r="M80" s="214">
        <v>14</v>
      </c>
      <c r="N80" s="118">
        <v>2</v>
      </c>
      <c r="O80" s="80">
        <v>14</v>
      </c>
      <c r="P80" s="118"/>
      <c r="Q80" s="80">
        <v>14</v>
      </c>
      <c r="R80" s="79"/>
      <c r="S80" s="80">
        <v>14</v>
      </c>
      <c r="T80" s="79"/>
      <c r="U80" s="80">
        <v>14</v>
      </c>
      <c r="V80" s="118">
        <v>2</v>
      </c>
      <c r="W80" s="80">
        <v>14</v>
      </c>
      <c r="X80" s="118">
        <v>2</v>
      </c>
      <c r="Y80" s="80">
        <v>14</v>
      </c>
      <c r="Z80" s="259"/>
      <c r="AA80" s="80">
        <v>14</v>
      </c>
      <c r="AB80" s="297"/>
      <c r="AC80" s="80">
        <v>14</v>
      </c>
    </row>
    <row r="81" spans="8:29" x14ac:dyDescent="0.2">
      <c r="H81" s="118">
        <v>4</v>
      </c>
      <c r="I81" s="80">
        <v>12</v>
      </c>
      <c r="J81" s="118"/>
      <c r="K81" s="80">
        <v>12</v>
      </c>
      <c r="L81" s="118">
        <v>4</v>
      </c>
      <c r="M81" s="214">
        <v>12</v>
      </c>
      <c r="N81" s="118"/>
      <c r="O81" s="80">
        <v>12</v>
      </c>
      <c r="P81" s="118"/>
      <c r="Q81" s="80">
        <v>12</v>
      </c>
      <c r="R81" s="79"/>
      <c r="S81" s="80">
        <v>12</v>
      </c>
      <c r="T81" s="79"/>
      <c r="U81" s="80">
        <v>12</v>
      </c>
      <c r="V81" s="118"/>
      <c r="W81" s="80">
        <v>12</v>
      </c>
      <c r="X81" s="118"/>
      <c r="Y81" s="80">
        <v>12</v>
      </c>
      <c r="Z81" s="259"/>
      <c r="AA81" s="80">
        <v>12</v>
      </c>
      <c r="AB81" s="297"/>
      <c r="AC81" s="80">
        <v>12</v>
      </c>
    </row>
    <row r="82" spans="8:29" x14ac:dyDescent="0.2">
      <c r="H82" s="118"/>
      <c r="I82" s="80">
        <v>11</v>
      </c>
      <c r="J82" s="118">
        <v>3</v>
      </c>
      <c r="K82" s="80">
        <v>11</v>
      </c>
      <c r="L82" s="118"/>
      <c r="M82" s="214">
        <v>11</v>
      </c>
      <c r="N82" s="118"/>
      <c r="O82" s="80">
        <v>11</v>
      </c>
      <c r="P82" s="118">
        <v>1</v>
      </c>
      <c r="Q82" s="80">
        <v>11</v>
      </c>
      <c r="R82" s="79"/>
      <c r="S82" s="80">
        <v>11</v>
      </c>
      <c r="T82" s="79"/>
      <c r="U82" s="80">
        <v>11</v>
      </c>
      <c r="V82" s="118"/>
      <c r="W82" s="80">
        <v>11</v>
      </c>
      <c r="X82" s="118"/>
      <c r="Y82" s="80">
        <v>11</v>
      </c>
      <c r="Z82" s="259">
        <v>1</v>
      </c>
      <c r="AA82" s="80">
        <v>11</v>
      </c>
      <c r="AB82" s="297"/>
      <c r="AC82" s="80">
        <v>11</v>
      </c>
    </row>
    <row r="83" spans="8:29" x14ac:dyDescent="0.2">
      <c r="H83" s="118">
        <v>5</v>
      </c>
      <c r="I83" s="80">
        <v>10</v>
      </c>
      <c r="J83" s="118"/>
      <c r="K83" s="80">
        <v>10</v>
      </c>
      <c r="L83" s="118">
        <v>5</v>
      </c>
      <c r="M83" s="214">
        <v>10</v>
      </c>
      <c r="N83" s="118">
        <v>3</v>
      </c>
      <c r="O83" s="80">
        <v>10</v>
      </c>
      <c r="P83" s="118"/>
      <c r="Q83" s="80">
        <v>10</v>
      </c>
      <c r="R83" s="79"/>
      <c r="S83" s="80">
        <v>10</v>
      </c>
      <c r="T83" s="73"/>
      <c r="U83" s="82">
        <v>10</v>
      </c>
      <c r="V83" s="118">
        <v>3</v>
      </c>
      <c r="W83" s="80">
        <v>10</v>
      </c>
      <c r="X83" s="118">
        <v>3</v>
      </c>
      <c r="Y83" s="80">
        <v>10</v>
      </c>
      <c r="Z83" s="259"/>
      <c r="AA83" s="80">
        <v>10</v>
      </c>
      <c r="AB83" s="297"/>
      <c r="AC83" s="80">
        <v>10</v>
      </c>
    </row>
    <row r="84" spans="8:29" x14ac:dyDescent="0.2">
      <c r="H84" s="118">
        <v>6</v>
      </c>
      <c r="I84" s="80">
        <v>9</v>
      </c>
      <c r="J84" s="118"/>
      <c r="K84" s="80">
        <v>9</v>
      </c>
      <c r="L84" s="118">
        <v>6</v>
      </c>
      <c r="M84" s="214">
        <v>9</v>
      </c>
      <c r="N84" s="118">
        <v>4</v>
      </c>
      <c r="O84" s="85">
        <v>10</v>
      </c>
      <c r="P84" s="118"/>
      <c r="Q84" s="80">
        <v>9</v>
      </c>
      <c r="R84" s="79"/>
      <c r="S84" s="85">
        <v>10</v>
      </c>
      <c r="T84" s="79"/>
      <c r="U84" s="80">
        <v>9</v>
      </c>
      <c r="V84" s="118">
        <v>4</v>
      </c>
      <c r="W84" s="80">
        <v>10</v>
      </c>
      <c r="X84" s="118">
        <v>4</v>
      </c>
      <c r="Y84" s="85">
        <v>10</v>
      </c>
      <c r="Z84" s="259"/>
      <c r="AA84" s="80">
        <v>9</v>
      </c>
      <c r="AB84" s="297"/>
      <c r="AC84" s="80">
        <v>9</v>
      </c>
    </row>
    <row r="85" spans="8:29" x14ac:dyDescent="0.2">
      <c r="H85" s="118">
        <v>7</v>
      </c>
      <c r="I85" s="80">
        <v>8</v>
      </c>
      <c r="J85" s="118">
        <v>4</v>
      </c>
      <c r="K85" s="80">
        <v>8</v>
      </c>
      <c r="L85" s="118">
        <v>7</v>
      </c>
      <c r="M85" s="214">
        <v>8</v>
      </c>
      <c r="N85" s="118"/>
      <c r="O85" s="80">
        <v>9</v>
      </c>
      <c r="P85" s="118"/>
      <c r="Q85" s="80">
        <v>8</v>
      </c>
      <c r="R85" s="79"/>
      <c r="S85" s="80">
        <v>9</v>
      </c>
      <c r="T85" s="79"/>
      <c r="U85" s="80">
        <v>8</v>
      </c>
      <c r="V85" s="118"/>
      <c r="W85" s="80">
        <v>9</v>
      </c>
      <c r="X85" s="118"/>
      <c r="Y85" s="80">
        <v>9</v>
      </c>
      <c r="Z85" s="259"/>
      <c r="AA85" s="80">
        <v>8</v>
      </c>
      <c r="AB85" s="297"/>
      <c r="AC85" s="80">
        <v>8</v>
      </c>
    </row>
    <row r="86" spans="8:29" x14ac:dyDescent="0.2">
      <c r="H86" s="118"/>
      <c r="I86" s="80">
        <v>7</v>
      </c>
      <c r="J86" s="118">
        <v>5</v>
      </c>
      <c r="K86" s="80">
        <v>7</v>
      </c>
      <c r="L86" s="118"/>
      <c r="M86" s="214">
        <v>7</v>
      </c>
      <c r="N86" s="118"/>
      <c r="O86" s="80">
        <v>8</v>
      </c>
      <c r="P86" s="118">
        <v>2</v>
      </c>
      <c r="Q86" s="80">
        <v>7</v>
      </c>
      <c r="R86" s="79"/>
      <c r="S86" s="80">
        <v>8</v>
      </c>
      <c r="T86" s="79"/>
      <c r="U86" s="80">
        <v>7</v>
      </c>
      <c r="V86" s="118">
        <v>5</v>
      </c>
      <c r="W86" s="80">
        <v>6</v>
      </c>
      <c r="X86" s="118"/>
      <c r="Y86" s="80">
        <v>8</v>
      </c>
      <c r="Z86" s="259">
        <v>2</v>
      </c>
      <c r="AA86" s="80">
        <v>7</v>
      </c>
      <c r="AB86" s="297"/>
      <c r="AC86" s="80">
        <v>7</v>
      </c>
    </row>
    <row r="87" spans="8:29" x14ac:dyDescent="0.2">
      <c r="H87" s="118">
        <v>8</v>
      </c>
      <c r="I87" s="80">
        <v>6</v>
      </c>
      <c r="J87" s="118">
        <v>6</v>
      </c>
      <c r="K87" s="80">
        <v>6</v>
      </c>
      <c r="L87" s="118">
        <v>8</v>
      </c>
      <c r="M87" s="214">
        <v>6</v>
      </c>
      <c r="N87" s="118">
        <v>5</v>
      </c>
      <c r="O87" s="80">
        <v>7</v>
      </c>
      <c r="P87" s="118">
        <v>3</v>
      </c>
      <c r="Q87" s="80">
        <v>5</v>
      </c>
      <c r="R87" s="79"/>
      <c r="S87" s="80">
        <v>7</v>
      </c>
      <c r="T87" s="79">
        <v>1</v>
      </c>
      <c r="U87" s="80">
        <v>6</v>
      </c>
      <c r="V87" s="118">
        <v>6</v>
      </c>
      <c r="W87" s="80">
        <v>6</v>
      </c>
      <c r="X87" s="118">
        <v>5</v>
      </c>
      <c r="Y87" s="80">
        <v>7</v>
      </c>
      <c r="Z87" s="259"/>
      <c r="AA87" s="80">
        <v>6</v>
      </c>
      <c r="AB87" s="297">
        <v>1</v>
      </c>
      <c r="AC87" s="80">
        <v>6</v>
      </c>
    </row>
    <row r="88" spans="8:29" x14ac:dyDescent="0.2">
      <c r="H88" s="118"/>
      <c r="I88" s="80">
        <v>5</v>
      </c>
      <c r="J88" s="118">
        <v>7</v>
      </c>
      <c r="K88" s="80">
        <v>5</v>
      </c>
      <c r="L88" s="118"/>
      <c r="M88" s="214">
        <v>5</v>
      </c>
      <c r="N88" s="118">
        <v>6</v>
      </c>
      <c r="O88" s="80">
        <v>7</v>
      </c>
      <c r="P88" s="118">
        <v>4</v>
      </c>
      <c r="Q88" s="80">
        <v>5</v>
      </c>
      <c r="R88" s="79"/>
      <c r="S88" s="80">
        <v>7</v>
      </c>
      <c r="T88" s="79"/>
      <c r="U88" s="80">
        <v>5</v>
      </c>
      <c r="V88" s="118">
        <v>7</v>
      </c>
      <c r="W88" s="80">
        <v>6</v>
      </c>
      <c r="X88" s="118">
        <v>6</v>
      </c>
      <c r="Y88" s="80">
        <v>7</v>
      </c>
      <c r="Z88" s="259">
        <v>3</v>
      </c>
      <c r="AA88" s="80">
        <v>5</v>
      </c>
      <c r="AB88" s="297"/>
      <c r="AC88" s="80">
        <v>5</v>
      </c>
    </row>
    <row r="89" spans="8:29" x14ac:dyDescent="0.2">
      <c r="H89" s="118"/>
      <c r="I89" s="80">
        <v>4</v>
      </c>
      <c r="J89" s="118">
        <v>8</v>
      </c>
      <c r="K89" s="80">
        <v>4</v>
      </c>
      <c r="L89" s="118"/>
      <c r="M89" s="214">
        <v>4</v>
      </c>
      <c r="N89" s="118"/>
      <c r="O89" s="80">
        <v>6</v>
      </c>
      <c r="P89" s="118">
        <v>5</v>
      </c>
      <c r="Q89" s="80">
        <v>4</v>
      </c>
      <c r="R89" s="79">
        <v>1</v>
      </c>
      <c r="S89" s="80">
        <v>6</v>
      </c>
      <c r="T89" s="79">
        <v>2</v>
      </c>
      <c r="U89" s="80">
        <v>4</v>
      </c>
      <c r="V89" s="118">
        <v>8</v>
      </c>
      <c r="W89" s="80">
        <v>6</v>
      </c>
      <c r="X89" s="118"/>
      <c r="Y89" s="80">
        <v>6</v>
      </c>
      <c r="Z89" s="259">
        <v>4</v>
      </c>
      <c r="AA89" s="80">
        <v>5</v>
      </c>
      <c r="AB89" s="297">
        <v>2</v>
      </c>
      <c r="AC89" s="80">
        <v>4</v>
      </c>
    </row>
    <row r="90" spans="8:29" x14ac:dyDescent="0.2">
      <c r="H90" s="118">
        <v>16</v>
      </c>
      <c r="I90" s="80">
        <v>3</v>
      </c>
      <c r="J90" s="118"/>
      <c r="K90" s="80">
        <v>3</v>
      </c>
      <c r="L90" s="118">
        <v>16</v>
      </c>
      <c r="M90" s="214">
        <v>3</v>
      </c>
      <c r="N90" s="118">
        <v>7</v>
      </c>
      <c r="O90" s="80">
        <v>5</v>
      </c>
      <c r="P90" s="118">
        <v>6</v>
      </c>
      <c r="Q90" s="80">
        <v>4</v>
      </c>
      <c r="R90" s="79"/>
      <c r="S90" s="80">
        <v>5</v>
      </c>
      <c r="T90" s="79">
        <v>3</v>
      </c>
      <c r="U90" s="80">
        <v>3</v>
      </c>
      <c r="V90" s="118"/>
      <c r="W90" s="80">
        <v>7</v>
      </c>
      <c r="X90" s="118">
        <v>7</v>
      </c>
      <c r="Y90" s="80">
        <v>5</v>
      </c>
      <c r="Z90" s="259">
        <v>5</v>
      </c>
      <c r="AA90" s="80">
        <v>4</v>
      </c>
      <c r="AB90" s="297">
        <v>3</v>
      </c>
      <c r="AC90" s="80">
        <v>3</v>
      </c>
    </row>
    <row r="91" spans="8:29" x14ac:dyDescent="0.2">
      <c r="H91" s="118"/>
      <c r="I91" s="80">
        <v>2.5</v>
      </c>
      <c r="J91" s="118">
        <v>16</v>
      </c>
      <c r="K91" s="80">
        <v>2</v>
      </c>
      <c r="L91" s="118"/>
      <c r="M91" s="214">
        <v>2.5</v>
      </c>
      <c r="N91" s="118">
        <v>8</v>
      </c>
      <c r="O91" s="80">
        <v>5</v>
      </c>
      <c r="P91" s="118">
        <v>7</v>
      </c>
      <c r="Q91" s="80">
        <v>2</v>
      </c>
      <c r="R91" s="79"/>
      <c r="S91" s="80">
        <v>5</v>
      </c>
      <c r="T91" s="79"/>
      <c r="U91" s="80">
        <v>2.5</v>
      </c>
      <c r="V91" s="118"/>
      <c r="W91" s="80">
        <v>6</v>
      </c>
      <c r="X91" s="118">
        <v>8</v>
      </c>
      <c r="Y91" s="80">
        <v>5</v>
      </c>
      <c r="Z91" s="259">
        <v>6</v>
      </c>
      <c r="AA91" s="80">
        <v>4</v>
      </c>
      <c r="AB91" s="297"/>
      <c r="AC91" s="80">
        <v>2.5</v>
      </c>
    </row>
    <row r="92" spans="8:29" x14ac:dyDescent="0.2">
      <c r="H92" s="118"/>
      <c r="I92" s="80">
        <v>2</v>
      </c>
      <c r="J92" s="118"/>
      <c r="K92" s="80">
        <v>2</v>
      </c>
      <c r="L92" s="118"/>
      <c r="M92" s="214">
        <v>2</v>
      </c>
      <c r="N92" s="118"/>
      <c r="O92" s="80">
        <v>4</v>
      </c>
      <c r="P92" s="118">
        <v>8</v>
      </c>
      <c r="Q92" s="80">
        <v>2</v>
      </c>
      <c r="R92" s="79">
        <v>2</v>
      </c>
      <c r="S92" s="80">
        <v>4</v>
      </c>
      <c r="T92" s="79">
        <v>4</v>
      </c>
      <c r="U92" s="80">
        <v>2</v>
      </c>
      <c r="V92" s="118"/>
      <c r="W92" s="80">
        <v>5</v>
      </c>
      <c r="X92" s="118"/>
      <c r="Y92" s="80">
        <v>4</v>
      </c>
      <c r="Z92" s="259">
        <v>7</v>
      </c>
      <c r="AA92" s="80">
        <v>2</v>
      </c>
      <c r="AB92" s="297">
        <v>4</v>
      </c>
      <c r="AC92" s="80">
        <v>2</v>
      </c>
    </row>
    <row r="93" spans="8:29" x14ac:dyDescent="0.2">
      <c r="H93" s="118">
        <v>32</v>
      </c>
      <c r="I93" s="80">
        <v>1.5</v>
      </c>
      <c r="J93" s="118"/>
      <c r="K93" s="80">
        <v>1.5</v>
      </c>
      <c r="L93" s="118">
        <v>32</v>
      </c>
      <c r="M93" s="214">
        <v>1.5</v>
      </c>
      <c r="N93" s="118"/>
      <c r="O93" s="80">
        <v>3</v>
      </c>
      <c r="P93" s="118">
        <v>16</v>
      </c>
      <c r="Q93" s="80">
        <v>1</v>
      </c>
      <c r="R93" s="79">
        <v>3</v>
      </c>
      <c r="S93" s="80">
        <v>3</v>
      </c>
      <c r="T93" s="79">
        <v>5</v>
      </c>
      <c r="U93" s="80">
        <v>1</v>
      </c>
      <c r="V93" s="118"/>
      <c r="W93" s="80">
        <v>4</v>
      </c>
      <c r="X93" s="118"/>
      <c r="Y93" s="80">
        <v>3</v>
      </c>
      <c r="Z93" s="259">
        <v>8</v>
      </c>
      <c r="AA93" s="80">
        <v>2</v>
      </c>
      <c r="AB93" s="297"/>
      <c r="AC93" s="80">
        <v>1.5</v>
      </c>
    </row>
    <row r="94" spans="8:29" x14ac:dyDescent="0.2">
      <c r="H94" s="118"/>
      <c r="I94" s="101">
        <v>1.25</v>
      </c>
      <c r="J94" s="118"/>
      <c r="K94" s="101">
        <v>1.25</v>
      </c>
      <c r="L94" s="118"/>
      <c r="M94" s="298">
        <v>1.25</v>
      </c>
      <c r="N94" s="299"/>
      <c r="O94" s="91">
        <v>2.5</v>
      </c>
      <c r="P94" s="118"/>
      <c r="Q94" s="80">
        <v>1</v>
      </c>
      <c r="R94" s="90">
        <v>4</v>
      </c>
      <c r="S94" s="91">
        <v>3</v>
      </c>
      <c r="T94" s="79">
        <v>6</v>
      </c>
      <c r="U94" s="80">
        <v>1</v>
      </c>
      <c r="V94" s="118"/>
      <c r="W94" s="80">
        <v>3</v>
      </c>
      <c r="X94" s="299"/>
      <c r="Y94" s="91">
        <v>2.5</v>
      </c>
      <c r="Z94" s="259">
        <v>16</v>
      </c>
      <c r="AA94" s="80">
        <v>1</v>
      </c>
      <c r="AB94" s="297"/>
      <c r="AC94" s="101">
        <v>1.25</v>
      </c>
    </row>
    <row r="95" spans="8:29" ht="13.8" thickBot="1" x14ac:dyDescent="0.25">
      <c r="H95" s="231"/>
      <c r="I95" s="104">
        <v>1</v>
      </c>
      <c r="J95" s="231">
        <v>32</v>
      </c>
      <c r="K95" s="104">
        <v>1</v>
      </c>
      <c r="L95" s="231"/>
      <c r="M95" s="218">
        <v>1</v>
      </c>
      <c r="N95" s="118">
        <v>16</v>
      </c>
      <c r="O95" s="80">
        <v>2</v>
      </c>
      <c r="P95" s="231"/>
      <c r="Q95" s="104">
        <v>1</v>
      </c>
      <c r="R95" s="79">
        <v>5</v>
      </c>
      <c r="S95" s="80">
        <v>2</v>
      </c>
      <c r="T95" s="79">
        <v>7</v>
      </c>
      <c r="U95" s="80">
        <v>1</v>
      </c>
      <c r="V95" s="118"/>
      <c r="W95" s="80">
        <v>2.5</v>
      </c>
      <c r="X95" s="118">
        <v>16</v>
      </c>
      <c r="Y95" s="80">
        <v>2</v>
      </c>
      <c r="Z95" s="259"/>
      <c r="AA95" s="80">
        <v>1</v>
      </c>
      <c r="AB95" s="300"/>
      <c r="AC95" s="104">
        <v>1</v>
      </c>
    </row>
    <row r="96" spans="8:29" ht="13.8" thickBot="1" x14ac:dyDescent="0.25">
      <c r="N96" s="118"/>
      <c r="O96" s="80">
        <v>1.5</v>
      </c>
      <c r="R96" s="79">
        <v>6</v>
      </c>
      <c r="S96" s="80">
        <v>2</v>
      </c>
      <c r="T96" s="97">
        <v>8</v>
      </c>
      <c r="U96" s="98">
        <v>1</v>
      </c>
      <c r="V96" s="118">
        <v>16</v>
      </c>
      <c r="W96" s="80">
        <v>2</v>
      </c>
      <c r="X96" s="118"/>
      <c r="Y96" s="80">
        <v>1.5</v>
      </c>
      <c r="Z96" s="301"/>
      <c r="AA96" s="98">
        <v>1</v>
      </c>
    </row>
    <row r="97" spans="14:27" x14ac:dyDescent="0.2">
      <c r="N97" s="118"/>
      <c r="O97" s="101">
        <v>1.25</v>
      </c>
      <c r="R97" s="79">
        <v>7</v>
      </c>
      <c r="S97" s="101">
        <v>1</v>
      </c>
      <c r="T97" s="102"/>
      <c r="U97" s="102"/>
      <c r="V97" s="118"/>
      <c r="W97" s="80">
        <v>1.5</v>
      </c>
      <c r="X97" s="118"/>
      <c r="Y97" s="101">
        <v>1.25</v>
      </c>
    </row>
    <row r="98" spans="14:27" ht="13.8" thickBot="1" x14ac:dyDescent="0.25">
      <c r="N98" s="231">
        <v>32</v>
      </c>
      <c r="O98" s="104">
        <v>1</v>
      </c>
      <c r="R98" s="103">
        <v>8</v>
      </c>
      <c r="S98" s="104">
        <v>1</v>
      </c>
      <c r="T98" s="102"/>
      <c r="U98" s="102"/>
      <c r="V98" s="118"/>
      <c r="W98" s="101">
        <v>1.25</v>
      </c>
      <c r="X98" s="231">
        <v>32</v>
      </c>
      <c r="Y98" s="104">
        <v>1</v>
      </c>
    </row>
    <row r="99" spans="14:27" ht="13.8" thickBot="1" x14ac:dyDescent="0.25">
      <c r="V99" s="231"/>
      <c r="W99" s="104">
        <v>1</v>
      </c>
      <c r="X99" s="302"/>
      <c r="Y99" s="302"/>
      <c r="Z99" s="303"/>
      <c r="AA99" s="302"/>
    </row>
  </sheetData>
  <autoFilter ref="A3:AC72" xr:uid="{00000000-0009-0000-0000-000001000000}">
    <sortState xmlns:xlrd2="http://schemas.microsoft.com/office/spreadsheetml/2017/richdata2" ref="A4:AC72">
      <sortCondition descending="1" ref="E3:E72"/>
    </sortState>
  </autoFilter>
  <sortState xmlns:xlrd2="http://schemas.microsoft.com/office/spreadsheetml/2017/richdata2" ref="B4:AC71">
    <sortCondition descending="1" ref="E4:E71"/>
    <sortCondition descending="1" ref="C4:C71"/>
    <sortCondition ref="D4:D71"/>
  </sortState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rowBreaks count="1" manualBreakCount="1">
    <brk id="7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139"/>
  <sheetViews>
    <sheetView view="pageBreakPreview" zoomScale="80" zoomScaleNormal="80" zoomScaleSheetLayoutView="80" workbookViewId="0">
      <pane xSplit="7" ySplit="3" topLeftCell="H30" activePane="bottomRight" state="frozen"/>
      <selection activeCell="L47" sqref="L47"/>
      <selection pane="topRight" activeCell="L47" sqref="L47"/>
      <selection pane="bottomLeft" activeCell="L47" sqref="L47"/>
      <selection pane="bottomRight" activeCell="M63" sqref="M63"/>
    </sheetView>
  </sheetViews>
  <sheetFormatPr defaultColWidth="9" defaultRowHeight="13.2" x14ac:dyDescent="0.2"/>
  <cols>
    <col min="1" max="1" width="5.33203125" style="1" customWidth="1"/>
    <col min="2" max="2" width="12.6640625" style="1" customWidth="1"/>
    <col min="3" max="3" width="4.88671875" style="1" customWidth="1"/>
    <col min="4" max="4" width="9.77734375" style="1" customWidth="1"/>
    <col min="5" max="5" width="9.44140625" style="1" customWidth="1"/>
    <col min="6" max="6" width="6.88671875" style="1" customWidth="1"/>
    <col min="7" max="7" width="8.6640625" style="219" customWidth="1"/>
    <col min="8" max="12" width="5.6640625" style="1" customWidth="1"/>
    <col min="13" max="13" width="5.6640625" style="220" customWidth="1"/>
    <col min="14" max="25" width="5.6640625" style="1" customWidth="1"/>
    <col min="26" max="16384" width="9" style="1"/>
  </cols>
  <sheetData>
    <row r="1" spans="1:25" ht="28.5" customHeight="1" x14ac:dyDescent="0.25">
      <c r="A1" s="878" t="s">
        <v>882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</row>
    <row r="2" spans="1:25" ht="15" customHeight="1" thickBot="1" x14ac:dyDescent="0.25">
      <c r="A2" s="129"/>
      <c r="B2" s="127"/>
      <c r="C2" s="126"/>
      <c r="D2" s="127"/>
      <c r="E2" s="128"/>
      <c r="F2" s="128"/>
      <c r="G2" s="130"/>
      <c r="H2" s="879"/>
      <c r="I2" s="879"/>
      <c r="J2" s="879"/>
      <c r="K2" s="879"/>
      <c r="L2" s="879"/>
      <c r="M2" s="879"/>
      <c r="N2" s="879"/>
      <c r="O2" s="879"/>
      <c r="P2" s="880"/>
      <c r="Q2" s="879"/>
      <c r="R2" s="879"/>
      <c r="S2" s="879"/>
      <c r="T2" s="879"/>
      <c r="U2" s="879"/>
      <c r="V2" s="879"/>
      <c r="W2" s="879"/>
      <c r="X2" s="879"/>
      <c r="Y2" s="879"/>
    </row>
    <row r="3" spans="1:25" ht="173.4" thickBot="1" x14ac:dyDescent="0.25">
      <c r="A3" s="414" t="s">
        <v>0</v>
      </c>
      <c r="B3" s="415" t="s">
        <v>1</v>
      </c>
      <c r="C3" s="415" t="s">
        <v>2</v>
      </c>
      <c r="D3" s="202" t="s">
        <v>3</v>
      </c>
      <c r="E3" s="8" t="s">
        <v>526</v>
      </c>
      <c r="F3" s="314" t="s">
        <v>542</v>
      </c>
      <c r="G3" s="416" t="s">
        <v>528</v>
      </c>
      <c r="H3" s="417" t="s">
        <v>529</v>
      </c>
      <c r="I3" s="200" t="s">
        <v>24</v>
      </c>
      <c r="J3" s="321" t="s">
        <v>531</v>
      </c>
      <c r="K3" s="200" t="s">
        <v>466</v>
      </c>
      <c r="L3" s="321" t="s">
        <v>530</v>
      </c>
      <c r="M3" s="201" t="s">
        <v>24</v>
      </c>
      <c r="N3" s="321" t="s">
        <v>532</v>
      </c>
      <c r="O3" s="202" t="s">
        <v>24</v>
      </c>
      <c r="P3" s="321" t="s">
        <v>533</v>
      </c>
      <c r="Q3" s="200" t="s">
        <v>24</v>
      </c>
      <c r="R3" s="321" t="s">
        <v>534</v>
      </c>
      <c r="S3" s="203" t="s">
        <v>24</v>
      </c>
      <c r="T3" s="13" t="s">
        <v>535</v>
      </c>
      <c r="U3" s="14" t="s">
        <v>24</v>
      </c>
      <c r="V3" s="321" t="s">
        <v>538</v>
      </c>
      <c r="W3" s="14" t="s">
        <v>24</v>
      </c>
      <c r="X3" s="321" t="s">
        <v>539</v>
      </c>
      <c r="Y3" s="14" t="s">
        <v>24</v>
      </c>
    </row>
    <row r="4" spans="1:25" ht="15.75" customHeight="1" x14ac:dyDescent="0.2">
      <c r="A4" s="164">
        <v>1</v>
      </c>
      <c r="B4" s="19" t="s">
        <v>229</v>
      </c>
      <c r="C4" s="134">
        <v>3</v>
      </c>
      <c r="D4" s="135" t="s">
        <v>6</v>
      </c>
      <c r="E4" s="393">
        <f>SUM(G4,I4,K4,M4,O4,Q4,W4,Y4,S4,U4,)</f>
        <v>38.375</v>
      </c>
      <c r="F4" s="137">
        <f>RANK(E4,$E$4:$E$121,0)</f>
        <v>1</v>
      </c>
      <c r="G4" s="398">
        <v>38.375</v>
      </c>
      <c r="H4" s="138"/>
      <c r="I4" s="139" t="str">
        <f>IF(H4="","",VLOOKUP(H4,H$124:I$138,2))</f>
        <v/>
      </c>
      <c r="J4" s="138"/>
      <c r="K4" s="139" t="str">
        <f>IF(J4="","",VLOOKUP(J4,J$124:K$138,2))</f>
        <v/>
      </c>
      <c r="L4" s="138"/>
      <c r="M4" s="139" t="str">
        <f>IF(L4="","",VLOOKUP(L4,L$124:M$138,2))</f>
        <v/>
      </c>
      <c r="N4" s="138"/>
      <c r="O4" s="139" t="str">
        <f>IF(N4="","",VLOOKUP(N4,N$124:O$138,2))</f>
        <v/>
      </c>
      <c r="P4" s="138"/>
      <c r="Q4" s="139" t="str">
        <f>IF(P4="","",VLOOKUP(P4,P$124:Q$138,2))</f>
        <v/>
      </c>
      <c r="R4" s="138"/>
      <c r="S4" s="139" t="str">
        <f>IF(R4="","",VLOOKUP(R4,R$124:S$138,2))</f>
        <v/>
      </c>
      <c r="T4" s="138"/>
      <c r="U4" s="139" t="str">
        <f>IF(T4="","",VLOOKUP(T4,T$124:U$138,2))</f>
        <v/>
      </c>
      <c r="V4" s="138"/>
      <c r="W4" s="139" t="str">
        <f>IF(V4="","",VLOOKUP(V4,V$124:W$138,2))</f>
        <v/>
      </c>
      <c r="X4" s="138"/>
      <c r="Y4" s="139" t="str">
        <f>IF(X4="","",VLOOKUP(X4,X$124:Y$138,2))</f>
        <v/>
      </c>
    </row>
    <row r="5" spans="1:25" ht="15.75" customHeight="1" x14ac:dyDescent="0.2">
      <c r="A5" s="164">
        <v>2</v>
      </c>
      <c r="B5" s="19" t="s">
        <v>59</v>
      </c>
      <c r="C5" s="134">
        <v>3</v>
      </c>
      <c r="D5" s="135" t="s">
        <v>6</v>
      </c>
      <c r="E5" s="393">
        <f>SUM(G5,I5,K5,M5,O5,Q5,W5,Y5,S5,U5,)</f>
        <v>37.625</v>
      </c>
      <c r="F5" s="137">
        <f>RANK(E5,$E$4:$E$121,0)</f>
        <v>2</v>
      </c>
      <c r="G5" s="398">
        <v>37.625</v>
      </c>
      <c r="H5" s="138"/>
      <c r="I5" s="139" t="str">
        <f>IF(H5="","",VLOOKUP(H5,H$124:I$138,2))</f>
        <v/>
      </c>
      <c r="J5" s="138"/>
      <c r="K5" s="139" t="str">
        <f>IF(J5="","",VLOOKUP(J5,J$124:K$138,2))</f>
        <v/>
      </c>
      <c r="L5" s="138"/>
      <c r="M5" s="139" t="str">
        <f>IF(L5="","",VLOOKUP(L5,L$124:M$138,2))</f>
        <v/>
      </c>
      <c r="N5" s="138"/>
      <c r="O5" s="139" t="str">
        <f>IF(N5="","",VLOOKUP(N5,N$124:O$138,2))</f>
        <v/>
      </c>
      <c r="P5" s="138"/>
      <c r="Q5" s="139" t="str">
        <f>IF(P5="","",VLOOKUP(P5,P$124:Q$138,2))</f>
        <v/>
      </c>
      <c r="R5" s="138"/>
      <c r="S5" s="139" t="str">
        <f>IF(R5="","",VLOOKUP(R5,R$124:S$138,2))</f>
        <v/>
      </c>
      <c r="T5" s="138"/>
      <c r="U5" s="139" t="str">
        <f>IF(T5="","",VLOOKUP(T5,T$124:U$138,2))</f>
        <v/>
      </c>
      <c r="V5" s="138"/>
      <c r="W5" s="139" t="str">
        <f>IF(V5="","",VLOOKUP(V5,V$124:W$138,2))</f>
        <v/>
      </c>
      <c r="X5" s="138"/>
      <c r="Y5" s="139" t="str">
        <f>IF(X5="","",VLOOKUP(X5,X$124:Y$138,2))</f>
        <v/>
      </c>
    </row>
    <row r="6" spans="1:25" ht="15.75" customHeight="1" x14ac:dyDescent="0.2">
      <c r="A6" s="164">
        <v>3</v>
      </c>
      <c r="B6" s="19" t="s">
        <v>131</v>
      </c>
      <c r="C6" s="134">
        <v>2</v>
      </c>
      <c r="D6" s="135" t="s">
        <v>311</v>
      </c>
      <c r="E6" s="393">
        <f>SUM(G6,I6,K6,M6,O6,Q6,W6,Y6,S6,U6,)</f>
        <v>37</v>
      </c>
      <c r="F6" s="137">
        <f>RANK(E6,$E$4:$E$121,0)</f>
        <v>3</v>
      </c>
      <c r="G6" s="398">
        <v>15.5</v>
      </c>
      <c r="H6" s="138"/>
      <c r="I6" s="139" t="str">
        <f>IF(H6="","",VLOOKUP(H6,H$124:I$138,2))</f>
        <v/>
      </c>
      <c r="J6" s="138">
        <v>2</v>
      </c>
      <c r="K6" s="139">
        <f>IF(J6="","",VLOOKUP(J6,J$124:K$138,2))</f>
        <v>10.5</v>
      </c>
      <c r="L6" s="138"/>
      <c r="M6" s="139" t="str">
        <f>IF(L6="","",VLOOKUP(L6,L$124:M$138,2))</f>
        <v/>
      </c>
      <c r="N6" s="138"/>
      <c r="O6" s="139" t="str">
        <f>IF(N6="","",VLOOKUP(N6,N$124:O$138,2))</f>
        <v/>
      </c>
      <c r="P6" s="138"/>
      <c r="Q6" s="139" t="str">
        <f>IF(P6="","",VLOOKUP(P6,P$124:Q$138,2))</f>
        <v/>
      </c>
      <c r="R6" s="138"/>
      <c r="S6" s="139" t="str">
        <f>IF(R6="","",VLOOKUP(R6,R$124:S$138,2))</f>
        <v/>
      </c>
      <c r="T6" s="138"/>
      <c r="U6" s="139" t="str">
        <f>IF(T6="","",VLOOKUP(T6,T$124:U$138,2))</f>
        <v/>
      </c>
      <c r="V6" s="138">
        <v>1</v>
      </c>
      <c r="W6" s="139">
        <f>IF(V6="","",VLOOKUP(V6,V$124:W$138,2))</f>
        <v>11</v>
      </c>
      <c r="X6" s="138"/>
      <c r="Y6" s="139" t="str">
        <f>IF(X6="","",VLOOKUP(X6,X$124:Y$138,2))</f>
        <v/>
      </c>
    </row>
    <row r="7" spans="1:25" ht="15.75" customHeight="1" x14ac:dyDescent="0.2">
      <c r="A7" s="164">
        <v>4</v>
      </c>
      <c r="B7" s="19" t="s">
        <v>654</v>
      </c>
      <c r="C7" s="134">
        <v>1</v>
      </c>
      <c r="D7" s="135" t="s">
        <v>424</v>
      </c>
      <c r="E7" s="393">
        <f>SUM(G7,I7,K7,M7,O7,Q7,W7,Y7,S7,U7,)</f>
        <v>34.5</v>
      </c>
      <c r="F7" s="137">
        <f>RANK(E7,$E$4:$E$121,0)</f>
        <v>4</v>
      </c>
      <c r="G7" s="398">
        <v>13</v>
      </c>
      <c r="H7" s="138"/>
      <c r="I7" s="139"/>
      <c r="J7" s="138">
        <v>2</v>
      </c>
      <c r="K7" s="139">
        <f>IF(J7="","",VLOOKUP(J7,J$124:K$138,2))</f>
        <v>10.5</v>
      </c>
      <c r="L7" s="138"/>
      <c r="M7" s="139"/>
      <c r="N7" s="138"/>
      <c r="O7" s="139"/>
      <c r="P7" s="138"/>
      <c r="Q7" s="139"/>
      <c r="R7" s="138"/>
      <c r="S7" s="139"/>
      <c r="T7" s="138"/>
      <c r="U7" s="139"/>
      <c r="V7" s="138">
        <v>1</v>
      </c>
      <c r="W7" s="139">
        <f>IF(V7="","",VLOOKUP(V7,V$124:W$138,2))</f>
        <v>11</v>
      </c>
      <c r="X7" s="138"/>
      <c r="Y7" s="139" t="str">
        <f>IF(X7="","",VLOOKUP(X7,X$124:Y$138,2))</f>
        <v/>
      </c>
    </row>
    <row r="8" spans="1:25" ht="15.75" customHeight="1" x14ac:dyDescent="0.2">
      <c r="A8" s="164">
        <v>5</v>
      </c>
      <c r="B8" s="19" t="s">
        <v>656</v>
      </c>
      <c r="C8" s="141">
        <v>1</v>
      </c>
      <c r="D8" s="135" t="s">
        <v>424</v>
      </c>
      <c r="E8" s="393">
        <f>SUM(G8,I8,K8,M8,O8,Q8,W8,Y8,S8,U8,)</f>
        <v>33.5</v>
      </c>
      <c r="F8" s="137">
        <f>RANK(E8,$E$4:$E$121,0)</f>
        <v>5</v>
      </c>
      <c r="G8" s="398">
        <v>10</v>
      </c>
      <c r="H8" s="138"/>
      <c r="I8" s="139"/>
      <c r="J8" s="138">
        <v>1</v>
      </c>
      <c r="K8" s="139">
        <f>IF(J8="","",VLOOKUP(J8,J$124:K$138,2))</f>
        <v>16.5</v>
      </c>
      <c r="L8" s="138"/>
      <c r="M8" s="139"/>
      <c r="N8" s="138"/>
      <c r="O8" s="139"/>
      <c r="P8" s="138"/>
      <c r="Q8" s="139"/>
      <c r="R8" s="138"/>
      <c r="S8" s="139"/>
      <c r="T8" s="138"/>
      <c r="U8" s="139"/>
      <c r="V8" s="138">
        <v>2</v>
      </c>
      <c r="W8" s="139">
        <f>IF(V8="","",VLOOKUP(V8,V$124:W$138,2))</f>
        <v>7</v>
      </c>
      <c r="X8" s="138"/>
      <c r="Y8" s="139" t="str">
        <f>IF(X8="","",VLOOKUP(X8,X$124:Y$138,2))</f>
        <v/>
      </c>
    </row>
    <row r="9" spans="1:25" ht="15.75" customHeight="1" x14ac:dyDescent="0.2">
      <c r="A9" s="164">
        <v>6</v>
      </c>
      <c r="B9" s="19" t="s">
        <v>316</v>
      </c>
      <c r="C9" s="141">
        <v>2</v>
      </c>
      <c r="D9" s="135" t="s">
        <v>6</v>
      </c>
      <c r="E9" s="393">
        <f>SUM(G9,I9,K9,M9,O9,Q9,W9,Y9,S9,U9,)</f>
        <v>30.75</v>
      </c>
      <c r="F9" s="137">
        <f>RANK(E9,$E$4:$E$121,0)</f>
        <v>6</v>
      </c>
      <c r="G9" s="398">
        <v>18.75</v>
      </c>
      <c r="H9" s="138"/>
      <c r="I9" s="139" t="str">
        <f>IF(H9="","",VLOOKUP(H9,H$124:I$138,2))</f>
        <v/>
      </c>
      <c r="J9" s="138">
        <v>3</v>
      </c>
      <c r="K9" s="139">
        <f>IF(J9="","",VLOOKUP(J9,J$124:K$138,2))</f>
        <v>8</v>
      </c>
      <c r="L9" s="138"/>
      <c r="M9" s="139" t="str">
        <f>IF(L9="","",VLOOKUP(L9,L$124:M$138,2))</f>
        <v/>
      </c>
      <c r="N9" s="138"/>
      <c r="O9" s="139" t="str">
        <f>IF(N9="","",VLOOKUP(N9,N$124:O$138,2))</f>
        <v/>
      </c>
      <c r="P9" s="138"/>
      <c r="Q9" s="139" t="str">
        <f>IF(P9="","",VLOOKUP(P9,P$124:Q$138,2))</f>
        <v/>
      </c>
      <c r="R9" s="138"/>
      <c r="S9" s="139" t="str">
        <f>IF(R9="","",VLOOKUP(R9,R$124:S$138,2))</f>
        <v/>
      </c>
      <c r="T9" s="138"/>
      <c r="U9" s="139" t="str">
        <f>IF(T9="","",VLOOKUP(T9,T$124:U$138,2))</f>
        <v/>
      </c>
      <c r="V9" s="138">
        <v>4</v>
      </c>
      <c r="W9" s="139">
        <f>IF(V9="","",VLOOKUP(V9,V$124:W$138,2))</f>
        <v>4</v>
      </c>
      <c r="X9" s="138"/>
      <c r="Y9" s="139" t="str">
        <f>IF(X9="","",VLOOKUP(X9,X$124:Y$138,2))</f>
        <v/>
      </c>
    </row>
    <row r="10" spans="1:25" ht="15.75" customHeight="1" x14ac:dyDescent="0.2">
      <c r="A10" s="164">
        <v>7</v>
      </c>
      <c r="B10" s="19" t="s">
        <v>377</v>
      </c>
      <c r="C10" s="134">
        <v>2</v>
      </c>
      <c r="D10" s="135" t="s">
        <v>378</v>
      </c>
      <c r="E10" s="393">
        <f>SUM(G10,I10,K10,M10,O10,Q10,W10,Y10,S10,U10,)</f>
        <v>29</v>
      </c>
      <c r="F10" s="137">
        <f>RANK(E10,$E$4:$E$121,0)</f>
        <v>7</v>
      </c>
      <c r="G10" s="398">
        <v>5.5</v>
      </c>
      <c r="H10" s="138"/>
      <c r="I10" s="139" t="str">
        <f>IF(H10="","",VLOOKUP(H10,H$124:I$138,2))</f>
        <v/>
      </c>
      <c r="J10" s="138">
        <v>1</v>
      </c>
      <c r="K10" s="139">
        <f>IF(J10="","",VLOOKUP(J10,J$124:K$138,2))</f>
        <v>16.5</v>
      </c>
      <c r="L10" s="138"/>
      <c r="M10" s="139" t="str">
        <f>IF(L10="","",VLOOKUP(L10,L$124:M$138,2))</f>
        <v/>
      </c>
      <c r="N10" s="138"/>
      <c r="O10" s="139" t="str">
        <f>IF(N10="","",VLOOKUP(N10,N$124:O$138,2))</f>
        <v/>
      </c>
      <c r="P10" s="138"/>
      <c r="Q10" s="139" t="str">
        <f>IF(P10="","",VLOOKUP(P10,P$124:Q$138,2))</f>
        <v/>
      </c>
      <c r="R10" s="138"/>
      <c r="S10" s="139" t="str">
        <f>IF(R10="","",VLOOKUP(R10,R$124:S$138,2))</f>
        <v/>
      </c>
      <c r="T10" s="138"/>
      <c r="U10" s="139" t="str">
        <f>IF(T10="","",VLOOKUP(T10,T$124:U$138,2))</f>
        <v/>
      </c>
      <c r="V10" s="138">
        <v>2</v>
      </c>
      <c r="W10" s="139">
        <f>IF(V10="","",VLOOKUP(V10,V$124:W$138,2))</f>
        <v>7</v>
      </c>
      <c r="X10" s="138"/>
      <c r="Y10" s="139" t="str">
        <f>IF(X10="","",VLOOKUP(X10,X$124:Y$138,2))</f>
        <v/>
      </c>
    </row>
    <row r="11" spans="1:25" ht="15.75" customHeight="1" x14ac:dyDescent="0.2">
      <c r="A11" s="164">
        <v>8</v>
      </c>
      <c r="B11" s="19" t="s">
        <v>314</v>
      </c>
      <c r="C11" s="134">
        <v>2</v>
      </c>
      <c r="D11" s="135" t="s">
        <v>6</v>
      </c>
      <c r="E11" s="393">
        <f>SUM(G11,I11,K11,M11,O11,Q11,W11,Y11,S11,U11,)</f>
        <v>24.75</v>
      </c>
      <c r="F11" s="137">
        <f>RANK(E11,$E$4:$E$121,0)</f>
        <v>8</v>
      </c>
      <c r="G11" s="398">
        <v>12.75</v>
      </c>
      <c r="H11" s="138"/>
      <c r="I11" s="139" t="str">
        <f>IF(H11="","",VLOOKUP(H11,H$124:I$138,2))</f>
        <v/>
      </c>
      <c r="J11" s="138">
        <v>3</v>
      </c>
      <c r="K11" s="139">
        <f>IF(J11="","",VLOOKUP(J11,J$124:K$138,2))</f>
        <v>8</v>
      </c>
      <c r="L11" s="138"/>
      <c r="M11" s="139" t="str">
        <f>IF(L11="","",VLOOKUP(L11,L$124:M$138,2))</f>
        <v/>
      </c>
      <c r="N11" s="138"/>
      <c r="O11" s="139" t="str">
        <f>IF(N11="","",VLOOKUP(N11,N$124:O$138,2))</f>
        <v/>
      </c>
      <c r="P11" s="138"/>
      <c r="Q11" s="139" t="str">
        <f>IF(P11="","",VLOOKUP(P11,P$124:Q$138,2))</f>
        <v/>
      </c>
      <c r="R11" s="138"/>
      <c r="S11" s="139" t="str">
        <f>IF(R11="","",VLOOKUP(R11,R$124:S$138,2))</f>
        <v/>
      </c>
      <c r="T11" s="138"/>
      <c r="U11" s="139" t="str">
        <f>IF(T11="","",VLOOKUP(T11,T$124:U$138,2))</f>
        <v/>
      </c>
      <c r="V11" s="138">
        <v>4</v>
      </c>
      <c r="W11" s="139">
        <f>IF(V11="","",VLOOKUP(V11,V$124:W$138,2))</f>
        <v>4</v>
      </c>
      <c r="X11" s="138"/>
      <c r="Y11" s="139" t="str">
        <f>IF(X11="","",VLOOKUP(X11,X$124:Y$138,2))</f>
        <v/>
      </c>
    </row>
    <row r="12" spans="1:25" ht="15.75" customHeight="1" x14ac:dyDescent="0.2">
      <c r="A12" s="164">
        <v>9</v>
      </c>
      <c r="B12" s="19" t="s">
        <v>761</v>
      </c>
      <c r="C12" s="141">
        <v>3</v>
      </c>
      <c r="D12" s="135" t="s">
        <v>7</v>
      </c>
      <c r="E12" s="393">
        <f>SUM(G12,I12,K12,M12,O12,Q12,W12,Y12,S12,U12,)</f>
        <v>23</v>
      </c>
      <c r="F12" s="137">
        <f>RANK(E12,$E$4:$E$121,0)</f>
        <v>9</v>
      </c>
      <c r="G12" s="398">
        <v>23</v>
      </c>
      <c r="H12" s="138"/>
      <c r="I12" s="139" t="str">
        <f>IF(H12="","",VLOOKUP(H12,H$124:I$138,2))</f>
        <v/>
      </c>
      <c r="J12" s="138"/>
      <c r="K12" s="139" t="str">
        <f>IF(J12="","",VLOOKUP(J12,J$124:K$138,2))</f>
        <v/>
      </c>
      <c r="L12" s="138"/>
      <c r="M12" s="139" t="str">
        <f>IF(L12="","",VLOOKUP(L12,L$124:M$138,2))</f>
        <v/>
      </c>
      <c r="N12" s="138"/>
      <c r="O12" s="139" t="str">
        <f>IF(N12="","",VLOOKUP(N12,N$124:O$138,2))</f>
        <v/>
      </c>
      <c r="P12" s="138"/>
      <c r="Q12" s="139" t="str">
        <f>IF(P12="","",VLOOKUP(P12,P$124:Q$138,2))</f>
        <v/>
      </c>
      <c r="R12" s="138"/>
      <c r="S12" s="139" t="str">
        <f>IF(R12="","",VLOOKUP(R12,R$124:S$138,2))</f>
        <v/>
      </c>
      <c r="T12" s="138"/>
      <c r="U12" s="139" t="str">
        <f>IF(T12="","",VLOOKUP(T12,T$124:U$138,2))</f>
        <v/>
      </c>
      <c r="V12" s="138"/>
      <c r="W12" s="139" t="str">
        <f>IF(V12="","",VLOOKUP(V12,V$124:W$138,2))</f>
        <v/>
      </c>
      <c r="X12" s="138"/>
      <c r="Y12" s="139" t="str">
        <f>IF(X12="","",VLOOKUP(X12,X$124:Y$138,2))</f>
        <v/>
      </c>
    </row>
    <row r="13" spans="1:25" ht="15.75" customHeight="1" x14ac:dyDescent="0.2">
      <c r="A13" s="164">
        <v>10</v>
      </c>
      <c r="B13" s="19" t="s">
        <v>118</v>
      </c>
      <c r="C13" s="134">
        <v>3</v>
      </c>
      <c r="D13" s="135" t="s">
        <v>7</v>
      </c>
      <c r="E13" s="393">
        <f>SUM(G13,I13,K13,M13,O13,Q13,W13,Y13,S13,U13,)</f>
        <v>22.75</v>
      </c>
      <c r="F13" s="137">
        <f>RANK(E13,$E$4:$E$121,0)</f>
        <v>10</v>
      </c>
      <c r="G13" s="398">
        <v>22.75</v>
      </c>
      <c r="H13" s="138"/>
      <c r="I13" s="139" t="str">
        <f>IF(H13="","",VLOOKUP(H13,H$124:I$138,2))</f>
        <v/>
      </c>
      <c r="J13" s="138"/>
      <c r="K13" s="139" t="str">
        <f>IF(J13="","",VLOOKUP(J13,J$124:K$138,2))</f>
        <v/>
      </c>
      <c r="L13" s="138"/>
      <c r="M13" s="139" t="str">
        <f>IF(L13="","",VLOOKUP(L13,L$124:M$138,2))</f>
        <v/>
      </c>
      <c r="N13" s="138"/>
      <c r="O13" s="139" t="str">
        <f>IF(N13="","",VLOOKUP(N13,N$124:O$138,2))</f>
        <v/>
      </c>
      <c r="P13" s="138"/>
      <c r="Q13" s="139" t="str">
        <f>IF(P13="","",VLOOKUP(P13,P$124:Q$138,2))</f>
        <v/>
      </c>
      <c r="R13" s="138"/>
      <c r="S13" s="139" t="str">
        <f>IF(R13="","",VLOOKUP(R13,R$124:S$138,2))</f>
        <v/>
      </c>
      <c r="T13" s="138"/>
      <c r="U13" s="139" t="str">
        <f>IF(T13="","",VLOOKUP(T13,T$124:U$138,2))</f>
        <v/>
      </c>
      <c r="V13" s="138"/>
      <c r="W13" s="139" t="str">
        <f>IF(V13="","",VLOOKUP(V13,V$124:W$138,2))</f>
        <v/>
      </c>
      <c r="X13" s="138"/>
      <c r="Y13" s="139" t="str">
        <f>IF(X13="","",VLOOKUP(X13,X$124:Y$138,2))</f>
        <v/>
      </c>
    </row>
    <row r="14" spans="1:25" ht="15.75" customHeight="1" x14ac:dyDescent="0.2">
      <c r="A14" s="164">
        <v>11</v>
      </c>
      <c r="B14" s="29" t="s">
        <v>270</v>
      </c>
      <c r="C14" s="134">
        <v>1</v>
      </c>
      <c r="D14" s="409" t="s">
        <v>658</v>
      </c>
      <c r="E14" s="393">
        <f>SUM(G14,I14,K14,M14,O14,Q14,W14,Y14,S14,U14,)</f>
        <v>20</v>
      </c>
      <c r="F14" s="137">
        <f>RANK(E14,$E$4:$E$121,0)</f>
        <v>11</v>
      </c>
      <c r="G14" s="398">
        <v>11</v>
      </c>
      <c r="H14" s="138"/>
      <c r="I14" s="139" t="str">
        <f>IF(H14="","",VLOOKUP(H14,H$124:I$138,2))</f>
        <v/>
      </c>
      <c r="J14" s="138">
        <v>4</v>
      </c>
      <c r="K14" s="139">
        <f>IF(J14="","",VLOOKUP(J14,J$124:K$138,2))</f>
        <v>6</v>
      </c>
      <c r="L14" s="138"/>
      <c r="M14" s="139" t="str">
        <f>IF(L14="","",VLOOKUP(L14,L$124:M$138,2))</f>
        <v/>
      </c>
      <c r="N14" s="138"/>
      <c r="O14" s="139" t="str">
        <f>IF(N14="","",VLOOKUP(N14,N$124:O$138,2))</f>
        <v/>
      </c>
      <c r="P14" s="138"/>
      <c r="Q14" s="139" t="str">
        <f>IF(P14="","",VLOOKUP(P14,P$124:Q$138,2))</f>
        <v/>
      </c>
      <c r="R14" s="138"/>
      <c r="S14" s="139" t="str">
        <f>IF(R14="","",VLOOKUP(R14,R$124:S$138,2))</f>
        <v/>
      </c>
      <c r="T14" s="138"/>
      <c r="U14" s="139" t="str">
        <f>IF(T14="","",VLOOKUP(T14,T$124:U$138,2))</f>
        <v/>
      </c>
      <c r="V14" s="138">
        <v>8</v>
      </c>
      <c r="W14" s="139">
        <f>IF(V14="","",VLOOKUP(V14,V$124:W$138,2))</f>
        <v>3</v>
      </c>
      <c r="X14" s="138"/>
      <c r="Y14" s="139" t="str">
        <f>IF(X14="","",VLOOKUP(X14,X$124:Y$138,2))</f>
        <v/>
      </c>
    </row>
    <row r="15" spans="1:25" ht="15.75" customHeight="1" x14ac:dyDescent="0.2">
      <c r="A15" s="164">
        <v>12</v>
      </c>
      <c r="B15" s="19" t="s">
        <v>79</v>
      </c>
      <c r="C15" s="134">
        <v>2</v>
      </c>
      <c r="D15" s="135" t="s">
        <v>7</v>
      </c>
      <c r="E15" s="393">
        <f>SUM(G15,I15,K15,M15,O15,Q15,W15,Y15,S15,U15,)</f>
        <v>18</v>
      </c>
      <c r="F15" s="137">
        <f>RANK(E15,$E$4:$E$121,0)</f>
        <v>12</v>
      </c>
      <c r="G15" s="398">
        <v>11</v>
      </c>
      <c r="H15" s="138"/>
      <c r="I15" s="139" t="str">
        <f>IF(H15="","",VLOOKUP(H15,H$124:I$138,2))</f>
        <v/>
      </c>
      <c r="J15" s="138">
        <v>8</v>
      </c>
      <c r="K15" s="139">
        <f>IF(J15="","",VLOOKUP(J15,J$124:K$138,2))</f>
        <v>4</v>
      </c>
      <c r="L15" s="138"/>
      <c r="M15" s="139" t="str">
        <f>IF(L15="","",VLOOKUP(L15,L$124:M$138,2))</f>
        <v/>
      </c>
      <c r="N15" s="138"/>
      <c r="O15" s="139" t="str">
        <f>IF(N15="","",VLOOKUP(N15,N$124:O$138,2))</f>
        <v/>
      </c>
      <c r="P15" s="138"/>
      <c r="Q15" s="139" t="str">
        <f>IF(P15="","",VLOOKUP(P15,P$124:Q$138,2))</f>
        <v/>
      </c>
      <c r="R15" s="138"/>
      <c r="S15" s="139" t="str">
        <f>IF(R15="","",VLOOKUP(R15,R$124:S$138,2))</f>
        <v/>
      </c>
      <c r="T15" s="138"/>
      <c r="U15" s="139" t="str">
        <f>IF(T15="","",VLOOKUP(T15,T$124:U$138,2))</f>
        <v/>
      </c>
      <c r="V15" s="138">
        <v>8</v>
      </c>
      <c r="W15" s="139">
        <f>IF(V15="","",VLOOKUP(V15,V$124:W$138,2))</f>
        <v>3</v>
      </c>
      <c r="X15" s="138"/>
      <c r="Y15" s="139" t="str">
        <f>IF(X15="","",VLOOKUP(X15,X$124:Y$138,2))</f>
        <v/>
      </c>
    </row>
    <row r="16" spans="1:25" ht="15.75" customHeight="1" x14ac:dyDescent="0.2">
      <c r="A16" s="164">
        <v>13</v>
      </c>
      <c r="B16" s="19" t="s">
        <v>60</v>
      </c>
      <c r="C16" s="134">
        <v>3</v>
      </c>
      <c r="D16" s="135" t="s">
        <v>6</v>
      </c>
      <c r="E16" s="393">
        <f>SUM(G16,I16,K16,M16,O16,Q16,W16,Y16,S16,U16,)</f>
        <v>17.875</v>
      </c>
      <c r="F16" s="137">
        <f>RANK(E16,$E$4:$E$121,0)</f>
        <v>13</v>
      </c>
      <c r="G16" s="398">
        <v>17.875</v>
      </c>
      <c r="H16" s="138"/>
      <c r="I16" s="139" t="str">
        <f>IF(H16="","",VLOOKUP(H16,H$124:I$138,2))</f>
        <v/>
      </c>
      <c r="J16" s="138"/>
      <c r="K16" s="139" t="str">
        <f>IF(J16="","",VLOOKUP(J16,J$124:K$138,2))</f>
        <v/>
      </c>
      <c r="L16" s="138"/>
      <c r="M16" s="139" t="str">
        <f>IF(L16="","",VLOOKUP(L16,L$124:M$138,2))</f>
        <v/>
      </c>
      <c r="N16" s="138"/>
      <c r="O16" s="139" t="str">
        <f>IF(N16="","",VLOOKUP(N16,N$124:O$138,2))</f>
        <v/>
      </c>
      <c r="P16" s="138"/>
      <c r="Q16" s="139" t="str">
        <f>IF(P16="","",VLOOKUP(P16,P$124:Q$138,2))</f>
        <v/>
      </c>
      <c r="R16" s="138"/>
      <c r="S16" s="139" t="str">
        <f>IF(R16="","",VLOOKUP(R16,R$124:S$138,2))</f>
        <v/>
      </c>
      <c r="T16" s="138"/>
      <c r="U16" s="139" t="str">
        <f>IF(T16="","",VLOOKUP(T16,T$124:U$138,2))</f>
        <v/>
      </c>
      <c r="V16" s="138"/>
      <c r="W16" s="139" t="str">
        <f>IF(V16="","",VLOOKUP(V16,V$124:W$138,2))</f>
        <v/>
      </c>
      <c r="X16" s="138"/>
      <c r="Y16" s="139" t="str">
        <f>IF(X16="","",VLOOKUP(X16,X$124:Y$138,2))</f>
        <v/>
      </c>
    </row>
    <row r="17" spans="1:25" ht="15.75" customHeight="1" x14ac:dyDescent="0.2">
      <c r="A17" s="164">
        <v>14</v>
      </c>
      <c r="B17" s="19" t="s">
        <v>123</v>
      </c>
      <c r="C17" s="134">
        <v>1</v>
      </c>
      <c r="D17" s="135" t="s">
        <v>658</v>
      </c>
      <c r="E17" s="394">
        <f>SUM(G17,I17,K17,M17,O17,Q17,W17,Y17,S17,U17,)</f>
        <v>17</v>
      </c>
      <c r="F17" s="137">
        <f>RANK(E17,$E$4:$E$121,0)</f>
        <v>14</v>
      </c>
      <c r="G17" s="399">
        <v>8</v>
      </c>
      <c r="H17" s="138"/>
      <c r="I17" s="139" t="str">
        <f>IF(H17="","",VLOOKUP(H17,H$124:I$138,2))</f>
        <v/>
      </c>
      <c r="J17" s="138">
        <v>4</v>
      </c>
      <c r="K17" s="139">
        <f>IF(J17="","",VLOOKUP(J17,J$124:K$138,2))</f>
        <v>6</v>
      </c>
      <c r="L17" s="138"/>
      <c r="M17" s="139" t="str">
        <f>IF(L17="","",VLOOKUP(L17,L$124:M$138,2))</f>
        <v/>
      </c>
      <c r="N17" s="138"/>
      <c r="O17" s="139" t="str">
        <f>IF(N17="","",VLOOKUP(N17,N$124:O$138,2))</f>
        <v/>
      </c>
      <c r="P17" s="138"/>
      <c r="Q17" s="139" t="str">
        <f>IF(P17="","",VLOOKUP(P17,P$124:Q$138,2))</f>
        <v/>
      </c>
      <c r="R17" s="138"/>
      <c r="S17" s="139" t="str">
        <f>IF(R17="","",VLOOKUP(R17,R$124:S$138,2))</f>
        <v/>
      </c>
      <c r="T17" s="138"/>
      <c r="U17" s="139" t="str">
        <f>IF(T17="","",VLOOKUP(T17,T$124:U$138,2))</f>
        <v/>
      </c>
      <c r="V17" s="138">
        <v>8</v>
      </c>
      <c r="W17" s="139">
        <f>IF(V17="","",VLOOKUP(V17,V$124:W$138,2))</f>
        <v>3</v>
      </c>
      <c r="X17" s="138"/>
      <c r="Y17" s="139" t="str">
        <f>IF(X17="","",VLOOKUP(X17,X$124:Y$138,2))</f>
        <v/>
      </c>
    </row>
    <row r="18" spans="1:25" ht="15.75" customHeight="1" x14ac:dyDescent="0.2">
      <c r="A18" s="164">
        <v>15</v>
      </c>
      <c r="B18" s="19" t="s">
        <v>317</v>
      </c>
      <c r="C18" s="134">
        <v>2</v>
      </c>
      <c r="D18" s="135" t="s">
        <v>6</v>
      </c>
      <c r="E18" s="394">
        <f>SUM(G18,I18,K18,M18,O18,Q18,W18,Y18,S18,U18,)</f>
        <v>16.75</v>
      </c>
      <c r="F18" s="137">
        <f>RANK(E18,$E$4:$E$121,0)</f>
        <v>15</v>
      </c>
      <c r="G18" s="399">
        <v>7.25</v>
      </c>
      <c r="H18" s="138"/>
      <c r="I18" s="139" t="str">
        <f>IF(H18="","",VLOOKUP(H18,H$124:I$138,2))</f>
        <v/>
      </c>
      <c r="J18" s="138">
        <v>8</v>
      </c>
      <c r="K18" s="139">
        <f>IF(J18="","",VLOOKUP(J18,J$124:K$138,2))</f>
        <v>4</v>
      </c>
      <c r="L18" s="138"/>
      <c r="M18" s="139" t="str">
        <f>IF(L18="","",VLOOKUP(L18,L$124:M$138,2))</f>
        <v/>
      </c>
      <c r="N18" s="138"/>
      <c r="O18" s="139" t="str">
        <f>IF(N18="","",VLOOKUP(N18,N$124:O$138,2))</f>
        <v/>
      </c>
      <c r="P18" s="138"/>
      <c r="Q18" s="139" t="str">
        <f>IF(P18="","",VLOOKUP(P18,P$124:Q$138,2))</f>
        <v/>
      </c>
      <c r="R18" s="138"/>
      <c r="S18" s="139" t="str">
        <f>IF(R18="","",VLOOKUP(R18,R$124:S$138,2))</f>
        <v/>
      </c>
      <c r="T18" s="138"/>
      <c r="U18" s="139" t="str">
        <f>IF(T18="","",VLOOKUP(T18,T$124:U$138,2))</f>
        <v/>
      </c>
      <c r="V18" s="138">
        <v>3</v>
      </c>
      <c r="W18" s="139">
        <f>IF(V18="","",VLOOKUP(V18,V$124:W$138,2))</f>
        <v>5.5</v>
      </c>
      <c r="X18" s="138"/>
      <c r="Y18" s="139" t="str">
        <f>IF(X18="","",VLOOKUP(X18,X$124:Y$138,2))</f>
        <v/>
      </c>
    </row>
    <row r="19" spans="1:25" ht="15.75" customHeight="1" x14ac:dyDescent="0.2">
      <c r="A19" s="164">
        <v>16</v>
      </c>
      <c r="B19" s="19" t="s">
        <v>762</v>
      </c>
      <c r="C19" s="134">
        <v>3</v>
      </c>
      <c r="D19" s="135" t="s">
        <v>7</v>
      </c>
      <c r="E19" s="394">
        <f>SUM(G19,I19,K19,M19,O19,Q19,W19,Y19,S19,U19,)</f>
        <v>16.375</v>
      </c>
      <c r="F19" s="137">
        <f>RANK(E19,$E$4:$E$121,0)</f>
        <v>16</v>
      </c>
      <c r="G19" s="399">
        <v>16.375</v>
      </c>
      <c r="H19" s="138"/>
      <c r="I19" s="139" t="str">
        <f>IF(H19="","",VLOOKUP(H19,H$124:I$138,2))</f>
        <v/>
      </c>
      <c r="J19" s="138"/>
      <c r="K19" s="139" t="str">
        <f>IF(J19="","",VLOOKUP(J19,J$124:K$138,2))</f>
        <v/>
      </c>
      <c r="L19" s="138"/>
      <c r="M19" s="139" t="str">
        <f>IF(L19="","",VLOOKUP(L19,L$124:M$138,2))</f>
        <v/>
      </c>
      <c r="N19" s="138"/>
      <c r="O19" s="139" t="str">
        <f>IF(N19="","",VLOOKUP(N19,N$124:O$138,2))</f>
        <v/>
      </c>
      <c r="P19" s="138"/>
      <c r="Q19" s="139" t="str">
        <f>IF(P19="","",VLOOKUP(P19,P$124:Q$138,2))</f>
        <v/>
      </c>
      <c r="R19" s="138"/>
      <c r="S19" s="139" t="str">
        <f>IF(R19="","",VLOOKUP(R19,R$124:S$138,2))</f>
        <v/>
      </c>
      <c r="T19" s="138"/>
      <c r="U19" s="139" t="str">
        <f>IF(T19="","",VLOOKUP(T19,T$124:U$138,2))</f>
        <v/>
      </c>
      <c r="V19" s="138"/>
      <c r="W19" s="139" t="str">
        <f>IF(V19="","",VLOOKUP(V19,V$124:W$138,2))</f>
        <v/>
      </c>
      <c r="X19" s="138"/>
      <c r="Y19" s="139" t="str">
        <f>IF(X19="","",VLOOKUP(X19,X$124:Y$138,2))</f>
        <v/>
      </c>
    </row>
    <row r="20" spans="1:25" ht="15.75" customHeight="1" x14ac:dyDescent="0.2">
      <c r="A20" s="164">
        <v>17</v>
      </c>
      <c r="B20" s="19" t="s">
        <v>228</v>
      </c>
      <c r="C20" s="134">
        <v>3</v>
      </c>
      <c r="D20" s="135" t="s">
        <v>69</v>
      </c>
      <c r="E20" s="394">
        <f>SUM(G20,I20,K20,M20,O20,Q20,W20,Y20,S20,U20,)</f>
        <v>15.25</v>
      </c>
      <c r="F20" s="137">
        <f>RANK(E20,$E$4:$E$121,0)</f>
        <v>17</v>
      </c>
      <c r="G20" s="399">
        <v>15.25</v>
      </c>
      <c r="H20" s="138"/>
      <c r="I20" s="139" t="str">
        <f>IF(H20="","",VLOOKUP(H20,H$124:I$138,2))</f>
        <v/>
      </c>
      <c r="J20" s="138"/>
      <c r="K20" s="139" t="str">
        <f>IF(J20="","",VLOOKUP(J20,J$124:K$138,2))</f>
        <v/>
      </c>
      <c r="L20" s="138"/>
      <c r="M20" s="139" t="str">
        <f>IF(L20="","",VLOOKUP(L20,L$124:M$138,2))</f>
        <v/>
      </c>
      <c r="N20" s="138"/>
      <c r="O20" s="139" t="str">
        <f>IF(N20="","",VLOOKUP(N20,N$124:O$138,2))</f>
        <v/>
      </c>
      <c r="P20" s="138"/>
      <c r="Q20" s="139" t="str">
        <f>IF(P20="","",VLOOKUP(P20,P$124:Q$138,2))</f>
        <v/>
      </c>
      <c r="R20" s="138"/>
      <c r="S20" s="139" t="str">
        <f>IF(R20="","",VLOOKUP(R20,R$124:S$138,2))</f>
        <v/>
      </c>
      <c r="T20" s="138"/>
      <c r="U20" s="139" t="str">
        <f>IF(T20="","",VLOOKUP(T20,T$124:U$138,2))</f>
        <v/>
      </c>
      <c r="V20" s="138"/>
      <c r="W20" s="139" t="str">
        <f>IF(V20="","",VLOOKUP(V20,V$124:W$138,2))</f>
        <v/>
      </c>
      <c r="X20" s="138"/>
      <c r="Y20" s="139" t="str">
        <f>IF(X20="","",VLOOKUP(X20,X$124:Y$138,2))</f>
        <v/>
      </c>
    </row>
    <row r="21" spans="1:25" ht="15.75" customHeight="1" x14ac:dyDescent="0.2">
      <c r="A21" s="164">
        <v>18</v>
      </c>
      <c r="B21" s="19" t="s">
        <v>322</v>
      </c>
      <c r="C21" s="134">
        <v>2</v>
      </c>
      <c r="D21" s="135" t="s">
        <v>323</v>
      </c>
      <c r="E21" s="394">
        <f>SUM(G21,I21,K21,M21,O21,Q21,W21,Y21,S21,U21,)</f>
        <v>11.25</v>
      </c>
      <c r="F21" s="137">
        <f>RANK(E21,$E$4:$E$121,0)</f>
        <v>18</v>
      </c>
      <c r="G21" s="399">
        <v>4.25</v>
      </c>
      <c r="H21" s="138"/>
      <c r="I21" s="139" t="str">
        <f>IF(H21="","",VLOOKUP(H21,H$124:I$138,2))</f>
        <v/>
      </c>
      <c r="J21" s="138">
        <v>8</v>
      </c>
      <c r="K21" s="139">
        <f>IF(J21="","",VLOOKUP(J21,J$124:K$138,2))</f>
        <v>4</v>
      </c>
      <c r="L21" s="138"/>
      <c r="M21" s="139" t="str">
        <f>IF(L21="","",VLOOKUP(L21,L$124:M$138,2))</f>
        <v/>
      </c>
      <c r="N21" s="138"/>
      <c r="O21" s="139" t="str">
        <f>IF(N21="","",VLOOKUP(N21,N$124:O$138,2))</f>
        <v/>
      </c>
      <c r="P21" s="138"/>
      <c r="Q21" s="139" t="str">
        <f>IF(P21="","",VLOOKUP(P21,P$124:Q$138,2))</f>
        <v/>
      </c>
      <c r="R21" s="138"/>
      <c r="S21" s="139" t="str">
        <f>IF(R21="","",VLOOKUP(R21,R$124:S$138,2))</f>
        <v/>
      </c>
      <c r="T21" s="138"/>
      <c r="U21" s="139" t="str">
        <f>IF(T21="","",VLOOKUP(T21,T$124:U$138,2))</f>
        <v/>
      </c>
      <c r="V21" s="138">
        <v>8</v>
      </c>
      <c r="W21" s="139">
        <f>IF(V21="","",VLOOKUP(V21,V$124:W$138,2))</f>
        <v>3</v>
      </c>
      <c r="X21" s="138"/>
      <c r="Y21" s="139" t="str">
        <f>IF(X21="","",VLOOKUP(X21,X$124:Y$138,2))</f>
        <v/>
      </c>
    </row>
    <row r="22" spans="1:25" ht="15.75" customHeight="1" x14ac:dyDescent="0.2">
      <c r="A22" s="164">
        <v>19</v>
      </c>
      <c r="B22" s="19" t="s">
        <v>119</v>
      </c>
      <c r="C22" s="134">
        <v>1</v>
      </c>
      <c r="D22" s="21" t="s">
        <v>658</v>
      </c>
      <c r="E22" s="394">
        <f>SUM(G22,I22,K22,M22,O22,Q22,W22,Y22,S22,U22,)</f>
        <v>11</v>
      </c>
      <c r="F22" s="137">
        <f>RANK(E22,$E$4:$E$121,0)</f>
        <v>19</v>
      </c>
      <c r="G22" s="399">
        <v>6</v>
      </c>
      <c r="H22" s="138"/>
      <c r="I22" s="139" t="str">
        <f>IF(H22="","",VLOOKUP(H22,H$124:I$138,2))</f>
        <v/>
      </c>
      <c r="J22" s="138">
        <v>8</v>
      </c>
      <c r="K22" s="139">
        <f>IF(J22="","",VLOOKUP(J22,J$124:K$138,2))</f>
        <v>4</v>
      </c>
      <c r="L22" s="138"/>
      <c r="M22" s="139" t="str">
        <f>IF(L22="","",VLOOKUP(L22,L$124:M$138,2))</f>
        <v/>
      </c>
      <c r="N22" s="138"/>
      <c r="O22" s="139" t="str">
        <f>IF(N22="","",VLOOKUP(N22,N$124:O$138,2))</f>
        <v/>
      </c>
      <c r="P22" s="138"/>
      <c r="Q22" s="139" t="str">
        <f>IF(P22="","",VLOOKUP(P22,P$124:Q$138,2))</f>
        <v/>
      </c>
      <c r="R22" s="138"/>
      <c r="S22" s="139" t="str">
        <f>IF(R22="","",VLOOKUP(R22,R$124:S$138,2))</f>
        <v/>
      </c>
      <c r="T22" s="138"/>
      <c r="U22" s="139" t="str">
        <f>IF(T22="","",VLOOKUP(T22,T$124:U$138,2))</f>
        <v/>
      </c>
      <c r="V22" s="138">
        <v>16</v>
      </c>
      <c r="W22" s="139">
        <f>IF(V22="","",VLOOKUP(V22,V$124:W$138,2))</f>
        <v>1</v>
      </c>
      <c r="X22" s="138"/>
      <c r="Y22" s="139" t="str">
        <f>IF(X22="","",VLOOKUP(X22,X$124:Y$138,2))</f>
        <v/>
      </c>
    </row>
    <row r="23" spans="1:25" ht="15.75" customHeight="1" x14ac:dyDescent="0.2">
      <c r="A23" s="164">
        <v>20</v>
      </c>
      <c r="B23" s="19" t="s">
        <v>428</v>
      </c>
      <c r="C23" s="134">
        <v>2</v>
      </c>
      <c r="D23" s="135" t="s">
        <v>426</v>
      </c>
      <c r="E23" s="394">
        <f>SUM(G23,I23,K23,M23,O23,Q23,W23,Y23,S23,U23,)</f>
        <v>10.75</v>
      </c>
      <c r="F23" s="137">
        <f>RANK(E23,$E$4:$E$121,0)</f>
        <v>20</v>
      </c>
      <c r="G23" s="399">
        <v>1.25</v>
      </c>
      <c r="H23" s="138"/>
      <c r="I23" s="139" t="str">
        <f>IF(H23="","",VLOOKUP(H23,H$124:I$138,2))</f>
        <v/>
      </c>
      <c r="J23" s="138">
        <v>8</v>
      </c>
      <c r="K23" s="139">
        <f>IF(J23="","",VLOOKUP(J23,J$124:K$138,2))</f>
        <v>4</v>
      </c>
      <c r="L23" s="138"/>
      <c r="M23" s="139" t="str">
        <f>IF(L23="","",VLOOKUP(L23,L$124:M$138,2))</f>
        <v/>
      </c>
      <c r="N23" s="138"/>
      <c r="O23" s="139" t="str">
        <f>IF(N23="","",VLOOKUP(N23,N$124:O$138,2))</f>
        <v/>
      </c>
      <c r="P23" s="138"/>
      <c r="Q23" s="139" t="str">
        <f>IF(P23="","",VLOOKUP(P23,P$124:Q$138,2))</f>
        <v/>
      </c>
      <c r="R23" s="138"/>
      <c r="S23" s="139" t="str">
        <f>IF(R23="","",VLOOKUP(R23,R$124:S$138,2))</f>
        <v/>
      </c>
      <c r="T23" s="138"/>
      <c r="U23" s="139" t="str">
        <f>IF(T23="","",VLOOKUP(T23,T$124:U$138,2))</f>
        <v/>
      </c>
      <c r="V23" s="138">
        <v>3</v>
      </c>
      <c r="W23" s="139">
        <f>IF(V23="","",VLOOKUP(V23,V$124:W$138,2))</f>
        <v>5.5</v>
      </c>
      <c r="X23" s="138"/>
      <c r="Y23" s="139" t="str">
        <f>IF(X23="","",VLOOKUP(X23,X$124:Y$138,2))</f>
        <v/>
      </c>
    </row>
    <row r="24" spans="1:25" ht="15.75" customHeight="1" x14ac:dyDescent="0.2">
      <c r="A24" s="164">
        <v>21</v>
      </c>
      <c r="B24" s="19" t="s">
        <v>430</v>
      </c>
      <c r="C24" s="134">
        <v>2</v>
      </c>
      <c r="D24" s="135" t="s">
        <v>307</v>
      </c>
      <c r="E24" s="394">
        <f>SUM(G24,I24,K24,M24,O24,Q24,W24,Y24,S24,U24,)</f>
        <v>10.5</v>
      </c>
      <c r="F24" s="137">
        <f>RANK(E24,$E$4:$E$121,0)</f>
        <v>21</v>
      </c>
      <c r="G24" s="399">
        <v>6</v>
      </c>
      <c r="H24" s="138"/>
      <c r="I24" s="139" t="str">
        <f>IF(H24="","",VLOOKUP(H24,H$124:I$138,2))</f>
        <v/>
      </c>
      <c r="J24" s="138">
        <v>16</v>
      </c>
      <c r="K24" s="139">
        <f>IF(J24="","",VLOOKUP(J24,J$124:K$138,2))</f>
        <v>1.5</v>
      </c>
      <c r="L24" s="138"/>
      <c r="M24" s="139" t="str">
        <f>IF(L24="","",VLOOKUP(L24,L$124:M$138,2))</f>
        <v/>
      </c>
      <c r="N24" s="138"/>
      <c r="O24" s="139" t="str">
        <f>IF(N24="","",VLOOKUP(N24,N$124:O$138,2))</f>
        <v/>
      </c>
      <c r="P24" s="138"/>
      <c r="Q24" s="139" t="str">
        <f>IF(P24="","",VLOOKUP(P24,P$124:Q$138,2))</f>
        <v/>
      </c>
      <c r="R24" s="138"/>
      <c r="S24" s="139" t="str">
        <f>IF(R24="","",VLOOKUP(R24,R$124:S$138,2))</f>
        <v/>
      </c>
      <c r="T24" s="138"/>
      <c r="U24" s="139" t="str">
        <f>IF(T24="","",VLOOKUP(T24,T$124:U$138,2))</f>
        <v/>
      </c>
      <c r="V24" s="138">
        <v>8</v>
      </c>
      <c r="W24" s="139">
        <f>IF(V24="","",VLOOKUP(V24,V$124:W$138,2))</f>
        <v>3</v>
      </c>
      <c r="X24" s="138"/>
      <c r="Y24" s="139" t="str">
        <f>IF(X24="","",VLOOKUP(X24,X$124:Y$138,2))</f>
        <v/>
      </c>
    </row>
    <row r="25" spans="1:25" ht="15.75" customHeight="1" x14ac:dyDescent="0.2">
      <c r="A25" s="164">
        <v>22</v>
      </c>
      <c r="B25" s="19" t="s">
        <v>657</v>
      </c>
      <c r="C25" s="141">
        <v>1</v>
      </c>
      <c r="D25" s="135" t="s">
        <v>424</v>
      </c>
      <c r="E25" s="394">
        <f>SUM(G25,I25,K25,M25,O25,Q25,W25,Y25,S25,U25,)</f>
        <v>9.5</v>
      </c>
      <c r="F25" s="137">
        <f>RANK(E25,$E$4:$E$121,0)</f>
        <v>22</v>
      </c>
      <c r="G25" s="399">
        <v>1.5</v>
      </c>
      <c r="H25" s="138"/>
      <c r="I25" s="139"/>
      <c r="J25" s="138">
        <v>8</v>
      </c>
      <c r="K25" s="139">
        <f>IF(J25="","",VLOOKUP(J25,J$124:K$138,2))</f>
        <v>4</v>
      </c>
      <c r="L25" s="138"/>
      <c r="M25" s="139"/>
      <c r="N25" s="138"/>
      <c r="O25" s="139"/>
      <c r="P25" s="138"/>
      <c r="Q25" s="139"/>
      <c r="R25" s="138"/>
      <c r="S25" s="139"/>
      <c r="T25" s="138"/>
      <c r="U25" s="139"/>
      <c r="V25" s="138"/>
      <c r="W25" s="139" t="str">
        <f>IF(V25="","",VLOOKUP(V25,V$124:W$138,2))</f>
        <v/>
      </c>
      <c r="X25" s="138">
        <v>2</v>
      </c>
      <c r="Y25" s="139">
        <f>IF(X25="","",VLOOKUP(X25,X$124:Y$138,2))</f>
        <v>4</v>
      </c>
    </row>
    <row r="26" spans="1:25" ht="15.75" customHeight="1" x14ac:dyDescent="0.2">
      <c r="A26" s="164">
        <v>23</v>
      </c>
      <c r="B26" s="19" t="s">
        <v>277</v>
      </c>
      <c r="C26" s="134">
        <v>2</v>
      </c>
      <c r="D26" s="135" t="s">
        <v>308</v>
      </c>
      <c r="E26" s="394">
        <f>SUM(G26,I26,K26,M26,O26,Q26,W26,Y26,S26,U26,)</f>
        <v>7.75</v>
      </c>
      <c r="F26" s="137">
        <f>RANK(E26,$E$4:$E$121,0)</f>
        <v>23</v>
      </c>
      <c r="G26" s="399">
        <v>3.25</v>
      </c>
      <c r="H26" s="138"/>
      <c r="I26" s="139" t="str">
        <f>IF(H26="","",VLOOKUP(H26,H$124:I$138,2))</f>
        <v/>
      </c>
      <c r="J26" s="138">
        <v>16</v>
      </c>
      <c r="K26" s="139">
        <f>IF(J26="","",VLOOKUP(J26,J$124:K$138,2))</f>
        <v>1.5</v>
      </c>
      <c r="L26" s="138"/>
      <c r="M26" s="139" t="str">
        <f>IF(L26="","",VLOOKUP(L26,L$124:M$138,2))</f>
        <v/>
      </c>
      <c r="N26" s="138"/>
      <c r="O26" s="139" t="str">
        <f>IF(N26="","",VLOOKUP(N26,N$124:O$138,2))</f>
        <v/>
      </c>
      <c r="P26" s="138"/>
      <c r="Q26" s="139" t="str">
        <f>IF(P26="","",VLOOKUP(P26,P$124:Q$138,2))</f>
        <v/>
      </c>
      <c r="R26" s="138"/>
      <c r="S26" s="139" t="str">
        <f>IF(R26="","",VLOOKUP(R26,R$124:S$138,2))</f>
        <v/>
      </c>
      <c r="T26" s="138"/>
      <c r="U26" s="139" t="str">
        <f>IF(T26="","",VLOOKUP(T26,T$124:U$138,2))</f>
        <v/>
      </c>
      <c r="V26" s="138">
        <v>8</v>
      </c>
      <c r="W26" s="139">
        <f>IF(V26="","",VLOOKUP(V26,V$124:W$138,2))</f>
        <v>3</v>
      </c>
      <c r="X26" s="138"/>
      <c r="Y26" s="139" t="str">
        <f>IF(X26="","",VLOOKUP(X26,X$124:Y$138,2))</f>
        <v/>
      </c>
    </row>
    <row r="27" spans="1:25" ht="15.75" customHeight="1" x14ac:dyDescent="0.2">
      <c r="A27" s="164">
        <v>24</v>
      </c>
      <c r="B27" s="29" t="s">
        <v>196</v>
      </c>
      <c r="C27" s="157">
        <v>3</v>
      </c>
      <c r="D27" s="162" t="s">
        <v>26</v>
      </c>
      <c r="E27" s="397">
        <f>SUM(G27,I27,K27,M27,O27,Q27,W27,Y27,S27,U27,)</f>
        <v>6.375</v>
      </c>
      <c r="F27" s="159">
        <f>RANK(E27,$E$4:$E$121,0)</f>
        <v>24</v>
      </c>
      <c r="G27" s="411">
        <v>6.375</v>
      </c>
      <c r="H27" s="138"/>
      <c r="I27" s="139" t="str">
        <f>IF(H27="","",VLOOKUP(H27,H$124:I$138,2))</f>
        <v/>
      </c>
      <c r="J27" s="138"/>
      <c r="K27" s="139" t="str">
        <f>IF(J27="","",VLOOKUP(J27,J$124:K$138,2))</f>
        <v/>
      </c>
      <c r="L27" s="138"/>
      <c r="M27" s="139" t="str">
        <f>IF(L27="","",VLOOKUP(L27,L$124:M$138,2))</f>
        <v/>
      </c>
      <c r="N27" s="138"/>
      <c r="O27" s="139" t="str">
        <f>IF(N27="","",VLOOKUP(N27,N$124:O$138,2))</f>
        <v/>
      </c>
      <c r="P27" s="138"/>
      <c r="Q27" s="139" t="str">
        <f>IF(P27="","",VLOOKUP(P27,P$124:Q$138,2))</f>
        <v/>
      </c>
      <c r="R27" s="138"/>
      <c r="S27" s="139" t="str">
        <f>IF(R27="","",VLOOKUP(R27,R$124:S$138,2))</f>
        <v/>
      </c>
      <c r="T27" s="138"/>
      <c r="U27" s="139" t="str">
        <f>IF(T27="","",VLOOKUP(T27,T$124:U$138,2))</f>
        <v/>
      </c>
      <c r="V27" s="138"/>
      <c r="W27" s="139" t="str">
        <f>IF(V27="","",VLOOKUP(V27,V$124:W$138,2))</f>
        <v/>
      </c>
      <c r="X27" s="138"/>
      <c r="Y27" s="139" t="str">
        <f>IF(X27="","",VLOOKUP(X27,X$124:Y$138,2))</f>
        <v/>
      </c>
    </row>
    <row r="28" spans="1:25" ht="15.75" customHeight="1" x14ac:dyDescent="0.2">
      <c r="A28" s="164">
        <v>25</v>
      </c>
      <c r="B28" s="19" t="s">
        <v>293</v>
      </c>
      <c r="C28" s="141">
        <v>3</v>
      </c>
      <c r="D28" s="135" t="s">
        <v>26</v>
      </c>
      <c r="E28" s="394">
        <f>SUM(G28,I28,K28,M28,O28,Q28,W28,Y28,S28,U28,)</f>
        <v>6.375</v>
      </c>
      <c r="F28" s="137">
        <f>RANK(E28,$E$4:$E$121,0)</f>
        <v>24</v>
      </c>
      <c r="G28" s="399">
        <v>6.375</v>
      </c>
      <c r="H28" s="138"/>
      <c r="I28" s="139" t="str">
        <f>IF(H28="","",VLOOKUP(H28,H$124:I$138,2))</f>
        <v/>
      </c>
      <c r="J28" s="138"/>
      <c r="K28" s="139" t="str">
        <f>IF(J28="","",VLOOKUP(J28,J$124:K$138,2))</f>
        <v/>
      </c>
      <c r="L28" s="138"/>
      <c r="M28" s="139" t="str">
        <f>IF(L28="","",VLOOKUP(L28,L$124:M$138,2))</f>
        <v/>
      </c>
      <c r="N28" s="138"/>
      <c r="O28" s="139" t="str">
        <f>IF(N28="","",VLOOKUP(N28,N$124:O$138,2))</f>
        <v/>
      </c>
      <c r="P28" s="138"/>
      <c r="Q28" s="139" t="str">
        <f>IF(P28="","",VLOOKUP(P28,P$124:Q$138,2))</f>
        <v/>
      </c>
      <c r="R28" s="138"/>
      <c r="S28" s="139" t="str">
        <f>IF(R28="","",VLOOKUP(R28,R$124:S$138,2))</f>
        <v/>
      </c>
      <c r="T28" s="138"/>
      <c r="U28" s="139" t="str">
        <f>IF(T28="","",VLOOKUP(T28,T$124:U$138,2))</f>
        <v/>
      </c>
      <c r="V28" s="138"/>
      <c r="W28" s="139" t="str">
        <f>IF(V28="","",VLOOKUP(V28,V$124:W$138,2))</f>
        <v/>
      </c>
      <c r="X28" s="138"/>
      <c r="Y28" s="139" t="str">
        <f>IF(X28="","",VLOOKUP(X28,X$124:Y$138,2))</f>
        <v/>
      </c>
    </row>
    <row r="29" spans="1:25" ht="15.75" customHeight="1" x14ac:dyDescent="0.2">
      <c r="A29" s="164">
        <v>26</v>
      </c>
      <c r="B29" s="165" t="s">
        <v>429</v>
      </c>
      <c r="C29" s="406">
        <v>2</v>
      </c>
      <c r="D29" s="167" t="s">
        <v>426</v>
      </c>
      <c r="E29" s="393">
        <f>SUM(G29,I29,K29,M29,O29,Q29,W29,Y29,S29,U29,)</f>
        <v>6.25</v>
      </c>
      <c r="F29" s="168">
        <f>RANK(E29,$E$4:$E$121,0)</f>
        <v>26</v>
      </c>
      <c r="G29" s="398">
        <v>1.25</v>
      </c>
      <c r="H29" s="138"/>
      <c r="I29" s="139" t="str">
        <f>IF(H29="","",VLOOKUP(H29,H$124:I$138,2))</f>
        <v/>
      </c>
      <c r="J29" s="138">
        <v>8</v>
      </c>
      <c r="K29" s="139">
        <f>IF(J29="","",VLOOKUP(J29,J$124:K$138,2))</f>
        <v>4</v>
      </c>
      <c r="L29" s="138"/>
      <c r="M29" s="139" t="str">
        <f>IF(L29="","",VLOOKUP(L29,L$124:M$138,2))</f>
        <v/>
      </c>
      <c r="N29" s="138"/>
      <c r="O29" s="139" t="str">
        <f>IF(N29="","",VLOOKUP(N29,N$124:O$138,2))</f>
        <v/>
      </c>
      <c r="P29" s="138"/>
      <c r="Q29" s="139" t="str">
        <f>IF(P29="","",VLOOKUP(P29,P$124:Q$138,2))</f>
        <v/>
      </c>
      <c r="R29" s="138"/>
      <c r="S29" s="139" t="str">
        <f>IF(R29="","",VLOOKUP(R29,R$124:S$138,2))</f>
        <v/>
      </c>
      <c r="T29" s="138"/>
      <c r="U29" s="139" t="str">
        <f>IF(T29="","",VLOOKUP(T29,T$124:U$138,2))</f>
        <v/>
      </c>
      <c r="V29" s="138">
        <v>16</v>
      </c>
      <c r="W29" s="139">
        <f>IF(V29="","",VLOOKUP(V29,V$124:W$138,2))</f>
        <v>1</v>
      </c>
      <c r="X29" s="138"/>
      <c r="Y29" s="139" t="str">
        <f>IF(X29="","",VLOOKUP(X29,X$124:Y$138,2))</f>
        <v/>
      </c>
    </row>
    <row r="30" spans="1:25" ht="15.75" customHeight="1" x14ac:dyDescent="0.2">
      <c r="A30" s="164">
        <v>27</v>
      </c>
      <c r="B30" s="165" t="s">
        <v>443</v>
      </c>
      <c r="C30" s="406">
        <v>2</v>
      </c>
      <c r="D30" s="167" t="s">
        <v>444</v>
      </c>
      <c r="E30" s="393">
        <f>SUM(G30,I30,K30,M30,O30,Q30,W30,Y30,S30,U30,)</f>
        <v>6</v>
      </c>
      <c r="F30" s="168">
        <f>RANK(E30,$E$4:$E$121,0)</f>
        <v>27</v>
      </c>
      <c r="G30" s="398">
        <v>1</v>
      </c>
      <c r="H30" s="138"/>
      <c r="I30" s="139" t="str">
        <f>IF(H30="","",VLOOKUP(H30,H$124:I$138,2))</f>
        <v/>
      </c>
      <c r="J30" s="138">
        <v>8</v>
      </c>
      <c r="K30" s="139">
        <f>IF(J30="","",VLOOKUP(J30,J$124:K$138,2))</f>
        <v>4</v>
      </c>
      <c r="L30" s="138"/>
      <c r="M30" s="139" t="str">
        <f>IF(L30="","",VLOOKUP(L30,L$124:M$138,2))</f>
        <v/>
      </c>
      <c r="N30" s="138"/>
      <c r="O30" s="139" t="str">
        <f>IF(N30="","",VLOOKUP(N30,N$124:O$138,2))</f>
        <v/>
      </c>
      <c r="P30" s="138"/>
      <c r="Q30" s="139" t="str">
        <f>IF(P30="","",VLOOKUP(P30,P$124:Q$138,2))</f>
        <v/>
      </c>
      <c r="R30" s="138"/>
      <c r="S30" s="139" t="str">
        <f>IF(R30="","",VLOOKUP(R30,R$124:S$138,2))</f>
        <v/>
      </c>
      <c r="T30" s="138"/>
      <c r="U30" s="139" t="str">
        <f>IF(T30="","",VLOOKUP(T30,T$124:U$138,2))</f>
        <v/>
      </c>
      <c r="V30" s="138">
        <v>16</v>
      </c>
      <c r="W30" s="139">
        <f>IF(V30="","",VLOOKUP(V30,V$124:W$138,2))</f>
        <v>1</v>
      </c>
      <c r="X30" s="138"/>
      <c r="Y30" s="139" t="str">
        <f>IF(X30="","",VLOOKUP(X30,X$124:Y$138,2))</f>
        <v/>
      </c>
    </row>
    <row r="31" spans="1:25" ht="15.75" customHeight="1" x14ac:dyDescent="0.2">
      <c r="A31" s="164">
        <v>28</v>
      </c>
      <c r="B31" s="19" t="s">
        <v>845</v>
      </c>
      <c r="C31" s="141"/>
      <c r="D31" s="135" t="s">
        <v>847</v>
      </c>
      <c r="E31" s="394">
        <f>SUM(G31,I31,K31,M31,O31,Q31,W31,Y31,S31,U31,)</f>
        <v>6</v>
      </c>
      <c r="F31" s="137">
        <f>RANK(E31,$E$4:$E$121,0)</f>
        <v>27</v>
      </c>
      <c r="G31" s="399"/>
      <c r="H31" s="138"/>
      <c r="I31" s="139" t="str">
        <f>IF(H31="","",VLOOKUP(H31,H$124:I$138,2))</f>
        <v/>
      </c>
      <c r="J31" s="138"/>
      <c r="K31" s="139" t="str">
        <f>IF(J31="","",VLOOKUP(J31,J$124:K$138,2))</f>
        <v/>
      </c>
      <c r="L31" s="138"/>
      <c r="M31" s="139" t="str">
        <f>IF(L31="","",VLOOKUP(L31,L$124:M$138,2))</f>
        <v/>
      </c>
      <c r="N31" s="138"/>
      <c r="O31" s="139" t="str">
        <f>IF(N31="","",VLOOKUP(N31,N$124:O$138,2))</f>
        <v/>
      </c>
      <c r="P31" s="138"/>
      <c r="Q31" s="139" t="str">
        <f>IF(P31="","",VLOOKUP(P31,P$124:Q$138,2))</f>
        <v/>
      </c>
      <c r="R31" s="138"/>
      <c r="S31" s="139" t="str">
        <f>IF(R31="","",VLOOKUP(R31,R$124:S$138,2))</f>
        <v/>
      </c>
      <c r="T31" s="138"/>
      <c r="U31" s="139" t="str">
        <f>IF(T31="","",VLOOKUP(T31,T$124:U$138,2))</f>
        <v/>
      </c>
      <c r="V31" s="138"/>
      <c r="W31" s="139" t="str">
        <f>IF(V31="","",VLOOKUP(V31,V$124:W$138,2))</f>
        <v/>
      </c>
      <c r="X31" s="138">
        <v>1</v>
      </c>
      <c r="Y31" s="139">
        <f>IF(X31="","",VLOOKUP(X31,X$124:Y$138,2))</f>
        <v>6</v>
      </c>
    </row>
    <row r="32" spans="1:25" ht="15.75" customHeight="1" x14ac:dyDescent="0.2">
      <c r="A32" s="164">
        <v>29</v>
      </c>
      <c r="B32" s="19" t="s">
        <v>846</v>
      </c>
      <c r="C32" s="141"/>
      <c r="D32" s="135" t="s">
        <v>848</v>
      </c>
      <c r="E32" s="394">
        <f>SUM(G32,I32,K32,M32,O32,Q32,W32,Y32,S32,U32,)</f>
        <v>6</v>
      </c>
      <c r="F32" s="137">
        <f>RANK(E32,$E$4:$E$121,0)</f>
        <v>27</v>
      </c>
      <c r="G32" s="399"/>
      <c r="H32" s="138"/>
      <c r="I32" s="139" t="str">
        <f>IF(H32="","",VLOOKUP(H32,H$124:I$138,2))</f>
        <v/>
      </c>
      <c r="J32" s="138"/>
      <c r="K32" s="139" t="str">
        <f>IF(J32="","",VLOOKUP(J32,J$124:K$138,2))</f>
        <v/>
      </c>
      <c r="L32" s="138"/>
      <c r="M32" s="139" t="str">
        <f>IF(L32="","",VLOOKUP(L32,L$124:M$138,2))</f>
        <v/>
      </c>
      <c r="N32" s="138"/>
      <c r="O32" s="139" t="str">
        <f>IF(N32="","",VLOOKUP(N32,N$124:O$138,2))</f>
        <v/>
      </c>
      <c r="P32" s="138"/>
      <c r="Q32" s="139" t="str">
        <f>IF(P32="","",VLOOKUP(P32,P$124:Q$138,2))</f>
        <v/>
      </c>
      <c r="R32" s="138"/>
      <c r="S32" s="139" t="str">
        <f>IF(R32="","",VLOOKUP(R32,R$124:S$138,2))</f>
        <v/>
      </c>
      <c r="T32" s="138"/>
      <c r="U32" s="139" t="str">
        <f>IF(T32="","",VLOOKUP(T32,T$124:U$138,2))</f>
        <v/>
      </c>
      <c r="V32" s="138"/>
      <c r="W32" s="139" t="str">
        <f>IF(V32="","",VLOOKUP(V32,V$124:W$138,2))</f>
        <v/>
      </c>
      <c r="X32" s="138">
        <v>1</v>
      </c>
      <c r="Y32" s="139">
        <f>IF(X32="","",VLOOKUP(X32,X$124:Y$138,2))</f>
        <v>6</v>
      </c>
    </row>
    <row r="33" spans="1:25" ht="15.75" customHeight="1" x14ac:dyDescent="0.2">
      <c r="A33" s="164">
        <v>30</v>
      </c>
      <c r="B33" s="19" t="s">
        <v>290</v>
      </c>
      <c r="C33" s="134">
        <v>2</v>
      </c>
      <c r="D33" s="135" t="s">
        <v>308</v>
      </c>
      <c r="E33" s="394">
        <f>SUM(G33,I33,K33,M33,O33,Q33,W33,Y33,S33,U33,)</f>
        <v>4.625</v>
      </c>
      <c r="F33" s="137">
        <f>RANK(E33,$E$4:$E$121,0)</f>
        <v>30</v>
      </c>
      <c r="G33" s="399">
        <v>2.125</v>
      </c>
      <c r="H33" s="138"/>
      <c r="I33" s="139" t="str">
        <f>IF(H33="","",VLOOKUP(H33,H$124:I$138,2))</f>
        <v/>
      </c>
      <c r="J33" s="138">
        <v>16</v>
      </c>
      <c r="K33" s="139">
        <f>IF(J33="","",VLOOKUP(J33,J$124:K$138,2))</f>
        <v>1.5</v>
      </c>
      <c r="L33" s="138"/>
      <c r="M33" s="139" t="str">
        <f>IF(L33="","",VLOOKUP(L33,L$124:M$138,2))</f>
        <v/>
      </c>
      <c r="N33" s="138"/>
      <c r="O33" s="139" t="str">
        <f>IF(N33="","",VLOOKUP(N33,N$124:O$138,2))</f>
        <v/>
      </c>
      <c r="P33" s="138"/>
      <c r="Q33" s="139" t="str">
        <f>IF(P33="","",VLOOKUP(P33,P$124:Q$138,2))</f>
        <v/>
      </c>
      <c r="R33" s="138"/>
      <c r="S33" s="139" t="str">
        <f>IF(R33="","",VLOOKUP(R33,R$124:S$138,2))</f>
        <v/>
      </c>
      <c r="T33" s="138"/>
      <c r="U33" s="139" t="str">
        <f>IF(T33="","",VLOOKUP(T33,T$124:U$138,2))</f>
        <v/>
      </c>
      <c r="V33" s="138">
        <v>16</v>
      </c>
      <c r="W33" s="139">
        <f>IF(V33="","",VLOOKUP(V33,V$124:W$138,2))</f>
        <v>1</v>
      </c>
      <c r="X33" s="138"/>
      <c r="Y33" s="139" t="str">
        <f>IF(X33="","",VLOOKUP(X33,X$124:Y$138,2))</f>
        <v/>
      </c>
    </row>
    <row r="34" spans="1:25" ht="15.75" customHeight="1" x14ac:dyDescent="0.2">
      <c r="A34" s="164">
        <v>31</v>
      </c>
      <c r="B34" s="19" t="s">
        <v>218</v>
      </c>
      <c r="C34" s="134">
        <v>3</v>
      </c>
      <c r="D34" s="135" t="s">
        <v>27</v>
      </c>
      <c r="E34" s="394">
        <f>SUM(G34,I34,K34,M34,O34,Q34,W34,Y34,S34,U34,)</f>
        <v>4.5</v>
      </c>
      <c r="F34" s="137">
        <f>RANK(E34,$E$4:$E$121,0)</f>
        <v>31</v>
      </c>
      <c r="G34" s="399">
        <v>4.5</v>
      </c>
      <c r="H34" s="138"/>
      <c r="I34" s="139" t="str">
        <f>IF(H34="","",VLOOKUP(H34,H$124:I$138,2))</f>
        <v/>
      </c>
      <c r="J34" s="138"/>
      <c r="K34" s="139" t="str">
        <f>IF(J34="","",VLOOKUP(J34,J$124:K$138,2))</f>
        <v/>
      </c>
      <c r="L34" s="138"/>
      <c r="M34" s="139" t="str">
        <f>IF(L34="","",VLOOKUP(L34,L$124:M$138,2))</f>
        <v/>
      </c>
      <c r="N34" s="138"/>
      <c r="O34" s="139" t="str">
        <f>IF(N34="","",VLOOKUP(N34,N$124:O$138,2))</f>
        <v/>
      </c>
      <c r="P34" s="138"/>
      <c r="Q34" s="139" t="str">
        <f>IF(P34="","",VLOOKUP(P34,P$124:Q$138,2))</f>
        <v/>
      </c>
      <c r="R34" s="138"/>
      <c r="S34" s="139" t="str">
        <f>IF(R34="","",VLOOKUP(R34,R$124:S$138,2))</f>
        <v/>
      </c>
      <c r="T34" s="138"/>
      <c r="U34" s="139" t="str">
        <f>IF(T34="","",VLOOKUP(T34,T$124:U$138,2))</f>
        <v/>
      </c>
      <c r="V34" s="138"/>
      <c r="W34" s="139" t="str">
        <f>IF(V34="","",VLOOKUP(V34,V$124:W$138,2))</f>
        <v/>
      </c>
      <c r="X34" s="138"/>
      <c r="Y34" s="139" t="str">
        <f>IF(X34="","",VLOOKUP(X34,X$124:Y$138,2))</f>
        <v/>
      </c>
    </row>
    <row r="35" spans="1:25" ht="15.75" customHeight="1" x14ac:dyDescent="0.2">
      <c r="A35" s="164">
        <v>32</v>
      </c>
      <c r="B35" s="19" t="s">
        <v>219</v>
      </c>
      <c r="C35" s="134">
        <v>3</v>
      </c>
      <c r="D35" s="135" t="s">
        <v>27</v>
      </c>
      <c r="E35" s="394">
        <f>SUM(G35,I35,K35,M35,O35,Q35,W35,Y35,S35,U35,)</f>
        <v>4.5</v>
      </c>
      <c r="F35" s="137">
        <f>RANK(E35,$E$4:$E$121,0)</f>
        <v>31</v>
      </c>
      <c r="G35" s="399">
        <v>4.5</v>
      </c>
      <c r="H35" s="138"/>
      <c r="I35" s="139" t="str">
        <f>IF(H35="","",VLOOKUP(H35,H$124:I$138,2))</f>
        <v/>
      </c>
      <c r="J35" s="138"/>
      <c r="K35" s="139" t="str">
        <f>IF(J35="","",VLOOKUP(J35,J$124:K$138,2))</f>
        <v/>
      </c>
      <c r="L35" s="138"/>
      <c r="M35" s="139" t="str">
        <f>IF(L35="","",VLOOKUP(L35,L$124:M$138,2))</f>
        <v/>
      </c>
      <c r="N35" s="138"/>
      <c r="O35" s="139" t="str">
        <f>IF(N35="","",VLOOKUP(N35,N$124:O$138,2))</f>
        <v/>
      </c>
      <c r="P35" s="138"/>
      <c r="Q35" s="139" t="str">
        <f>IF(P35="","",VLOOKUP(P35,P$124:Q$138,2))</f>
        <v/>
      </c>
      <c r="R35" s="138"/>
      <c r="S35" s="139" t="str">
        <f>IF(R35="","",VLOOKUP(R35,R$124:S$138,2))</f>
        <v/>
      </c>
      <c r="T35" s="138"/>
      <c r="U35" s="139" t="str">
        <f>IF(T35="","",VLOOKUP(T35,T$124:U$138,2))</f>
        <v/>
      </c>
      <c r="V35" s="138"/>
      <c r="W35" s="139" t="str">
        <f>IF(V35="","",VLOOKUP(V35,V$124:W$138,2))</f>
        <v/>
      </c>
      <c r="X35" s="138"/>
      <c r="Y35" s="139" t="str">
        <f>IF(X35="","",VLOOKUP(X35,X$124:Y$138,2))</f>
        <v/>
      </c>
    </row>
    <row r="36" spans="1:25" ht="15.75" customHeight="1" x14ac:dyDescent="0.2">
      <c r="A36" s="164">
        <v>33</v>
      </c>
      <c r="B36" s="142" t="s">
        <v>198</v>
      </c>
      <c r="C36" s="32">
        <v>3</v>
      </c>
      <c r="D36" s="21" t="s">
        <v>6</v>
      </c>
      <c r="E36" s="394">
        <f>SUM(G36,I36,K36,M36,O36,Q36,W36,Y36,S36,U36,)</f>
        <v>4</v>
      </c>
      <c r="F36" s="137">
        <f>RANK(E36,$E$4:$E$121,0)</f>
        <v>33</v>
      </c>
      <c r="G36" s="399">
        <v>4</v>
      </c>
      <c r="H36" s="138"/>
      <c r="I36" s="139" t="str">
        <f>IF(H36="","",VLOOKUP(H36,H$124:I$138,2))</f>
        <v/>
      </c>
      <c r="J36" s="138"/>
      <c r="K36" s="139" t="str">
        <f>IF(J36="","",VLOOKUP(J36,J$124:K$138,2))</f>
        <v/>
      </c>
      <c r="L36" s="138"/>
      <c r="M36" s="139" t="str">
        <f>IF(L36="","",VLOOKUP(L36,L$124:M$138,2))</f>
        <v/>
      </c>
      <c r="N36" s="138"/>
      <c r="O36" s="139" t="str">
        <f>IF(N36="","",VLOOKUP(N36,N$124:O$138,2))</f>
        <v/>
      </c>
      <c r="P36" s="138"/>
      <c r="Q36" s="139" t="str">
        <f>IF(P36="","",VLOOKUP(P36,P$124:Q$138,2))</f>
        <v/>
      </c>
      <c r="R36" s="138"/>
      <c r="S36" s="139" t="str">
        <f>IF(R36="","",VLOOKUP(R36,R$124:S$138,2))</f>
        <v/>
      </c>
      <c r="T36" s="138"/>
      <c r="U36" s="139" t="str">
        <f>IF(T36="","",VLOOKUP(T36,T$124:U$138,2))</f>
        <v/>
      </c>
      <c r="V36" s="138"/>
      <c r="W36" s="139" t="str">
        <f>IF(V36="","",VLOOKUP(V36,V$124:W$138,2))</f>
        <v/>
      </c>
      <c r="X36" s="138"/>
      <c r="Y36" s="139" t="str">
        <f>IF(X36="","",VLOOKUP(X36,X$124:Y$138,2))</f>
        <v/>
      </c>
    </row>
    <row r="37" spans="1:25" ht="15.75" customHeight="1" x14ac:dyDescent="0.2">
      <c r="A37" s="164">
        <v>34</v>
      </c>
      <c r="B37" s="19" t="s">
        <v>843</v>
      </c>
      <c r="C37" s="141"/>
      <c r="D37" s="135" t="s">
        <v>844</v>
      </c>
      <c r="E37" s="394">
        <f>SUM(G37,I37,K37,M37,O37,Q37,W37,Y37,S37,U37,)</f>
        <v>4</v>
      </c>
      <c r="F37" s="137">
        <f>RANK(E37,$E$4:$E$121,0)</f>
        <v>33</v>
      </c>
      <c r="G37" s="399"/>
      <c r="H37" s="138"/>
      <c r="I37" s="139" t="str">
        <f>IF(H37="","",VLOOKUP(H37,H$124:I$138,2))</f>
        <v/>
      </c>
      <c r="J37" s="138"/>
      <c r="K37" s="139" t="str">
        <f>IF(J37="","",VLOOKUP(J37,J$124:K$138,2))</f>
        <v/>
      </c>
      <c r="L37" s="138"/>
      <c r="M37" s="139" t="str">
        <f>IF(L37="","",VLOOKUP(L37,L$124:M$138,2))</f>
        <v/>
      </c>
      <c r="N37" s="138"/>
      <c r="O37" s="139" t="str">
        <f>IF(N37="","",VLOOKUP(N37,N$124:O$138,2))</f>
        <v/>
      </c>
      <c r="P37" s="138"/>
      <c r="Q37" s="139" t="str">
        <f>IF(P37="","",VLOOKUP(P37,P$124:Q$138,2))</f>
        <v/>
      </c>
      <c r="R37" s="138"/>
      <c r="S37" s="139" t="str">
        <f>IF(R37="","",VLOOKUP(R37,R$124:S$138,2))</f>
        <v/>
      </c>
      <c r="T37" s="138"/>
      <c r="U37" s="139" t="str">
        <f>IF(T37="","",VLOOKUP(T37,T$124:U$138,2))</f>
        <v/>
      </c>
      <c r="V37" s="138"/>
      <c r="W37" s="139" t="str">
        <f>IF(V37="","",VLOOKUP(V37,V$124:W$138,2))</f>
        <v/>
      </c>
      <c r="X37" s="138">
        <v>2</v>
      </c>
      <c r="Y37" s="139">
        <f>IF(X37="","",VLOOKUP(X37,X$124:Y$138,2))</f>
        <v>4</v>
      </c>
    </row>
    <row r="38" spans="1:25" ht="15.75" customHeight="1" x14ac:dyDescent="0.2">
      <c r="A38" s="164">
        <v>35</v>
      </c>
      <c r="B38" s="19" t="s">
        <v>483</v>
      </c>
      <c r="C38" s="134">
        <v>2</v>
      </c>
      <c r="D38" s="162" t="s">
        <v>7</v>
      </c>
      <c r="E38" s="394">
        <f>SUM(G38,I38,K38,M38,O38,Q38,W38,Y38,S38,U38,)</f>
        <v>3.5</v>
      </c>
      <c r="F38" s="137">
        <f>RANK(E38,$E$4:$E$121,0)</f>
        <v>35</v>
      </c>
      <c r="G38" s="399">
        <v>0.5</v>
      </c>
      <c r="H38" s="138"/>
      <c r="I38" s="139" t="str">
        <f>IF(H38="","",VLOOKUP(H38,H$124:I$138,2))</f>
        <v/>
      </c>
      <c r="J38" s="138"/>
      <c r="K38" s="139" t="str">
        <f>IF(J38="","",VLOOKUP(J38,J$124:K$138,2))</f>
        <v/>
      </c>
      <c r="L38" s="138"/>
      <c r="M38" s="139" t="str">
        <f>IF(L38="","",VLOOKUP(L38,L$124:M$138,2))</f>
        <v/>
      </c>
      <c r="N38" s="138"/>
      <c r="O38" s="139" t="str">
        <f>IF(N38="","",VLOOKUP(N38,N$124:O$138,2))</f>
        <v/>
      </c>
      <c r="P38" s="138"/>
      <c r="Q38" s="139" t="str">
        <f>IF(P38="","",VLOOKUP(P38,P$124:Q$138,2))</f>
        <v/>
      </c>
      <c r="R38" s="138"/>
      <c r="S38" s="139" t="str">
        <f>IF(R38="","",VLOOKUP(R38,R$124:S$138,2))</f>
        <v/>
      </c>
      <c r="T38" s="138"/>
      <c r="U38" s="139" t="str">
        <f>IF(T38="","",VLOOKUP(T38,T$124:U$138,2))</f>
        <v/>
      </c>
      <c r="V38" s="138">
        <v>8</v>
      </c>
      <c r="W38" s="139">
        <f>IF(V38="","",VLOOKUP(V38,V$124:W$138,2))</f>
        <v>3</v>
      </c>
      <c r="X38" s="138"/>
      <c r="Y38" s="139" t="str">
        <f>IF(X38="","",VLOOKUP(X38,X$124:Y$138,2))</f>
        <v/>
      </c>
    </row>
    <row r="39" spans="1:25" ht="15.75" customHeight="1" x14ac:dyDescent="0.2">
      <c r="A39" s="164">
        <v>36</v>
      </c>
      <c r="B39" s="19" t="s">
        <v>766</v>
      </c>
      <c r="C39" s="141">
        <v>1</v>
      </c>
      <c r="D39" s="135" t="s">
        <v>421</v>
      </c>
      <c r="E39" s="394">
        <f>SUM(G39,I39,K39,M39,O39,Q39,W39,Y39,S39,U39,)</f>
        <v>3.5</v>
      </c>
      <c r="F39" s="137">
        <f>RANK(E39,$E$4:$E$121,0)</f>
        <v>35</v>
      </c>
      <c r="G39" s="399">
        <v>2</v>
      </c>
      <c r="H39" s="138"/>
      <c r="I39" s="139" t="str">
        <f>IF(H39="","",VLOOKUP(H39,H$124:I$138,2))</f>
        <v/>
      </c>
      <c r="J39" s="138">
        <v>16</v>
      </c>
      <c r="K39" s="139">
        <f>IF(J39="","",VLOOKUP(J39,J$124:K$138,2))</f>
        <v>1.5</v>
      </c>
      <c r="L39" s="138"/>
      <c r="M39" s="139" t="str">
        <f>IF(L39="","",VLOOKUP(L39,L$124:M$138,2))</f>
        <v/>
      </c>
      <c r="N39" s="138"/>
      <c r="O39" s="139" t="str">
        <f>IF(N39="","",VLOOKUP(N39,N$124:O$138,2))</f>
        <v/>
      </c>
      <c r="P39" s="138"/>
      <c r="Q39" s="139" t="str">
        <f>IF(P39="","",VLOOKUP(P39,P$124:Q$138,2))</f>
        <v/>
      </c>
      <c r="R39" s="138"/>
      <c r="S39" s="139" t="str">
        <f>IF(R39="","",VLOOKUP(R39,R$124:S$138,2))</f>
        <v/>
      </c>
      <c r="T39" s="138"/>
      <c r="U39" s="139" t="str">
        <f>IF(T39="","",VLOOKUP(T39,T$124:U$138,2))</f>
        <v/>
      </c>
      <c r="V39" s="138"/>
      <c r="W39" s="139" t="str">
        <f>IF(V39="","",VLOOKUP(V39,V$124:W$138,2))</f>
        <v/>
      </c>
      <c r="X39" s="138"/>
      <c r="Y39" s="139" t="str">
        <f>IF(X39="","",VLOOKUP(X39,X$124:Y$138,2))</f>
        <v/>
      </c>
    </row>
    <row r="40" spans="1:25" ht="15.75" customHeight="1" x14ac:dyDescent="0.2">
      <c r="A40" s="164">
        <v>37</v>
      </c>
      <c r="B40" s="19" t="s">
        <v>375</v>
      </c>
      <c r="C40" s="134">
        <v>2</v>
      </c>
      <c r="D40" s="135" t="s">
        <v>376</v>
      </c>
      <c r="E40" s="394">
        <f>SUM(G40,I40,K40,M40,O40,Q40,W40,Y40,S40,U40,)</f>
        <v>3.125</v>
      </c>
      <c r="F40" s="137">
        <f>RANK(E40,$E$4:$E$121,0)</f>
        <v>37</v>
      </c>
      <c r="G40" s="399">
        <v>0.625</v>
      </c>
      <c r="H40" s="138"/>
      <c r="I40" s="139" t="str">
        <f>IF(H40="","",VLOOKUP(H40,H$124:I$138,2))</f>
        <v/>
      </c>
      <c r="J40" s="138">
        <v>16</v>
      </c>
      <c r="K40" s="139">
        <f>IF(J40="","",VLOOKUP(J40,J$124:K$138,2))</f>
        <v>1.5</v>
      </c>
      <c r="L40" s="138"/>
      <c r="M40" s="139" t="str">
        <f>IF(L40="","",VLOOKUP(L40,L$124:M$138,2))</f>
        <v/>
      </c>
      <c r="N40" s="138"/>
      <c r="O40" s="139" t="str">
        <f>IF(N40="","",VLOOKUP(N40,N$124:O$138,2))</f>
        <v/>
      </c>
      <c r="P40" s="138"/>
      <c r="Q40" s="139" t="str">
        <f>IF(P40="","",VLOOKUP(P40,P$124:Q$138,2))</f>
        <v/>
      </c>
      <c r="R40" s="138"/>
      <c r="S40" s="139" t="str">
        <f>IF(R40="","",VLOOKUP(R40,R$124:S$138,2))</f>
        <v/>
      </c>
      <c r="T40" s="138"/>
      <c r="U40" s="139" t="str">
        <f>IF(T40="","",VLOOKUP(T40,T$124:U$138,2))</f>
        <v/>
      </c>
      <c r="V40" s="138">
        <v>16</v>
      </c>
      <c r="W40" s="139">
        <f>IF(V40="","",VLOOKUP(V40,V$124:W$138,2))</f>
        <v>1</v>
      </c>
      <c r="X40" s="138"/>
      <c r="Y40" s="139" t="str">
        <f>IF(X40="","",VLOOKUP(X40,X$124:Y$138,2))</f>
        <v/>
      </c>
    </row>
    <row r="41" spans="1:25" ht="15.75" customHeight="1" x14ac:dyDescent="0.2">
      <c r="A41" s="164">
        <v>38</v>
      </c>
      <c r="B41" s="19" t="s">
        <v>347</v>
      </c>
      <c r="C41" s="141">
        <v>1</v>
      </c>
      <c r="D41" s="135"/>
      <c r="E41" s="394">
        <f>SUM(G41,I41,K41,M41,O41,Q41,W41,Y41,S41,U41,)</f>
        <v>3</v>
      </c>
      <c r="F41" s="137">
        <f>RANK(E41,$E$4:$E$121,0)</f>
        <v>38</v>
      </c>
      <c r="G41" s="399">
        <v>3</v>
      </c>
      <c r="H41" s="138"/>
      <c r="I41" s="139" t="str">
        <f>IF(H41="","",VLOOKUP(H41,H$124:I$138,2))</f>
        <v/>
      </c>
      <c r="J41" s="138"/>
      <c r="K41" s="139" t="str">
        <f>IF(J41="","",VLOOKUP(J41,J$124:K$138,2))</f>
        <v/>
      </c>
      <c r="L41" s="138"/>
      <c r="M41" s="139" t="str">
        <f>IF(L41="","",VLOOKUP(L41,L$124:M$138,2))</f>
        <v/>
      </c>
      <c r="N41" s="138"/>
      <c r="O41" s="139" t="str">
        <f>IF(N41="","",VLOOKUP(N41,N$124:O$138,2))</f>
        <v/>
      </c>
      <c r="P41" s="138"/>
      <c r="Q41" s="139" t="str">
        <f>IF(P41="","",VLOOKUP(P41,P$124:Q$138,2))</f>
        <v/>
      </c>
      <c r="R41" s="138"/>
      <c r="S41" s="139" t="str">
        <f>IF(R41="","",VLOOKUP(R41,R$124:S$138,2))</f>
        <v/>
      </c>
      <c r="T41" s="138"/>
      <c r="U41" s="139" t="str">
        <f>IF(T41="","",VLOOKUP(T41,T$124:U$138,2))</f>
        <v/>
      </c>
      <c r="V41" s="138"/>
      <c r="W41" s="139" t="str">
        <f>IF(V41="","",VLOOKUP(V41,V$124:W$138,2))</f>
        <v/>
      </c>
      <c r="X41" s="138"/>
      <c r="Y41" s="139" t="str">
        <f>IF(X41="","",VLOOKUP(X41,X$124:Y$138,2))</f>
        <v/>
      </c>
    </row>
    <row r="42" spans="1:25" ht="15.75" customHeight="1" x14ac:dyDescent="0.2">
      <c r="A42" s="164">
        <v>39</v>
      </c>
      <c r="B42" s="19" t="s">
        <v>840</v>
      </c>
      <c r="C42" s="141"/>
      <c r="D42" s="135" t="s">
        <v>305</v>
      </c>
      <c r="E42" s="394">
        <f>SUM(G42,I42,K42,M42,O42,Q42,W42,Y42,S42,U42,)</f>
        <v>3</v>
      </c>
      <c r="F42" s="137">
        <f>RANK(E42,$E$4:$E$121,0)</f>
        <v>38</v>
      </c>
      <c r="G42" s="399"/>
      <c r="H42" s="138"/>
      <c r="I42" s="139" t="str">
        <f>IF(H42="","",VLOOKUP(H42,H$124:I$138,2))</f>
        <v/>
      </c>
      <c r="J42" s="138"/>
      <c r="K42" s="139" t="str">
        <f>IF(J42="","",VLOOKUP(J42,J$124:K$138,2))</f>
        <v/>
      </c>
      <c r="L42" s="138"/>
      <c r="M42" s="139" t="str">
        <f>IF(L42="","",VLOOKUP(L42,L$124:M$138,2))</f>
        <v/>
      </c>
      <c r="N42" s="138"/>
      <c r="O42" s="139" t="str">
        <f>IF(N42="","",VLOOKUP(N42,N$124:O$138,2))</f>
        <v/>
      </c>
      <c r="P42" s="138"/>
      <c r="Q42" s="139" t="str">
        <f>IF(P42="","",VLOOKUP(P42,P$124:Q$138,2))</f>
        <v/>
      </c>
      <c r="R42" s="138"/>
      <c r="S42" s="139" t="str">
        <f>IF(R42="","",VLOOKUP(R42,R$124:S$138,2))</f>
        <v/>
      </c>
      <c r="T42" s="138"/>
      <c r="U42" s="139" t="str">
        <f>IF(T42="","",VLOOKUP(T42,T$124:U$138,2))</f>
        <v/>
      </c>
      <c r="V42" s="138">
        <v>8</v>
      </c>
      <c r="W42" s="139">
        <f>IF(V42="","",VLOOKUP(V42,V$124:W$138,2))</f>
        <v>3</v>
      </c>
      <c r="X42" s="138"/>
      <c r="Y42" s="139" t="str">
        <f>IF(X42="","",VLOOKUP(X42,X$124:Y$138,2))</f>
        <v/>
      </c>
    </row>
    <row r="43" spans="1:25" ht="15.75" customHeight="1" x14ac:dyDescent="0.2">
      <c r="A43" s="164">
        <v>40</v>
      </c>
      <c r="B43" s="19" t="s">
        <v>849</v>
      </c>
      <c r="C43" s="141"/>
      <c r="D43" s="135" t="s">
        <v>851</v>
      </c>
      <c r="E43" s="394">
        <f>SUM(G43,I43,K43,M43,O43,Q43,W43,Y43,S43,U43,)</f>
        <v>3</v>
      </c>
      <c r="F43" s="137">
        <f>RANK(E43,$E$4:$E$121,0)</f>
        <v>38</v>
      </c>
      <c r="G43" s="399"/>
      <c r="H43" s="138"/>
      <c r="I43" s="139" t="str">
        <f>IF(H43="","",VLOOKUP(H43,H$124:I$138,2))</f>
        <v/>
      </c>
      <c r="J43" s="138"/>
      <c r="K43" s="139" t="str">
        <f>IF(J43="","",VLOOKUP(J43,J$124:K$138,2))</f>
        <v/>
      </c>
      <c r="L43" s="138"/>
      <c r="M43" s="139" t="str">
        <f>IF(L43="","",VLOOKUP(L43,L$124:M$138,2))</f>
        <v/>
      </c>
      <c r="N43" s="138"/>
      <c r="O43" s="139" t="str">
        <f>IF(N43="","",VLOOKUP(N43,N$124:O$138,2))</f>
        <v/>
      </c>
      <c r="P43" s="138"/>
      <c r="Q43" s="139" t="str">
        <f>IF(P43="","",VLOOKUP(P43,P$124:Q$138,2))</f>
        <v/>
      </c>
      <c r="R43" s="138"/>
      <c r="S43" s="139" t="str">
        <f>IF(R43="","",VLOOKUP(R43,R$124:S$138,2))</f>
        <v/>
      </c>
      <c r="T43" s="138"/>
      <c r="U43" s="139" t="str">
        <f>IF(T43="","",VLOOKUP(T43,T$124:U$138,2))</f>
        <v/>
      </c>
      <c r="V43" s="138"/>
      <c r="W43" s="139" t="str">
        <f>IF(V43="","",VLOOKUP(V43,V$124:W$138,2))</f>
        <v/>
      </c>
      <c r="X43" s="138">
        <v>3</v>
      </c>
      <c r="Y43" s="139">
        <f>IF(X43="","",VLOOKUP(X43,X$124:Y$138,2))</f>
        <v>3</v>
      </c>
    </row>
    <row r="44" spans="1:25" ht="15.75" customHeight="1" x14ac:dyDescent="0.2">
      <c r="A44" s="164">
        <v>41</v>
      </c>
      <c r="B44" s="165" t="s">
        <v>850</v>
      </c>
      <c r="C44" s="166"/>
      <c r="D44" s="154" t="s">
        <v>852</v>
      </c>
      <c r="E44" s="393">
        <f>SUM(G44,I44,K44,M44,O44,Q44,W44,Y44,S44,U44,)</f>
        <v>3</v>
      </c>
      <c r="F44" s="168">
        <f>RANK(E44,$E$4:$E$121,0)</f>
        <v>38</v>
      </c>
      <c r="G44" s="398"/>
      <c r="H44" s="138"/>
      <c r="I44" s="139" t="str">
        <f>IF(H44="","",VLOOKUP(H44,H$124:I$138,2))</f>
        <v/>
      </c>
      <c r="J44" s="138"/>
      <c r="K44" s="139" t="str">
        <f>IF(J44="","",VLOOKUP(J44,J$124:K$138,2))</f>
        <v/>
      </c>
      <c r="L44" s="138"/>
      <c r="M44" s="139" t="str">
        <f>IF(L44="","",VLOOKUP(L44,L$124:M$138,2))</f>
        <v/>
      </c>
      <c r="N44" s="138"/>
      <c r="O44" s="139" t="str">
        <f>IF(N44="","",VLOOKUP(N44,N$124:O$138,2))</f>
        <v/>
      </c>
      <c r="P44" s="138"/>
      <c r="Q44" s="139" t="str">
        <f>IF(P44="","",VLOOKUP(P44,P$124:Q$138,2))</f>
        <v/>
      </c>
      <c r="R44" s="138"/>
      <c r="S44" s="139" t="str">
        <f>IF(R44="","",VLOOKUP(R44,R$124:S$138,2))</f>
        <v/>
      </c>
      <c r="T44" s="138"/>
      <c r="U44" s="139" t="str">
        <f>IF(T44="","",VLOOKUP(T44,T$124:U$138,2))</f>
        <v/>
      </c>
      <c r="V44" s="138"/>
      <c r="W44" s="139" t="str">
        <f>IF(V44="","",VLOOKUP(V44,V$124:W$138,2))</f>
        <v/>
      </c>
      <c r="X44" s="138">
        <v>3</v>
      </c>
      <c r="Y44" s="139">
        <f>IF(X44="","",VLOOKUP(X44,X$124:Y$138,2))</f>
        <v>3</v>
      </c>
    </row>
    <row r="45" spans="1:25" ht="15.75" customHeight="1" x14ac:dyDescent="0.2">
      <c r="A45" s="164">
        <v>42</v>
      </c>
      <c r="B45" s="19" t="s">
        <v>427</v>
      </c>
      <c r="C45" s="134">
        <v>2</v>
      </c>
      <c r="D45" s="162" t="s">
        <v>426</v>
      </c>
      <c r="E45" s="394">
        <f>SUM(G45,I45,K45,M45,O45,Q45,W45,Y45,S45,U45,)</f>
        <v>2.625</v>
      </c>
      <c r="F45" s="137">
        <f>RANK(E45,$E$4:$E$121,0)</f>
        <v>42</v>
      </c>
      <c r="G45" s="399">
        <v>1.125</v>
      </c>
      <c r="H45" s="138"/>
      <c r="I45" s="139" t="str">
        <f>IF(H45="","",VLOOKUP(H45,H$124:I$138,2))</f>
        <v/>
      </c>
      <c r="J45" s="138">
        <v>16</v>
      </c>
      <c r="K45" s="139">
        <f>IF(J45="","",VLOOKUP(J45,J$124:K$138,2))</f>
        <v>1.5</v>
      </c>
      <c r="L45" s="138"/>
      <c r="M45" s="139" t="str">
        <f>IF(L45="","",VLOOKUP(L45,L$124:M$138,2))</f>
        <v/>
      </c>
      <c r="N45" s="138"/>
      <c r="O45" s="139" t="str">
        <f>IF(N45="","",VLOOKUP(N45,N$124:O$138,2))</f>
        <v/>
      </c>
      <c r="P45" s="138"/>
      <c r="Q45" s="139" t="str">
        <f>IF(P45="","",VLOOKUP(P45,P$124:Q$138,2))</f>
        <v/>
      </c>
      <c r="R45" s="138"/>
      <c r="S45" s="139" t="str">
        <f>IF(R45="","",VLOOKUP(R45,R$124:S$138,2))</f>
        <v/>
      </c>
      <c r="T45" s="138"/>
      <c r="U45" s="139" t="str">
        <f>IF(T45="","",VLOOKUP(T45,T$124:U$138,2))</f>
        <v/>
      </c>
      <c r="V45" s="138"/>
      <c r="W45" s="139" t="str">
        <f>IF(V45="","",VLOOKUP(V45,V$124:W$138,2))</f>
        <v/>
      </c>
      <c r="X45" s="138"/>
      <c r="Y45" s="139" t="str">
        <f>IF(X45="","",VLOOKUP(X45,X$124:Y$138,2))</f>
        <v/>
      </c>
    </row>
    <row r="46" spans="1:25" ht="15.75" customHeight="1" x14ac:dyDescent="0.2">
      <c r="A46" s="164">
        <v>43</v>
      </c>
      <c r="B46" s="19" t="s">
        <v>432</v>
      </c>
      <c r="C46" s="134">
        <v>3</v>
      </c>
      <c r="D46" s="162" t="s">
        <v>433</v>
      </c>
      <c r="E46" s="394">
        <f>SUM(G46,I46,K46,M46,O46,Q46,W46,Y46,S46,U46,)</f>
        <v>2.5</v>
      </c>
      <c r="F46" s="137">
        <f>RANK(E46,$E$4:$E$121,0)</f>
        <v>43</v>
      </c>
      <c r="G46" s="399">
        <v>2.5</v>
      </c>
      <c r="H46" s="138"/>
      <c r="I46" s="139" t="str">
        <f>IF(H46="","",VLOOKUP(H46,H$124:I$138,2))</f>
        <v/>
      </c>
      <c r="J46" s="138"/>
      <c r="K46" s="139" t="str">
        <f>IF(J46="","",VLOOKUP(J46,J$124:K$138,2))</f>
        <v/>
      </c>
      <c r="L46" s="138"/>
      <c r="M46" s="139" t="str">
        <f>IF(L46="","",VLOOKUP(L46,L$124:M$138,2))</f>
        <v/>
      </c>
      <c r="N46" s="138"/>
      <c r="O46" s="139" t="str">
        <f>IF(N46="","",VLOOKUP(N46,N$124:O$138,2))</f>
        <v/>
      </c>
      <c r="P46" s="138"/>
      <c r="Q46" s="139" t="str">
        <f>IF(P46="","",VLOOKUP(P46,P$124:Q$138,2))</f>
        <v/>
      </c>
      <c r="R46" s="138"/>
      <c r="S46" s="139" t="str">
        <f>IF(R46="","",VLOOKUP(R46,R$124:S$138,2))</f>
        <v/>
      </c>
      <c r="T46" s="138"/>
      <c r="U46" s="139" t="str">
        <f>IF(T46="","",VLOOKUP(T46,T$124:U$138,2))</f>
        <v/>
      </c>
      <c r="V46" s="138"/>
      <c r="W46" s="139" t="str">
        <f>IF(V46="","",VLOOKUP(V46,V$124:W$138,2))</f>
        <v/>
      </c>
      <c r="X46" s="138"/>
      <c r="Y46" s="139" t="str">
        <f>IF(X46="","",VLOOKUP(X46,X$124:Y$138,2))</f>
        <v/>
      </c>
    </row>
    <row r="47" spans="1:25" ht="15.75" customHeight="1" x14ac:dyDescent="0.2">
      <c r="A47" s="164">
        <v>44</v>
      </c>
      <c r="B47" s="19" t="s">
        <v>434</v>
      </c>
      <c r="C47" s="134">
        <v>3</v>
      </c>
      <c r="D47" s="135" t="s">
        <v>433</v>
      </c>
      <c r="E47" s="394">
        <f>SUM(G47,I47,K47,M47,O47,Q47,W47,Y47,S47,U47,)</f>
        <v>2.5</v>
      </c>
      <c r="F47" s="137">
        <f>RANK(E47,$E$4:$E$121,0)</f>
        <v>43</v>
      </c>
      <c r="G47" s="399">
        <v>2.5</v>
      </c>
      <c r="H47" s="138"/>
      <c r="I47" s="139" t="str">
        <f>IF(H47="","",VLOOKUP(H47,H$124:I$138,2))</f>
        <v/>
      </c>
      <c r="J47" s="138"/>
      <c r="K47" s="139" t="str">
        <f>IF(J47="","",VLOOKUP(J47,J$124:K$138,2))</f>
        <v/>
      </c>
      <c r="L47" s="138"/>
      <c r="M47" s="139" t="str">
        <f>IF(L47="","",VLOOKUP(L47,L$124:M$138,2))</f>
        <v/>
      </c>
      <c r="N47" s="138"/>
      <c r="O47" s="139" t="str">
        <f>IF(N47="","",VLOOKUP(N47,N$124:O$138,2))</f>
        <v/>
      </c>
      <c r="P47" s="138"/>
      <c r="Q47" s="139" t="str">
        <f>IF(P47="","",VLOOKUP(P47,P$124:Q$138,2))</f>
        <v/>
      </c>
      <c r="R47" s="138"/>
      <c r="S47" s="139" t="str">
        <f>IF(R47="","",VLOOKUP(R47,R$124:S$138,2))</f>
        <v/>
      </c>
      <c r="T47" s="138"/>
      <c r="U47" s="139" t="str">
        <f>IF(T47="","",VLOOKUP(T47,T$124:U$138,2))</f>
        <v/>
      </c>
      <c r="V47" s="138"/>
      <c r="W47" s="139" t="str">
        <f>IF(V47="","",VLOOKUP(V47,V$124:W$138,2))</f>
        <v/>
      </c>
      <c r="X47" s="138"/>
      <c r="Y47" s="139" t="str">
        <f>IF(X47="","",VLOOKUP(X47,X$124:Y$138,2))</f>
        <v/>
      </c>
    </row>
    <row r="48" spans="1:25" ht="15.75" customHeight="1" x14ac:dyDescent="0.2">
      <c r="A48" s="164">
        <v>45</v>
      </c>
      <c r="B48" s="165" t="s">
        <v>710</v>
      </c>
      <c r="C48" s="166">
        <v>2</v>
      </c>
      <c r="D48" s="154" t="s">
        <v>711</v>
      </c>
      <c r="E48" s="394">
        <f>SUM(G48,I48,K48,M48,O48,Q48,W48,Y48,S48,U48,)</f>
        <v>2.5</v>
      </c>
      <c r="F48" s="168">
        <f>RANK(E48,$E$4:$E$121,0)</f>
        <v>43</v>
      </c>
      <c r="G48" s="398">
        <v>0</v>
      </c>
      <c r="H48" s="169"/>
      <c r="I48" s="413" t="str">
        <f>IF(H48="","",VLOOKUP(H48,H$124:I$138,2))</f>
        <v/>
      </c>
      <c r="J48" s="169">
        <v>16</v>
      </c>
      <c r="K48" s="139">
        <f>IF(J48="","",VLOOKUP(J48,J$124:K$138,2))</f>
        <v>1.5</v>
      </c>
      <c r="L48" s="169"/>
      <c r="M48" s="413" t="str">
        <f>IF(L48="","",VLOOKUP(L48,L$124:M$138,2))</f>
        <v/>
      </c>
      <c r="N48" s="169"/>
      <c r="O48" s="413" t="str">
        <f>IF(N48="","",VLOOKUP(N48,N$124:O$138,2))</f>
        <v/>
      </c>
      <c r="P48" s="169"/>
      <c r="Q48" s="413" t="str">
        <f>IF(P48="","",VLOOKUP(P48,P$124:Q$138,2))</f>
        <v/>
      </c>
      <c r="R48" s="169"/>
      <c r="S48" s="413" t="str">
        <f>IF(R48="","",VLOOKUP(R48,R$124:S$138,2))</f>
        <v/>
      </c>
      <c r="T48" s="169"/>
      <c r="U48" s="413" t="str">
        <f>IF(T48="","",VLOOKUP(T48,T$124:U$138,2))</f>
        <v/>
      </c>
      <c r="V48" s="169">
        <v>16</v>
      </c>
      <c r="W48" s="139">
        <f>IF(V48="","",VLOOKUP(V48,V$124:W$138,2))</f>
        <v>1</v>
      </c>
      <c r="X48" s="169"/>
      <c r="Y48" s="139" t="str">
        <f>IF(X48="","",VLOOKUP(X48,X$124:Y$138,2))</f>
        <v/>
      </c>
    </row>
    <row r="49" spans="1:25" ht="15.75" customHeight="1" x14ac:dyDescent="0.2">
      <c r="A49" s="164">
        <v>46</v>
      </c>
      <c r="B49" s="19" t="s">
        <v>708</v>
      </c>
      <c r="C49" s="141">
        <v>2</v>
      </c>
      <c r="D49" s="162" t="s">
        <v>709</v>
      </c>
      <c r="E49" s="394">
        <f>SUM(G49,I49,K49,M49,O49,Q49,W49,Y49,S49,U49,)</f>
        <v>2.5</v>
      </c>
      <c r="F49" s="137">
        <f>RANK(E49,$E$4:$E$121,0)</f>
        <v>43</v>
      </c>
      <c r="G49" s="399">
        <v>0</v>
      </c>
      <c r="H49" s="138"/>
      <c r="I49" s="139" t="str">
        <f>IF(H49="","",VLOOKUP(H49,H$124:I$138,2))</f>
        <v/>
      </c>
      <c r="J49" s="138">
        <v>16</v>
      </c>
      <c r="K49" s="139">
        <f>IF(J49="","",VLOOKUP(J49,J$124:K$138,2))</f>
        <v>1.5</v>
      </c>
      <c r="L49" s="138"/>
      <c r="M49" s="139" t="str">
        <f>IF(L49="","",VLOOKUP(L49,L$124:M$138,2))</f>
        <v/>
      </c>
      <c r="N49" s="138"/>
      <c r="O49" s="139" t="str">
        <f>IF(N49="","",VLOOKUP(N49,N$124:O$138,2))</f>
        <v/>
      </c>
      <c r="P49" s="138"/>
      <c r="Q49" s="139" t="str">
        <f>IF(P49="","",VLOOKUP(P49,P$124:Q$138,2))</f>
        <v/>
      </c>
      <c r="R49" s="138"/>
      <c r="S49" s="139" t="str">
        <f>IF(R49="","",VLOOKUP(R49,R$124:S$138,2))</f>
        <v/>
      </c>
      <c r="T49" s="138"/>
      <c r="U49" s="139" t="str">
        <f>IF(T49="","",VLOOKUP(T49,T$124:U$138,2))</f>
        <v/>
      </c>
      <c r="V49" s="138">
        <v>16</v>
      </c>
      <c r="W49" s="139">
        <f>IF(V49="","",VLOOKUP(V49,V$124:W$138,2))</f>
        <v>1</v>
      </c>
      <c r="X49" s="138"/>
      <c r="Y49" s="139" t="str">
        <f>IF(X49="","",VLOOKUP(X49,X$124:Y$138,2))</f>
        <v/>
      </c>
    </row>
    <row r="50" spans="1:25" ht="15.75" customHeight="1" x14ac:dyDescent="0.2">
      <c r="A50" s="164">
        <v>47</v>
      </c>
      <c r="B50" s="19" t="s">
        <v>700</v>
      </c>
      <c r="C50" s="141">
        <v>1</v>
      </c>
      <c r="D50" s="135" t="s">
        <v>701</v>
      </c>
      <c r="E50" s="394">
        <f>SUM(G50,I50,K50,M50,O50,Q50,W50,Y50,S50,U50,)</f>
        <v>2.5</v>
      </c>
      <c r="F50" s="137">
        <f>RANK(E50,$E$4:$E$121,0)</f>
        <v>43</v>
      </c>
      <c r="G50" s="399">
        <v>0</v>
      </c>
      <c r="H50" s="138"/>
      <c r="I50" s="139" t="str">
        <f>IF(H50="","",VLOOKUP(H50,H$124:I$138,2))</f>
        <v/>
      </c>
      <c r="J50" s="138">
        <v>16</v>
      </c>
      <c r="K50" s="139">
        <f>IF(J50="","",VLOOKUP(J50,J$124:K$138,2))</f>
        <v>1.5</v>
      </c>
      <c r="L50" s="138"/>
      <c r="M50" s="139" t="str">
        <f>IF(L50="","",VLOOKUP(L50,L$124:M$138,2))</f>
        <v/>
      </c>
      <c r="N50" s="138"/>
      <c r="O50" s="139" t="str">
        <f>IF(N50="","",VLOOKUP(N50,N$124:O$138,2))</f>
        <v/>
      </c>
      <c r="P50" s="138"/>
      <c r="Q50" s="139" t="str">
        <f>IF(P50="","",VLOOKUP(P50,P$124:Q$138,2))</f>
        <v/>
      </c>
      <c r="R50" s="138"/>
      <c r="S50" s="139" t="str">
        <f>IF(R50="","",VLOOKUP(R50,R$124:S$138,2))</f>
        <v/>
      </c>
      <c r="T50" s="138"/>
      <c r="U50" s="139" t="str">
        <f>IF(T50="","",VLOOKUP(T50,T$124:U$138,2))</f>
        <v/>
      </c>
      <c r="V50" s="138">
        <v>16</v>
      </c>
      <c r="W50" s="139">
        <f>IF(V50="","",VLOOKUP(V50,V$124:W$138,2))</f>
        <v>1</v>
      </c>
      <c r="X50" s="138"/>
      <c r="Y50" s="139" t="str">
        <f>IF(X50="","",VLOOKUP(X50,X$124:Y$138,2))</f>
        <v/>
      </c>
    </row>
    <row r="51" spans="1:25" ht="15.75" customHeight="1" x14ac:dyDescent="0.2">
      <c r="A51" s="164">
        <v>48</v>
      </c>
      <c r="B51" s="19" t="s">
        <v>702</v>
      </c>
      <c r="C51" s="141">
        <v>1</v>
      </c>
      <c r="D51" s="135" t="s">
        <v>701</v>
      </c>
      <c r="E51" s="394">
        <f>SUM(G51,I51,K51,M51,O51,Q51,W51,Y51,S51,U51,)</f>
        <v>2.5</v>
      </c>
      <c r="F51" s="137">
        <f>RANK(E51,$E$4:$E$121,0)</f>
        <v>43</v>
      </c>
      <c r="G51" s="399">
        <v>0</v>
      </c>
      <c r="H51" s="138"/>
      <c r="I51" s="139" t="str">
        <f>IF(H51="","",VLOOKUP(H51,H$124:I$138,2))</f>
        <v/>
      </c>
      <c r="J51" s="138">
        <v>16</v>
      </c>
      <c r="K51" s="139">
        <f>IF(J51="","",VLOOKUP(J51,J$124:K$138,2))</f>
        <v>1.5</v>
      </c>
      <c r="L51" s="138"/>
      <c r="M51" s="139" t="str">
        <f>IF(L51="","",VLOOKUP(L51,L$124:M$138,2))</f>
        <v/>
      </c>
      <c r="N51" s="138"/>
      <c r="O51" s="139" t="str">
        <f>IF(N51="","",VLOOKUP(N51,N$124:O$138,2))</f>
        <v/>
      </c>
      <c r="P51" s="138"/>
      <c r="Q51" s="139" t="str">
        <f>IF(P51="","",VLOOKUP(P51,P$124:Q$138,2))</f>
        <v/>
      </c>
      <c r="R51" s="138"/>
      <c r="S51" s="139" t="str">
        <f>IF(R51="","",VLOOKUP(R51,R$124:S$138,2))</f>
        <v/>
      </c>
      <c r="T51" s="138"/>
      <c r="U51" s="139" t="str">
        <f>IF(T51="","",VLOOKUP(T51,T$124:U$138,2))</f>
        <v/>
      </c>
      <c r="V51" s="138">
        <v>16</v>
      </c>
      <c r="W51" s="139">
        <f>IF(V51="","",VLOOKUP(V51,V$124:W$138,2))</f>
        <v>1</v>
      </c>
      <c r="X51" s="138"/>
      <c r="Y51" s="139" t="str">
        <f>IF(X51="","",VLOOKUP(X51,X$124:Y$138,2))</f>
        <v/>
      </c>
    </row>
    <row r="52" spans="1:25" ht="15.75" customHeight="1" x14ac:dyDescent="0.2">
      <c r="A52" s="164">
        <v>49</v>
      </c>
      <c r="B52" s="19" t="s">
        <v>122</v>
      </c>
      <c r="C52" s="141">
        <v>3</v>
      </c>
      <c r="D52" s="135" t="s">
        <v>30</v>
      </c>
      <c r="E52" s="394">
        <f>SUM(G52,I52,K52,M52,O52,Q52,W52,Y52,S52,U52,)</f>
        <v>2.125</v>
      </c>
      <c r="F52" s="137">
        <f>RANK(E52,$E$4:$E$121,0)</f>
        <v>49</v>
      </c>
      <c r="G52" s="399">
        <v>2.125</v>
      </c>
      <c r="H52" s="138"/>
      <c r="I52" s="139" t="str">
        <f>IF(H52="","",VLOOKUP(H52,H$124:I$138,2))</f>
        <v/>
      </c>
      <c r="J52" s="138"/>
      <c r="K52" s="139" t="str">
        <f>IF(J52="","",VLOOKUP(J52,J$124:K$138,2))</f>
        <v/>
      </c>
      <c r="L52" s="138"/>
      <c r="M52" s="139" t="str">
        <f>IF(L52="","",VLOOKUP(L52,L$124:M$138,2))</f>
        <v/>
      </c>
      <c r="N52" s="138"/>
      <c r="O52" s="139" t="str">
        <f>IF(N52="","",VLOOKUP(N52,N$124:O$138,2))</f>
        <v/>
      </c>
      <c r="P52" s="138"/>
      <c r="Q52" s="139" t="str">
        <f>IF(P52="","",VLOOKUP(P52,P$124:Q$138,2))</f>
        <v/>
      </c>
      <c r="R52" s="138"/>
      <c r="S52" s="139" t="str">
        <f>IF(R52="","",VLOOKUP(R52,R$124:S$138,2))</f>
        <v/>
      </c>
      <c r="T52" s="138"/>
      <c r="U52" s="139" t="str">
        <f>IF(T52="","",VLOOKUP(T52,T$124:U$138,2))</f>
        <v/>
      </c>
      <c r="V52" s="138"/>
      <c r="W52" s="139" t="str">
        <f>IF(V52="","",VLOOKUP(V52,V$124:W$138,2))</f>
        <v/>
      </c>
      <c r="X52" s="138"/>
      <c r="Y52" s="139" t="str">
        <f>IF(X52="","",VLOOKUP(X52,X$124:Y$138,2))</f>
        <v/>
      </c>
    </row>
    <row r="53" spans="1:25" ht="15.75" customHeight="1" x14ac:dyDescent="0.2">
      <c r="A53" s="164">
        <v>50</v>
      </c>
      <c r="B53" s="19" t="s">
        <v>492</v>
      </c>
      <c r="C53" s="134">
        <v>2</v>
      </c>
      <c r="D53" s="135" t="s">
        <v>493</v>
      </c>
      <c r="E53" s="394">
        <f>SUM(G53,I53,K53,M53,O53,Q53,W53,Y53,S53,U53,)</f>
        <v>2</v>
      </c>
      <c r="F53" s="137">
        <f>RANK(E53,$E$4:$E$121,0)</f>
        <v>50</v>
      </c>
      <c r="G53" s="399">
        <v>0.5</v>
      </c>
      <c r="H53" s="138"/>
      <c r="I53" s="139" t="str">
        <f>IF(H53="","",VLOOKUP(H53,H$124:I$138,2))</f>
        <v/>
      </c>
      <c r="J53" s="138">
        <v>16</v>
      </c>
      <c r="K53" s="139">
        <f>IF(J53="","",VLOOKUP(J53,J$124:K$138,2))</f>
        <v>1.5</v>
      </c>
      <c r="L53" s="138"/>
      <c r="M53" s="139" t="str">
        <f>IF(L53="","",VLOOKUP(L53,L$124:M$138,2))</f>
        <v/>
      </c>
      <c r="N53" s="138"/>
      <c r="O53" s="139" t="str">
        <f>IF(N53="","",VLOOKUP(N53,N$124:O$138,2))</f>
        <v/>
      </c>
      <c r="P53" s="138"/>
      <c r="Q53" s="139" t="str">
        <f>IF(P53="","",VLOOKUP(P53,P$124:Q$138,2))</f>
        <v/>
      </c>
      <c r="R53" s="138"/>
      <c r="S53" s="139" t="str">
        <f>IF(R53="","",VLOOKUP(R53,R$124:S$138,2))</f>
        <v/>
      </c>
      <c r="T53" s="138"/>
      <c r="U53" s="139" t="str">
        <f>IF(T53="","",VLOOKUP(T53,T$124:U$138,2))</f>
        <v/>
      </c>
      <c r="V53" s="138"/>
      <c r="W53" s="139" t="str">
        <f>IF(V53="","",VLOOKUP(V53,V$124:W$138,2))</f>
        <v/>
      </c>
      <c r="X53" s="138"/>
      <c r="Y53" s="139" t="str">
        <f>IF(X53="","",VLOOKUP(X53,X$124:Y$138,2))</f>
        <v/>
      </c>
    </row>
    <row r="54" spans="1:25" ht="15.75" customHeight="1" x14ac:dyDescent="0.2">
      <c r="A54" s="164">
        <v>51</v>
      </c>
      <c r="B54" s="19" t="s">
        <v>763</v>
      </c>
      <c r="C54" s="141">
        <v>2</v>
      </c>
      <c r="D54" s="135" t="s">
        <v>493</v>
      </c>
      <c r="E54" s="394">
        <f>SUM(G54,I54,K54,M54,O54,Q54,W54,Y54,S54,U54,)</f>
        <v>2</v>
      </c>
      <c r="F54" s="137">
        <f>RANK(E54,$E$4:$E$121,0)</f>
        <v>50</v>
      </c>
      <c r="G54" s="399">
        <v>0.5</v>
      </c>
      <c r="H54" s="138"/>
      <c r="I54" s="139" t="str">
        <f>IF(H54="","",VLOOKUP(H54,H$124:I$138,2))</f>
        <v/>
      </c>
      <c r="J54" s="138">
        <v>16</v>
      </c>
      <c r="K54" s="139">
        <f>IF(J54="","",VLOOKUP(J54,J$124:K$138,2))</f>
        <v>1.5</v>
      </c>
      <c r="L54" s="138"/>
      <c r="M54" s="139" t="str">
        <f>IF(L54="","",VLOOKUP(L54,L$124:M$138,2))</f>
        <v/>
      </c>
      <c r="N54" s="138"/>
      <c r="O54" s="139" t="str">
        <f>IF(N54="","",VLOOKUP(N54,N$124:O$138,2))</f>
        <v/>
      </c>
      <c r="P54" s="138"/>
      <c r="Q54" s="139" t="str">
        <f>IF(P54="","",VLOOKUP(P54,P$124:Q$138,2))</f>
        <v/>
      </c>
      <c r="R54" s="138"/>
      <c r="S54" s="139" t="str">
        <f>IF(R54="","",VLOOKUP(R54,R$124:S$138,2))</f>
        <v/>
      </c>
      <c r="T54" s="138"/>
      <c r="U54" s="139" t="str">
        <f>IF(T54="","",VLOOKUP(T54,T$124:U$138,2))</f>
        <v/>
      </c>
      <c r="V54" s="138"/>
      <c r="W54" s="139" t="str">
        <f>IF(V54="","",VLOOKUP(V54,V$124:W$138,2))</f>
        <v/>
      </c>
      <c r="X54" s="138"/>
      <c r="Y54" s="139" t="str">
        <f>IF(X54="","",VLOOKUP(X54,X$124:Y$138,2))</f>
        <v/>
      </c>
    </row>
    <row r="55" spans="1:25" ht="15.75" customHeight="1" x14ac:dyDescent="0.2">
      <c r="A55" s="164">
        <v>52</v>
      </c>
      <c r="B55" s="19" t="s">
        <v>435</v>
      </c>
      <c r="C55" s="134">
        <v>2</v>
      </c>
      <c r="D55" s="135" t="s">
        <v>436</v>
      </c>
      <c r="E55" s="394">
        <f>SUM(G55,I55,K55,M55,O55,Q55,W55,Y55,S55,U55,)</f>
        <v>2</v>
      </c>
      <c r="F55" s="137">
        <f>RANK(E55,$E$4:$E$121,0)</f>
        <v>50</v>
      </c>
      <c r="G55" s="399">
        <v>1.25</v>
      </c>
      <c r="H55" s="138"/>
      <c r="I55" s="139" t="str">
        <f>IF(H55="","",VLOOKUP(H55,H$124:I$138,2))</f>
        <v/>
      </c>
      <c r="J55" s="138">
        <v>24</v>
      </c>
      <c r="K55" s="139">
        <f>IF(J55="","",VLOOKUP(J55,J$124:K$138,2))</f>
        <v>0.75</v>
      </c>
      <c r="L55" s="138"/>
      <c r="M55" s="139" t="str">
        <f>IF(L55="","",VLOOKUP(L55,L$124:M$138,2))</f>
        <v/>
      </c>
      <c r="N55" s="138"/>
      <c r="O55" s="139" t="str">
        <f>IF(N55="","",VLOOKUP(N55,N$124:O$138,2))</f>
        <v/>
      </c>
      <c r="P55" s="138"/>
      <c r="Q55" s="139" t="str">
        <f>IF(P55="","",VLOOKUP(P55,P$124:Q$138,2))</f>
        <v/>
      </c>
      <c r="R55" s="138"/>
      <c r="S55" s="139" t="str">
        <f>IF(R55="","",VLOOKUP(R55,R$124:S$138,2))</f>
        <v/>
      </c>
      <c r="T55" s="138"/>
      <c r="U55" s="139" t="str">
        <f>IF(T55="","",VLOOKUP(T55,T$124:U$138,2))</f>
        <v/>
      </c>
      <c r="V55" s="138"/>
      <c r="W55" s="139" t="str">
        <f>IF(V55="","",VLOOKUP(V55,V$124:W$138,2))</f>
        <v/>
      </c>
      <c r="X55" s="138"/>
      <c r="Y55" s="139" t="str">
        <f>IF(X55="","",VLOOKUP(X55,X$124:Y$138,2))</f>
        <v/>
      </c>
    </row>
    <row r="56" spans="1:25" ht="15.75" customHeight="1" x14ac:dyDescent="0.2">
      <c r="A56" s="164">
        <v>53</v>
      </c>
      <c r="B56" s="19" t="s">
        <v>853</v>
      </c>
      <c r="C56" s="141"/>
      <c r="D56" s="135" t="s">
        <v>854</v>
      </c>
      <c r="E56" s="394">
        <f>SUM(G56,I56,K56,M56,O56,Q56,W56,Y56,S56,U56,)</f>
        <v>2</v>
      </c>
      <c r="F56" s="137">
        <f>RANK(E56,$E$4:$E$121,0)</f>
        <v>50</v>
      </c>
      <c r="G56" s="399"/>
      <c r="H56" s="138"/>
      <c r="I56" s="139" t="str">
        <f>IF(H56="","",VLOOKUP(H56,H$124:I$138,2))</f>
        <v/>
      </c>
      <c r="J56" s="138"/>
      <c r="K56" s="139" t="str">
        <f>IF(J56="","",VLOOKUP(J56,J$124:K$138,2))</f>
        <v/>
      </c>
      <c r="L56" s="138"/>
      <c r="M56" s="139" t="str">
        <f>IF(L56="","",VLOOKUP(L56,L$124:M$138,2))</f>
        <v/>
      </c>
      <c r="N56" s="138"/>
      <c r="O56" s="139" t="str">
        <f>IF(N56="","",VLOOKUP(N56,N$124:O$138,2))</f>
        <v/>
      </c>
      <c r="P56" s="138"/>
      <c r="Q56" s="139" t="str">
        <f>IF(P56="","",VLOOKUP(P56,P$124:Q$138,2))</f>
        <v/>
      </c>
      <c r="R56" s="138"/>
      <c r="S56" s="139" t="str">
        <f>IF(R56="","",VLOOKUP(R56,R$124:S$138,2))</f>
        <v/>
      </c>
      <c r="T56" s="138"/>
      <c r="U56" s="139" t="str">
        <f>IF(T56="","",VLOOKUP(T56,T$124:U$138,2))</f>
        <v/>
      </c>
      <c r="V56" s="138"/>
      <c r="W56" s="139" t="str">
        <f>IF(V56="","",VLOOKUP(V56,V$124:W$138,2))</f>
        <v/>
      </c>
      <c r="X56" s="138">
        <v>4</v>
      </c>
      <c r="Y56" s="139">
        <f>IF(X56="","",VLOOKUP(X56,X$124:Y$138,2))</f>
        <v>2</v>
      </c>
    </row>
    <row r="57" spans="1:25" ht="15.75" customHeight="1" x14ac:dyDescent="0.2">
      <c r="A57" s="164">
        <v>54</v>
      </c>
      <c r="B57" s="19" t="s">
        <v>855</v>
      </c>
      <c r="C57" s="141"/>
      <c r="D57" s="135" t="s">
        <v>848</v>
      </c>
      <c r="E57" s="394">
        <f>SUM(G57,I57,K57,M57,O57,Q57,W57,Y57,S57,U57,)</f>
        <v>2</v>
      </c>
      <c r="F57" s="137">
        <f>RANK(E57,$E$4:$E$121,0)</f>
        <v>50</v>
      </c>
      <c r="G57" s="399"/>
      <c r="H57" s="138"/>
      <c r="I57" s="139" t="str">
        <f>IF(H57="","",VLOOKUP(H57,H$124:I$138,2))</f>
        <v/>
      </c>
      <c r="J57" s="138"/>
      <c r="K57" s="139" t="str">
        <f>IF(J57="","",VLOOKUP(J57,J$124:K$138,2))</f>
        <v/>
      </c>
      <c r="L57" s="138"/>
      <c r="M57" s="139" t="str">
        <f>IF(L57="","",VLOOKUP(L57,L$124:M$138,2))</f>
        <v/>
      </c>
      <c r="N57" s="138"/>
      <c r="O57" s="139" t="str">
        <f>IF(N57="","",VLOOKUP(N57,N$124:O$138,2))</f>
        <v/>
      </c>
      <c r="P57" s="138"/>
      <c r="Q57" s="139" t="str">
        <f>IF(P57="","",VLOOKUP(P57,P$124:Q$138,2))</f>
        <v/>
      </c>
      <c r="R57" s="138"/>
      <c r="S57" s="139" t="str">
        <f>IF(R57="","",VLOOKUP(R57,R$124:S$138,2))</f>
        <v/>
      </c>
      <c r="T57" s="138"/>
      <c r="U57" s="139" t="str">
        <f>IF(T57="","",VLOOKUP(T57,T$124:U$138,2))</f>
        <v/>
      </c>
      <c r="V57" s="138"/>
      <c r="W57" s="139" t="str">
        <f>IF(V57="","",VLOOKUP(V57,V$124:W$138,2))</f>
        <v/>
      </c>
      <c r="X57" s="138">
        <v>4</v>
      </c>
      <c r="Y57" s="139">
        <f>IF(X57="","",VLOOKUP(X57,X$124:Y$138,2))</f>
        <v>2</v>
      </c>
    </row>
    <row r="58" spans="1:25" ht="15.75" customHeight="1" x14ac:dyDescent="0.2">
      <c r="A58" s="164">
        <v>55</v>
      </c>
      <c r="B58" s="19" t="s">
        <v>223</v>
      </c>
      <c r="C58" s="134">
        <v>3</v>
      </c>
      <c r="D58" s="135" t="s">
        <v>78</v>
      </c>
      <c r="E58" s="394">
        <f>SUM(G58,I58,K58,M58,O58,Q58,W58,Y58,S58,U58,)</f>
        <v>1.875</v>
      </c>
      <c r="F58" s="137">
        <f>RANK(E58,$E$4:$E$121,0)</f>
        <v>55</v>
      </c>
      <c r="G58" s="399">
        <v>1.875</v>
      </c>
      <c r="H58" s="138"/>
      <c r="I58" s="139" t="str">
        <f>IF(H58="","",VLOOKUP(H58,H$124:I$138,2))</f>
        <v/>
      </c>
      <c r="J58" s="138"/>
      <c r="K58" s="139" t="str">
        <f>IF(J58="","",VLOOKUP(J58,J$124:K$138,2))</f>
        <v/>
      </c>
      <c r="L58" s="138"/>
      <c r="M58" s="139" t="str">
        <f>IF(L58="","",VLOOKUP(L58,L$124:M$138,2))</f>
        <v/>
      </c>
      <c r="N58" s="138"/>
      <c r="O58" s="139" t="str">
        <f>IF(N58="","",VLOOKUP(N58,N$124:O$138,2))</f>
        <v/>
      </c>
      <c r="P58" s="138"/>
      <c r="Q58" s="139" t="str">
        <f>IF(P58="","",VLOOKUP(P58,P$124:Q$138,2))</f>
        <v/>
      </c>
      <c r="R58" s="138"/>
      <c r="S58" s="139" t="str">
        <f>IF(R58="","",VLOOKUP(R58,R$124:S$138,2))</f>
        <v/>
      </c>
      <c r="T58" s="138"/>
      <c r="U58" s="139" t="str">
        <f>IF(T58="","",VLOOKUP(T58,T$124:U$138,2))</f>
        <v/>
      </c>
      <c r="V58" s="138"/>
      <c r="W58" s="139" t="str">
        <f>IF(V58="","",VLOOKUP(V58,V$124:W$138,2))</f>
        <v/>
      </c>
      <c r="X58" s="138"/>
      <c r="Y58" s="139" t="str">
        <f>IF(X58="","",VLOOKUP(X58,X$124:Y$138,2))</f>
        <v/>
      </c>
    </row>
    <row r="59" spans="1:25" ht="15.75" customHeight="1" x14ac:dyDescent="0.2">
      <c r="A59" s="164">
        <v>56</v>
      </c>
      <c r="B59" s="165" t="s">
        <v>214</v>
      </c>
      <c r="C59" s="406">
        <v>3</v>
      </c>
      <c r="D59" s="167" t="s">
        <v>82</v>
      </c>
      <c r="E59" s="393">
        <f>SUM(G59,I59,K59,M59,O59,Q59,W59,Y59,S59,U59,)</f>
        <v>1.8125</v>
      </c>
      <c r="F59" s="168">
        <f>RANK(E59,$E$4:$E$121,0)</f>
        <v>56</v>
      </c>
      <c r="G59" s="399">
        <v>1.8125</v>
      </c>
      <c r="H59" s="138"/>
      <c r="I59" s="139" t="str">
        <f>IF(H59="","",VLOOKUP(H59,H$124:I$138,2))</f>
        <v/>
      </c>
      <c r="J59" s="138"/>
      <c r="K59" s="139" t="str">
        <f>IF(J59="","",VLOOKUP(J59,J$124:K$138,2))</f>
        <v/>
      </c>
      <c r="L59" s="138"/>
      <c r="M59" s="139" t="str">
        <f>IF(L59="","",VLOOKUP(L59,L$124:M$138,2))</f>
        <v/>
      </c>
      <c r="N59" s="138"/>
      <c r="O59" s="139" t="str">
        <f>IF(N59="","",VLOOKUP(N59,N$124:O$138,2))</f>
        <v/>
      </c>
      <c r="P59" s="138"/>
      <c r="Q59" s="139" t="str">
        <f>IF(P59="","",VLOOKUP(P59,P$124:Q$138,2))</f>
        <v/>
      </c>
      <c r="R59" s="138"/>
      <c r="S59" s="139" t="str">
        <f>IF(R59="","",VLOOKUP(R59,R$124:S$138,2))</f>
        <v/>
      </c>
      <c r="T59" s="138"/>
      <c r="U59" s="139" t="str">
        <f>IF(T59="","",VLOOKUP(T59,T$124:U$138,2))</f>
        <v/>
      </c>
      <c r="V59" s="138"/>
      <c r="W59" s="139" t="str">
        <f>IF(V59="","",VLOOKUP(V59,V$124:W$138,2))</f>
        <v/>
      </c>
      <c r="X59" s="138"/>
      <c r="Y59" s="139" t="str">
        <f>IF(X59="","",VLOOKUP(X59,X$124:Y$138,2))</f>
        <v/>
      </c>
    </row>
    <row r="60" spans="1:25" ht="15.75" customHeight="1" x14ac:dyDescent="0.2">
      <c r="A60" s="164">
        <v>57</v>
      </c>
      <c r="B60" s="19" t="s">
        <v>442</v>
      </c>
      <c r="C60" s="141">
        <v>3</v>
      </c>
      <c r="D60" s="135" t="s">
        <v>424</v>
      </c>
      <c r="E60" s="394">
        <f>SUM(G60,I60,K60,M60,O60,Q60,W60,Y60,S60,U60,)</f>
        <v>1.75</v>
      </c>
      <c r="F60" s="137">
        <f>RANK(E60,$E$4:$E$121,0)</f>
        <v>57</v>
      </c>
      <c r="G60" s="399">
        <v>1.75</v>
      </c>
      <c r="H60" s="138"/>
      <c r="I60" s="139" t="str">
        <f>IF(H60="","",VLOOKUP(H60,H$124:I$138,2))</f>
        <v/>
      </c>
      <c r="J60" s="138"/>
      <c r="K60" s="139" t="str">
        <f>IF(J60="","",VLOOKUP(J60,J$124:K$138,2))</f>
        <v/>
      </c>
      <c r="L60" s="138"/>
      <c r="M60" s="139" t="str">
        <f>IF(L60="","",VLOOKUP(L60,L$124:M$138,2))</f>
        <v/>
      </c>
      <c r="N60" s="138"/>
      <c r="O60" s="139" t="str">
        <f>IF(N60="","",VLOOKUP(N60,N$124:O$138,2))</f>
        <v/>
      </c>
      <c r="P60" s="138"/>
      <c r="Q60" s="139" t="str">
        <f>IF(P60="","",VLOOKUP(P60,P$124:Q$138,2))</f>
        <v/>
      </c>
      <c r="R60" s="138"/>
      <c r="S60" s="139" t="str">
        <f>IF(R60="","",VLOOKUP(R60,R$124:S$138,2))</f>
        <v/>
      </c>
      <c r="T60" s="138"/>
      <c r="U60" s="139" t="str">
        <f>IF(T60="","",VLOOKUP(T60,T$124:U$138,2))</f>
        <v/>
      </c>
      <c r="V60" s="138"/>
      <c r="W60" s="139" t="str">
        <f>IF(V60="","",VLOOKUP(V60,V$124:W$138,2))</f>
        <v/>
      </c>
      <c r="X60" s="138"/>
      <c r="Y60" s="139" t="str">
        <f>IF(X60="","",VLOOKUP(X60,X$124:Y$138,2))</f>
        <v/>
      </c>
    </row>
    <row r="61" spans="1:25" ht="15.75" customHeight="1" x14ac:dyDescent="0.2">
      <c r="A61" s="164">
        <v>58</v>
      </c>
      <c r="B61" s="19" t="s">
        <v>431</v>
      </c>
      <c r="C61" s="134">
        <v>3</v>
      </c>
      <c r="D61" s="135" t="s">
        <v>307</v>
      </c>
      <c r="E61" s="394">
        <f>SUM(G61,I61,K61,M61,O61,Q61,W61,Y61,S61,U61,)</f>
        <v>1.75</v>
      </c>
      <c r="F61" s="137">
        <f>RANK(E61,$E$4:$E$121,0)</f>
        <v>57</v>
      </c>
      <c r="G61" s="399">
        <v>1.75</v>
      </c>
      <c r="H61" s="138"/>
      <c r="I61" s="139" t="str">
        <f>IF(H61="","",VLOOKUP(H61,H$124:I$138,2))</f>
        <v/>
      </c>
      <c r="J61" s="138"/>
      <c r="K61" s="139" t="str">
        <f>IF(J61="","",VLOOKUP(J61,J$124:K$138,2))</f>
        <v/>
      </c>
      <c r="L61" s="138"/>
      <c r="M61" s="139" t="str">
        <f>IF(L61="","",VLOOKUP(L61,L$124:M$138,2))</f>
        <v/>
      </c>
      <c r="N61" s="138"/>
      <c r="O61" s="139" t="str">
        <f>IF(N61="","",VLOOKUP(N61,N$124:O$138,2))</f>
        <v/>
      </c>
      <c r="P61" s="138"/>
      <c r="Q61" s="139" t="str">
        <f>IF(P61="","",VLOOKUP(P61,P$124:Q$138,2))</f>
        <v/>
      </c>
      <c r="R61" s="138"/>
      <c r="S61" s="139" t="str">
        <f>IF(R61="","",VLOOKUP(R61,R$124:S$138,2))</f>
        <v/>
      </c>
      <c r="T61" s="138"/>
      <c r="U61" s="139" t="str">
        <f>IF(T61="","",VLOOKUP(T61,T$124:U$138,2))</f>
        <v/>
      </c>
      <c r="V61" s="138"/>
      <c r="W61" s="139" t="str">
        <f>IF(V61="","",VLOOKUP(V61,V$124:W$138,2))</f>
        <v/>
      </c>
      <c r="X61" s="138"/>
      <c r="Y61" s="139" t="str">
        <f>IF(X61="","",VLOOKUP(X61,X$124:Y$138,2))</f>
        <v/>
      </c>
    </row>
    <row r="62" spans="1:25" ht="15.75" customHeight="1" x14ac:dyDescent="0.2">
      <c r="A62" s="164">
        <v>59</v>
      </c>
      <c r="B62" s="19" t="s">
        <v>718</v>
      </c>
      <c r="C62" s="141">
        <v>2</v>
      </c>
      <c r="D62" s="135" t="s">
        <v>719</v>
      </c>
      <c r="E62" s="394">
        <f>SUM(G62,I62,K62,M62,O62,Q62,W62,Y62,S62,U62,)</f>
        <v>1.75</v>
      </c>
      <c r="F62" s="137">
        <f>RANK(E62,$E$4:$E$121,0)</f>
        <v>57</v>
      </c>
      <c r="G62" s="399">
        <v>0</v>
      </c>
      <c r="H62" s="138"/>
      <c r="I62" s="139" t="str">
        <f>IF(H62="","",VLOOKUP(H62,H$124:I$138,2))</f>
        <v/>
      </c>
      <c r="J62" s="138">
        <v>24</v>
      </c>
      <c r="K62" s="139">
        <f>IF(J62="","",VLOOKUP(J62,J$124:K$138,2))</f>
        <v>0.75</v>
      </c>
      <c r="L62" s="138"/>
      <c r="M62" s="139" t="str">
        <f>IF(L62="","",VLOOKUP(L62,L$124:M$138,2))</f>
        <v/>
      </c>
      <c r="N62" s="138"/>
      <c r="O62" s="139" t="str">
        <f>IF(N62="","",VLOOKUP(N62,N$124:O$138,2))</f>
        <v/>
      </c>
      <c r="P62" s="138"/>
      <c r="Q62" s="139" t="str">
        <f>IF(P62="","",VLOOKUP(P62,P$124:Q$138,2))</f>
        <v/>
      </c>
      <c r="R62" s="138"/>
      <c r="S62" s="139" t="str">
        <f>IF(R62="","",VLOOKUP(R62,R$124:S$138,2))</f>
        <v/>
      </c>
      <c r="T62" s="138"/>
      <c r="U62" s="139" t="str">
        <f>IF(T62="","",VLOOKUP(T62,T$124:U$138,2))</f>
        <v/>
      </c>
      <c r="V62" s="138">
        <v>16</v>
      </c>
      <c r="W62" s="139">
        <f>IF(V62="","",VLOOKUP(V62,V$124:W$138,2))</f>
        <v>1</v>
      </c>
      <c r="X62" s="138"/>
      <c r="Y62" s="139" t="str">
        <f>IF(X62="","",VLOOKUP(X62,X$124:Y$138,2))</f>
        <v/>
      </c>
    </row>
    <row r="63" spans="1:25" ht="15.75" customHeight="1" x14ac:dyDescent="0.2">
      <c r="A63" s="164">
        <v>60</v>
      </c>
      <c r="B63" s="19" t="s">
        <v>720</v>
      </c>
      <c r="C63" s="141">
        <v>2</v>
      </c>
      <c r="D63" s="135" t="s">
        <v>719</v>
      </c>
      <c r="E63" s="394">
        <f>SUM(G63,I63,K63,M63,O63,Q63,W63,Y63,S63,U63,)</f>
        <v>1.75</v>
      </c>
      <c r="F63" s="137">
        <f>RANK(E63,$E$4:$E$121,0)</f>
        <v>57</v>
      </c>
      <c r="G63" s="399">
        <v>0</v>
      </c>
      <c r="H63" s="138"/>
      <c r="I63" s="139" t="str">
        <f>IF(H63="","",VLOOKUP(H63,H$124:I$138,2))</f>
        <v/>
      </c>
      <c r="J63" s="138">
        <v>24</v>
      </c>
      <c r="K63" s="139">
        <f>IF(J63="","",VLOOKUP(J63,J$124:K$138,2))</f>
        <v>0.75</v>
      </c>
      <c r="L63" s="138"/>
      <c r="M63" s="139" t="str">
        <f>IF(L63="","",VLOOKUP(L63,L$124:M$138,2))</f>
        <v/>
      </c>
      <c r="N63" s="138"/>
      <c r="O63" s="139" t="str">
        <f>IF(N63="","",VLOOKUP(N63,N$124:O$138,2))</f>
        <v/>
      </c>
      <c r="P63" s="138"/>
      <c r="Q63" s="139" t="str">
        <f>IF(P63="","",VLOOKUP(P63,P$124:Q$138,2))</f>
        <v/>
      </c>
      <c r="R63" s="138"/>
      <c r="S63" s="139" t="str">
        <f>IF(R63="","",VLOOKUP(R63,R$124:S$138,2))</f>
        <v/>
      </c>
      <c r="T63" s="138"/>
      <c r="U63" s="139" t="str">
        <f>IF(T63="","",VLOOKUP(T63,T$124:U$138,2))</f>
        <v/>
      </c>
      <c r="V63" s="138">
        <v>16</v>
      </c>
      <c r="W63" s="139">
        <f>IF(V63="","",VLOOKUP(V63,V$124:W$138,2))</f>
        <v>1</v>
      </c>
      <c r="X63" s="138"/>
      <c r="Y63" s="139" t="str">
        <f>IF(X63="","",VLOOKUP(X63,X$124:Y$138,2))</f>
        <v/>
      </c>
    </row>
    <row r="64" spans="1:25" ht="15.75" customHeight="1" x14ac:dyDescent="0.2">
      <c r="A64" s="164">
        <v>61</v>
      </c>
      <c r="B64" s="19" t="s">
        <v>721</v>
      </c>
      <c r="C64" s="141">
        <v>2</v>
      </c>
      <c r="D64" s="135" t="s">
        <v>361</v>
      </c>
      <c r="E64" s="394">
        <f>SUM(G64,I64,K64,M64,O64,Q64,W64,Y64,S64,U64,)</f>
        <v>1.75</v>
      </c>
      <c r="F64" s="137">
        <f>RANK(E64,$E$4:$E$121,0)</f>
        <v>57</v>
      </c>
      <c r="G64" s="399">
        <v>0</v>
      </c>
      <c r="H64" s="138"/>
      <c r="I64" s="139" t="str">
        <f>IF(H64="","",VLOOKUP(H64,H$124:I$138,2))</f>
        <v/>
      </c>
      <c r="J64" s="138">
        <v>24</v>
      </c>
      <c r="K64" s="139">
        <f>IF(J64="","",VLOOKUP(J64,J$124:K$138,2))</f>
        <v>0.75</v>
      </c>
      <c r="L64" s="138"/>
      <c r="M64" s="139" t="str">
        <f>IF(L64="","",VLOOKUP(L64,L$124:M$138,2))</f>
        <v/>
      </c>
      <c r="N64" s="138"/>
      <c r="O64" s="139" t="str">
        <f>IF(N64="","",VLOOKUP(N64,N$124:O$138,2))</f>
        <v/>
      </c>
      <c r="P64" s="138"/>
      <c r="Q64" s="139" t="str">
        <f>IF(P64="","",VLOOKUP(P64,P$124:Q$138,2))</f>
        <v/>
      </c>
      <c r="R64" s="138"/>
      <c r="S64" s="139" t="str">
        <f>IF(R64="","",VLOOKUP(R64,R$124:S$138,2))</f>
        <v/>
      </c>
      <c r="T64" s="138"/>
      <c r="U64" s="139" t="str">
        <f>IF(T64="","",VLOOKUP(T64,T$124:U$138,2))</f>
        <v/>
      </c>
      <c r="V64" s="138">
        <v>16</v>
      </c>
      <c r="W64" s="139">
        <f>IF(V64="","",VLOOKUP(V64,V$124:W$138,2))</f>
        <v>1</v>
      </c>
      <c r="X64" s="138"/>
      <c r="Y64" s="139" t="str">
        <f>IF(X64="","",VLOOKUP(X64,X$124:Y$138,2))</f>
        <v/>
      </c>
    </row>
    <row r="65" spans="1:25" ht="15.75" customHeight="1" x14ac:dyDescent="0.2">
      <c r="A65" s="164">
        <v>62</v>
      </c>
      <c r="B65" s="19" t="s">
        <v>769</v>
      </c>
      <c r="C65" s="141">
        <v>2</v>
      </c>
      <c r="D65" s="135" t="s">
        <v>722</v>
      </c>
      <c r="E65" s="394">
        <f>SUM(G65,I65,K65,M65,O65,Q65,W65,Y65,S65,U65,)</f>
        <v>1.75</v>
      </c>
      <c r="F65" s="137">
        <f>RANK(E65,$E$4:$E$121,0)</f>
        <v>57</v>
      </c>
      <c r="G65" s="399">
        <v>0</v>
      </c>
      <c r="H65" s="138"/>
      <c r="I65" s="139" t="str">
        <f>IF(H65="","",VLOOKUP(H65,H$124:I$138,2))</f>
        <v/>
      </c>
      <c r="J65" s="138">
        <v>24</v>
      </c>
      <c r="K65" s="139">
        <f>IF(J65="","",VLOOKUP(J65,J$124:K$138,2))</f>
        <v>0.75</v>
      </c>
      <c r="L65" s="138"/>
      <c r="M65" s="139" t="str">
        <f>IF(L65="","",VLOOKUP(L65,L$124:M$138,2))</f>
        <v/>
      </c>
      <c r="N65" s="138"/>
      <c r="O65" s="139" t="str">
        <f>IF(N65="","",VLOOKUP(N65,N$124:O$138,2))</f>
        <v/>
      </c>
      <c r="P65" s="138"/>
      <c r="Q65" s="139" t="str">
        <f>IF(P65="","",VLOOKUP(P65,P$124:Q$138,2))</f>
        <v/>
      </c>
      <c r="R65" s="138"/>
      <c r="S65" s="139" t="str">
        <f>IF(R65="","",VLOOKUP(R65,R$124:S$138,2))</f>
        <v/>
      </c>
      <c r="T65" s="138"/>
      <c r="U65" s="139" t="str">
        <f>IF(T65="","",VLOOKUP(T65,T$124:U$138,2))</f>
        <v/>
      </c>
      <c r="V65" s="138">
        <v>16</v>
      </c>
      <c r="W65" s="139">
        <f>IF(V65="","",VLOOKUP(V65,V$124:W$138,2))</f>
        <v>1</v>
      </c>
      <c r="X65" s="138"/>
      <c r="Y65" s="139" t="str">
        <f>IF(X65="","",VLOOKUP(X65,X$124:Y$138,2))</f>
        <v/>
      </c>
    </row>
    <row r="66" spans="1:25" ht="15.75" customHeight="1" x14ac:dyDescent="0.2">
      <c r="A66" s="164">
        <v>63</v>
      </c>
      <c r="B66" s="19" t="s">
        <v>770</v>
      </c>
      <c r="C66" s="141">
        <v>2</v>
      </c>
      <c r="D66" s="135" t="s">
        <v>723</v>
      </c>
      <c r="E66" s="394">
        <f>SUM(G66,I66,K66,M66,O66,Q66,W66,Y66,S66,U66,)</f>
        <v>1.75</v>
      </c>
      <c r="F66" s="137">
        <f>RANK(E66,$E$4:$E$121,0)</f>
        <v>57</v>
      </c>
      <c r="G66" s="399">
        <v>0</v>
      </c>
      <c r="H66" s="138"/>
      <c r="I66" s="139" t="str">
        <f>IF(H66="","",VLOOKUP(H66,H$124:I$138,2))</f>
        <v/>
      </c>
      <c r="J66" s="138">
        <v>24</v>
      </c>
      <c r="K66" s="139">
        <f>IF(J66="","",VLOOKUP(J66,J$124:K$138,2))</f>
        <v>0.75</v>
      </c>
      <c r="L66" s="138"/>
      <c r="M66" s="139" t="str">
        <f>IF(L66="","",VLOOKUP(L66,L$124:M$138,2))</f>
        <v/>
      </c>
      <c r="N66" s="138"/>
      <c r="O66" s="139" t="str">
        <f>IF(N66="","",VLOOKUP(N66,N$124:O$138,2))</f>
        <v/>
      </c>
      <c r="P66" s="138"/>
      <c r="Q66" s="139" t="str">
        <f>IF(P66="","",VLOOKUP(P66,P$124:Q$138,2))</f>
        <v/>
      </c>
      <c r="R66" s="138"/>
      <c r="S66" s="139" t="str">
        <f>IF(R66="","",VLOOKUP(R66,R$124:S$138,2))</f>
        <v/>
      </c>
      <c r="T66" s="138"/>
      <c r="U66" s="139" t="str">
        <f>IF(T66="","",VLOOKUP(T66,T$124:U$138,2))</f>
        <v/>
      </c>
      <c r="V66" s="138">
        <v>16</v>
      </c>
      <c r="W66" s="139">
        <f>IF(V66="","",VLOOKUP(V66,V$124:W$138,2))</f>
        <v>1</v>
      </c>
      <c r="X66" s="138"/>
      <c r="Y66" s="139" t="str">
        <f>IF(X66="","",VLOOKUP(X66,X$124:Y$138,2))</f>
        <v/>
      </c>
    </row>
    <row r="67" spans="1:25" ht="15.75" customHeight="1" x14ac:dyDescent="0.2">
      <c r="A67" s="164">
        <v>64</v>
      </c>
      <c r="B67" s="19" t="s">
        <v>760</v>
      </c>
      <c r="C67" s="141">
        <v>2</v>
      </c>
      <c r="D67" s="135" t="s">
        <v>723</v>
      </c>
      <c r="E67" s="394">
        <f>SUM(G67,I67,K67,M67,O67,Q67,W67,Y67,S67,U67,)</f>
        <v>1.75</v>
      </c>
      <c r="F67" s="137">
        <f>RANK(E67,$E$4:$E$121,0)</f>
        <v>57</v>
      </c>
      <c r="G67" s="399">
        <v>0</v>
      </c>
      <c r="H67" s="138"/>
      <c r="I67" s="139" t="str">
        <f>IF(H67="","",VLOOKUP(H67,H$124:I$138,2))</f>
        <v/>
      </c>
      <c r="J67" s="138">
        <v>24</v>
      </c>
      <c r="K67" s="139">
        <f>IF(J67="","",VLOOKUP(J67,J$124:K$138,2))</f>
        <v>0.75</v>
      </c>
      <c r="L67" s="138"/>
      <c r="M67" s="139" t="str">
        <f>IF(L67="","",VLOOKUP(L67,L$124:M$138,2))</f>
        <v/>
      </c>
      <c r="N67" s="138"/>
      <c r="O67" s="139" t="str">
        <f>IF(N67="","",VLOOKUP(N67,N$124:O$138,2))</f>
        <v/>
      </c>
      <c r="P67" s="138"/>
      <c r="Q67" s="139" t="str">
        <f>IF(P67="","",VLOOKUP(P67,P$124:Q$138,2))</f>
        <v/>
      </c>
      <c r="R67" s="138"/>
      <c r="S67" s="139" t="str">
        <f>IF(R67="","",VLOOKUP(R67,R$124:S$138,2))</f>
        <v/>
      </c>
      <c r="T67" s="138"/>
      <c r="U67" s="139" t="str">
        <f>IF(T67="","",VLOOKUP(T67,T$124:U$138,2))</f>
        <v/>
      </c>
      <c r="V67" s="138">
        <v>16</v>
      </c>
      <c r="W67" s="139">
        <f>IF(V67="","",VLOOKUP(V67,V$124:W$138,2))</f>
        <v>1</v>
      </c>
      <c r="X67" s="138"/>
      <c r="Y67" s="139" t="str">
        <f>IF(X67="","",VLOOKUP(X67,X$124:Y$138,2))</f>
        <v/>
      </c>
    </row>
    <row r="68" spans="1:25" ht="15.75" customHeight="1" x14ac:dyDescent="0.2">
      <c r="A68" s="164">
        <v>65</v>
      </c>
      <c r="B68" s="19" t="s">
        <v>161</v>
      </c>
      <c r="C68" s="134">
        <v>3</v>
      </c>
      <c r="D68" s="135" t="s">
        <v>9</v>
      </c>
      <c r="E68" s="394">
        <f>SUM(G68,I68,K68,M68,O68,Q68,W68,Y68,S68,U68,)</f>
        <v>1.6875</v>
      </c>
      <c r="F68" s="137">
        <f>RANK(E68,$E$4:$E$121,0)</f>
        <v>65</v>
      </c>
      <c r="G68" s="399">
        <v>1.6875</v>
      </c>
      <c r="H68" s="138"/>
      <c r="I68" s="139" t="str">
        <f>IF(H68="","",VLOOKUP(H68,H$124:I$138,2))</f>
        <v/>
      </c>
      <c r="J68" s="138"/>
      <c r="K68" s="139" t="str">
        <f>IF(J68="","",VLOOKUP(J68,J$124:K$138,2))</f>
        <v/>
      </c>
      <c r="L68" s="138"/>
      <c r="M68" s="139" t="str">
        <f>IF(L68="","",VLOOKUP(L68,L$124:M$138,2))</f>
        <v/>
      </c>
      <c r="N68" s="138"/>
      <c r="O68" s="139" t="str">
        <f>IF(N68="","",VLOOKUP(N68,N$124:O$138,2))</f>
        <v/>
      </c>
      <c r="P68" s="138"/>
      <c r="Q68" s="139" t="str">
        <f>IF(P68="","",VLOOKUP(P68,P$124:Q$138,2))</f>
        <v/>
      </c>
      <c r="R68" s="138"/>
      <c r="S68" s="139" t="str">
        <f>IF(R68="","",VLOOKUP(R68,R$124:S$138,2))</f>
        <v/>
      </c>
      <c r="T68" s="138"/>
      <c r="U68" s="139" t="str">
        <f>IF(T68="","",VLOOKUP(T68,T$124:U$138,2))</f>
        <v/>
      </c>
      <c r="V68" s="138"/>
      <c r="W68" s="139" t="str">
        <f>IF(V68="","",VLOOKUP(V68,V$124:W$138,2))</f>
        <v/>
      </c>
      <c r="X68" s="138"/>
      <c r="Y68" s="139" t="str">
        <f>IF(X68="","",VLOOKUP(X68,X$124:Y$138,2))</f>
        <v/>
      </c>
    </row>
    <row r="69" spans="1:25" ht="15.75" customHeight="1" x14ac:dyDescent="0.2">
      <c r="A69" s="164">
        <v>66</v>
      </c>
      <c r="B69" s="19" t="s">
        <v>164</v>
      </c>
      <c r="C69" s="134">
        <v>3</v>
      </c>
      <c r="D69" s="135" t="s">
        <v>82</v>
      </c>
      <c r="E69" s="394">
        <f>SUM(G69,I69,K69,M69,O69,Q69,W69,Y69,S69,U69,)</f>
        <v>1.5</v>
      </c>
      <c r="F69" s="137">
        <f>RANK(E69,$E$4:$E$121,0)</f>
        <v>66</v>
      </c>
      <c r="G69" s="399">
        <v>1.5</v>
      </c>
      <c r="H69" s="138"/>
      <c r="I69" s="139" t="str">
        <f>IF(H69="","",VLOOKUP(H69,H$124:I$138,2))</f>
        <v/>
      </c>
      <c r="J69" s="138"/>
      <c r="K69" s="139" t="str">
        <f>IF(J69="","",VLOOKUP(J69,J$124:K$138,2))</f>
        <v/>
      </c>
      <c r="L69" s="138"/>
      <c r="M69" s="139" t="str">
        <f>IF(L69="","",VLOOKUP(L69,L$124:M$138,2))</f>
        <v/>
      </c>
      <c r="N69" s="138"/>
      <c r="O69" s="139" t="str">
        <f>IF(N69="","",VLOOKUP(N69,N$124:O$138,2))</f>
        <v/>
      </c>
      <c r="P69" s="138"/>
      <c r="Q69" s="139" t="str">
        <f>IF(P69="","",VLOOKUP(P69,P$124:Q$138,2))</f>
        <v/>
      </c>
      <c r="R69" s="138"/>
      <c r="S69" s="139" t="str">
        <f>IF(R69="","",VLOOKUP(R69,R$124:S$138,2))</f>
        <v/>
      </c>
      <c r="T69" s="138"/>
      <c r="U69" s="139" t="str">
        <f>IF(T69="","",VLOOKUP(T69,T$124:U$138,2))</f>
        <v/>
      </c>
      <c r="V69" s="138"/>
      <c r="W69" s="139" t="str">
        <f>IF(V69="","",VLOOKUP(V69,V$124:W$138,2))</f>
        <v/>
      </c>
      <c r="X69" s="138"/>
      <c r="Y69" s="139" t="str">
        <f>IF(X69="","",VLOOKUP(X69,X$124:Y$138,2))</f>
        <v/>
      </c>
    </row>
    <row r="70" spans="1:25" ht="15.75" customHeight="1" x14ac:dyDescent="0.2">
      <c r="A70" s="164">
        <v>67</v>
      </c>
      <c r="B70" s="19" t="s">
        <v>712</v>
      </c>
      <c r="C70" s="141">
        <v>2</v>
      </c>
      <c r="D70" s="135" t="s">
        <v>713</v>
      </c>
      <c r="E70" s="394">
        <f>SUM(G70,I70,K70,M70,O70,Q70,W70,Y70,S70,U70,)</f>
        <v>1.5</v>
      </c>
      <c r="F70" s="137">
        <f>RANK(E70,$E$4:$E$121,0)</f>
        <v>66</v>
      </c>
      <c r="G70" s="399">
        <v>0</v>
      </c>
      <c r="H70" s="138"/>
      <c r="I70" s="139" t="str">
        <f>IF(H70="","",VLOOKUP(H70,H$124:I$138,2))</f>
        <v/>
      </c>
      <c r="J70" s="138">
        <v>16</v>
      </c>
      <c r="K70" s="139">
        <f>IF(J70="","",VLOOKUP(J70,J$124:K$138,2))</f>
        <v>1.5</v>
      </c>
      <c r="L70" s="138"/>
      <c r="M70" s="139" t="str">
        <f>IF(L70="","",VLOOKUP(L70,L$124:M$138,2))</f>
        <v/>
      </c>
      <c r="N70" s="138"/>
      <c r="O70" s="139" t="str">
        <f>IF(N70="","",VLOOKUP(N70,N$124:O$138,2))</f>
        <v/>
      </c>
      <c r="P70" s="138"/>
      <c r="Q70" s="139" t="str">
        <f>IF(P70="","",VLOOKUP(P70,P$124:Q$138,2))</f>
        <v/>
      </c>
      <c r="R70" s="138"/>
      <c r="S70" s="139" t="str">
        <f>IF(R70="","",VLOOKUP(R70,R$124:S$138,2))</f>
        <v/>
      </c>
      <c r="T70" s="138"/>
      <c r="U70" s="139" t="str">
        <f>IF(T70="","",VLOOKUP(T70,T$124:U$138,2))</f>
        <v/>
      </c>
      <c r="V70" s="138"/>
      <c r="W70" s="139" t="str">
        <f>IF(V70="","",VLOOKUP(V70,V$124:W$138,2))</f>
        <v/>
      </c>
      <c r="X70" s="138"/>
      <c r="Y70" s="139" t="str">
        <f>IF(X70="","",VLOOKUP(X70,X$124:Y$138,2))</f>
        <v/>
      </c>
    </row>
    <row r="71" spans="1:25" ht="15.75" customHeight="1" x14ac:dyDescent="0.2">
      <c r="A71" s="164">
        <v>68</v>
      </c>
      <c r="B71" s="19" t="s">
        <v>714</v>
      </c>
      <c r="C71" s="141">
        <v>2</v>
      </c>
      <c r="D71" s="135" t="s">
        <v>713</v>
      </c>
      <c r="E71" s="394">
        <f>SUM(G71,I71,K71,M71,O71,Q71,W71,Y71,S71,U71,)</f>
        <v>1.5</v>
      </c>
      <c r="F71" s="137">
        <f>RANK(E71,$E$4:$E$121,0)</f>
        <v>66</v>
      </c>
      <c r="G71" s="399">
        <v>0</v>
      </c>
      <c r="H71" s="138"/>
      <c r="I71" s="139" t="str">
        <f>IF(H71="","",VLOOKUP(H71,H$124:I$138,2))</f>
        <v/>
      </c>
      <c r="J71" s="138">
        <v>16</v>
      </c>
      <c r="K71" s="139">
        <f>IF(J71="","",VLOOKUP(J71,J$124:K$138,2))</f>
        <v>1.5</v>
      </c>
      <c r="L71" s="138"/>
      <c r="M71" s="139" t="str">
        <f>IF(L71="","",VLOOKUP(L71,L$124:M$138,2))</f>
        <v/>
      </c>
      <c r="N71" s="138"/>
      <c r="O71" s="139" t="str">
        <f>IF(N71="","",VLOOKUP(N71,N$124:O$138,2))</f>
        <v/>
      </c>
      <c r="P71" s="138"/>
      <c r="Q71" s="139" t="str">
        <f>IF(P71="","",VLOOKUP(P71,P$124:Q$138,2))</f>
        <v/>
      </c>
      <c r="R71" s="138"/>
      <c r="S71" s="139" t="str">
        <f>IF(R71="","",VLOOKUP(R71,R$124:S$138,2))</f>
        <v/>
      </c>
      <c r="T71" s="138"/>
      <c r="U71" s="139" t="str">
        <f>IF(T71="","",VLOOKUP(T71,T$124:U$138,2))</f>
        <v/>
      </c>
      <c r="V71" s="138"/>
      <c r="W71" s="139" t="str">
        <f>IF(V71="","",VLOOKUP(V71,V$124:W$138,2))</f>
        <v/>
      </c>
      <c r="X71" s="138"/>
      <c r="Y71" s="139" t="str">
        <f>IF(X71="","",VLOOKUP(X71,X$124:Y$138,2))</f>
        <v/>
      </c>
    </row>
    <row r="72" spans="1:25" ht="15.75" customHeight="1" x14ac:dyDescent="0.2">
      <c r="A72" s="164">
        <v>69</v>
      </c>
      <c r="B72" s="19" t="s">
        <v>202</v>
      </c>
      <c r="C72" s="134">
        <v>1</v>
      </c>
      <c r="D72" s="135" t="s">
        <v>116</v>
      </c>
      <c r="E72" s="394">
        <f>SUM(G72,I72,K72,M72,O72,Q72,W72,Y72,S72,U72,)</f>
        <v>1.5</v>
      </c>
      <c r="F72" s="137">
        <f>RANK(E72,$E$4:$E$121,0)</f>
        <v>66</v>
      </c>
      <c r="G72" s="399">
        <v>1.5</v>
      </c>
      <c r="H72" s="138"/>
      <c r="I72" s="139" t="str">
        <f>IF(H72="","",VLOOKUP(H72,H$124:I$138,2))</f>
        <v/>
      </c>
      <c r="J72" s="138"/>
      <c r="K72" s="139" t="str">
        <f>IF(J72="","",VLOOKUP(J72,J$124:K$138,2))</f>
        <v/>
      </c>
      <c r="L72" s="138"/>
      <c r="M72" s="139" t="str">
        <f>IF(L72="","",VLOOKUP(L72,L$124:M$138,2))</f>
        <v/>
      </c>
      <c r="N72" s="138"/>
      <c r="O72" s="139" t="str">
        <f>IF(N72="","",VLOOKUP(N72,N$124:O$138,2))</f>
        <v/>
      </c>
      <c r="P72" s="138"/>
      <c r="Q72" s="139" t="str">
        <f>IF(P72="","",VLOOKUP(P72,P$124:Q$138,2))</f>
        <v/>
      </c>
      <c r="R72" s="138"/>
      <c r="S72" s="139" t="str">
        <f>IF(R72="","",VLOOKUP(R72,R$124:S$138,2))</f>
        <v/>
      </c>
      <c r="T72" s="138"/>
      <c r="U72" s="139" t="str">
        <f>IF(T72="","",VLOOKUP(T72,T$124:U$138,2))</f>
        <v/>
      </c>
      <c r="V72" s="138"/>
      <c r="W72" s="139" t="str">
        <f>IF(V72="","",VLOOKUP(V72,V$124:W$138,2))</f>
        <v/>
      </c>
      <c r="X72" s="138"/>
      <c r="Y72" s="139" t="str">
        <f>IF(X72="","",VLOOKUP(X72,X$124:Y$138,2))</f>
        <v/>
      </c>
    </row>
    <row r="73" spans="1:25" ht="15.75" customHeight="1" x14ac:dyDescent="0.2">
      <c r="A73" s="164">
        <v>70</v>
      </c>
      <c r="B73" s="19" t="s">
        <v>699</v>
      </c>
      <c r="C73" s="141">
        <v>1</v>
      </c>
      <c r="D73" s="135" t="s">
        <v>424</v>
      </c>
      <c r="E73" s="394">
        <f>SUM(G73,I73,K73,M73,O73,Q73,W73,Y73,S73,U73,)</f>
        <v>1.5</v>
      </c>
      <c r="F73" s="137">
        <f>RANK(E73,$E$4:$E$121,0)</f>
        <v>66</v>
      </c>
      <c r="G73" s="399">
        <v>0</v>
      </c>
      <c r="H73" s="138"/>
      <c r="I73" s="139" t="str">
        <f>IF(H73="","",VLOOKUP(H73,H$124:I$138,2))</f>
        <v/>
      </c>
      <c r="J73" s="138">
        <v>16</v>
      </c>
      <c r="K73" s="139">
        <f>IF(J73="","",VLOOKUP(J73,J$124:K$138,2))</f>
        <v>1.5</v>
      </c>
      <c r="L73" s="138"/>
      <c r="M73" s="139" t="str">
        <f>IF(L73="","",VLOOKUP(L73,L$124:M$138,2))</f>
        <v/>
      </c>
      <c r="N73" s="138"/>
      <c r="O73" s="139" t="str">
        <f>IF(N73="","",VLOOKUP(N73,N$124:O$138,2))</f>
        <v/>
      </c>
      <c r="P73" s="138"/>
      <c r="Q73" s="139" t="str">
        <f>IF(P73="","",VLOOKUP(P73,P$124:Q$138,2))</f>
        <v/>
      </c>
      <c r="R73" s="138"/>
      <c r="S73" s="139" t="str">
        <f>IF(R73="","",VLOOKUP(R73,R$124:S$138,2))</f>
        <v/>
      </c>
      <c r="T73" s="138"/>
      <c r="U73" s="139" t="str">
        <f>IF(T73="","",VLOOKUP(T73,T$124:U$138,2))</f>
        <v/>
      </c>
      <c r="V73" s="138"/>
      <c r="W73" s="139" t="str">
        <f>IF(V73="","",VLOOKUP(V73,V$124:W$138,2))</f>
        <v/>
      </c>
      <c r="X73" s="138"/>
      <c r="Y73" s="139" t="str">
        <f>IF(X73="","",VLOOKUP(X73,X$124:Y$138,2))</f>
        <v/>
      </c>
    </row>
    <row r="74" spans="1:25" ht="15.75" customHeight="1" x14ac:dyDescent="0.2">
      <c r="A74" s="164">
        <v>71</v>
      </c>
      <c r="B74" s="152" t="s">
        <v>724</v>
      </c>
      <c r="C74" s="153">
        <v>1</v>
      </c>
      <c r="D74" s="154" t="s">
        <v>421</v>
      </c>
      <c r="E74" s="395">
        <f>SUM(G74,I74,K74,M74,O74,Q74,W74,Y74,S74,U74,)</f>
        <v>1.5</v>
      </c>
      <c r="F74" s="155">
        <f>RANK(E74,$E$4:$E$121,0)</f>
        <v>66</v>
      </c>
      <c r="G74" s="399">
        <v>0</v>
      </c>
      <c r="H74" s="138"/>
      <c r="I74" s="139" t="str">
        <f>IF(H74="","",VLOOKUP(H74,H$124:I$138,2))</f>
        <v/>
      </c>
      <c r="J74" s="138">
        <v>16</v>
      </c>
      <c r="K74" s="139">
        <f>IF(J74="","",VLOOKUP(J74,J$124:K$138,2))</f>
        <v>1.5</v>
      </c>
      <c r="L74" s="138"/>
      <c r="M74" s="139" t="str">
        <f>IF(L74="","",VLOOKUP(L74,L$124:M$138,2))</f>
        <v/>
      </c>
      <c r="N74" s="138"/>
      <c r="O74" s="139" t="str">
        <f>IF(N74="","",VLOOKUP(N74,N$124:O$138,2))</f>
        <v/>
      </c>
      <c r="P74" s="138"/>
      <c r="Q74" s="139" t="str">
        <f>IF(P74="","",VLOOKUP(P74,P$124:Q$138,2))</f>
        <v/>
      </c>
      <c r="R74" s="138"/>
      <c r="S74" s="139" t="str">
        <f>IF(R74="","",VLOOKUP(R74,R$124:S$138,2))</f>
        <v/>
      </c>
      <c r="T74" s="138"/>
      <c r="U74" s="139" t="str">
        <f>IF(T74="","",VLOOKUP(T74,T$124:U$138,2))</f>
        <v/>
      </c>
      <c r="V74" s="138"/>
      <c r="W74" s="139" t="str">
        <f>IF(V74="","",VLOOKUP(V74,V$124:W$138,2))</f>
        <v/>
      </c>
      <c r="X74" s="138"/>
      <c r="Y74" s="139" t="str">
        <f>IF(X74="","",VLOOKUP(X74,X$124:Y$138,2))</f>
        <v/>
      </c>
    </row>
    <row r="75" spans="1:25" ht="15.75" customHeight="1" x14ac:dyDescent="0.2">
      <c r="A75" s="164">
        <v>72</v>
      </c>
      <c r="B75" s="19" t="s">
        <v>425</v>
      </c>
      <c r="C75" s="134">
        <v>3</v>
      </c>
      <c r="D75" s="156" t="s">
        <v>426</v>
      </c>
      <c r="E75" s="396">
        <f>SUM(G75,I75,K75,M75,O75,Q75,W75,Y75,S75,U75,)</f>
        <v>1.125</v>
      </c>
      <c r="F75" s="137">
        <f>RANK(E75,$E$4:$E$121,0)</f>
        <v>72</v>
      </c>
      <c r="G75" s="399">
        <v>1.125</v>
      </c>
      <c r="H75" s="138"/>
      <c r="I75" s="139" t="str">
        <f>IF(H75="","",VLOOKUP(H75,H$124:I$138,2))</f>
        <v/>
      </c>
      <c r="J75" s="138"/>
      <c r="K75" s="139" t="str">
        <f>IF(J75="","",VLOOKUP(J75,J$124:K$138,2))</f>
        <v/>
      </c>
      <c r="L75" s="138"/>
      <c r="M75" s="139" t="str">
        <f>IF(L75="","",VLOOKUP(L75,L$124:M$138,2))</f>
        <v/>
      </c>
      <c r="N75" s="138"/>
      <c r="O75" s="139" t="str">
        <f>IF(N75="","",VLOOKUP(N75,N$124:O$138,2))</f>
        <v/>
      </c>
      <c r="P75" s="138"/>
      <c r="Q75" s="139" t="str">
        <f>IF(P75="","",VLOOKUP(P75,P$124:Q$138,2))</f>
        <v/>
      </c>
      <c r="R75" s="138"/>
      <c r="S75" s="139" t="str">
        <f>IF(R75="","",VLOOKUP(R75,R$124:S$138,2))</f>
        <v/>
      </c>
      <c r="T75" s="138"/>
      <c r="U75" s="139" t="str">
        <f>IF(T75="","",VLOOKUP(T75,T$124:U$138,2))</f>
        <v/>
      </c>
      <c r="V75" s="138"/>
      <c r="W75" s="139" t="str">
        <f>IF(V75="","",VLOOKUP(V75,V$124:W$138,2))</f>
        <v/>
      </c>
      <c r="X75" s="138"/>
      <c r="Y75" s="139" t="str">
        <f>IF(X75="","",VLOOKUP(X75,X$124:Y$138,2))</f>
        <v/>
      </c>
    </row>
    <row r="76" spans="1:25" ht="15.75" customHeight="1" x14ac:dyDescent="0.2">
      <c r="A76" s="164">
        <v>73</v>
      </c>
      <c r="B76" s="872" t="s">
        <v>764</v>
      </c>
      <c r="C76" s="33">
        <v>3</v>
      </c>
      <c r="D76" s="873" t="s">
        <v>29</v>
      </c>
      <c r="E76" s="433">
        <f>SUM(G76,I76,K76,M76,O76,Q76,W76,Y76,S76,U76,)</f>
        <v>1.125</v>
      </c>
      <c r="F76" s="159">
        <f>RANK(E76,$E$4:$E$121,0)</f>
        <v>72</v>
      </c>
      <c r="G76" s="411">
        <v>1.125</v>
      </c>
      <c r="H76" s="163"/>
      <c r="I76" s="160" t="str">
        <f>IF(H76="","",VLOOKUP(H76,H$124:I$138,2))</f>
        <v/>
      </c>
      <c r="J76" s="163"/>
      <c r="K76" s="160" t="str">
        <f>IF(J76="","",VLOOKUP(J76,J$124:K$138,2))</f>
        <v/>
      </c>
      <c r="L76" s="163"/>
      <c r="M76" s="160" t="str">
        <f>IF(L76="","",VLOOKUP(L76,L$124:M$138,2))</f>
        <v/>
      </c>
      <c r="N76" s="163"/>
      <c r="O76" s="160" t="str">
        <f>IF(N76="","",VLOOKUP(N76,N$124:O$138,2))</f>
        <v/>
      </c>
      <c r="P76" s="163"/>
      <c r="Q76" s="160" t="str">
        <f>IF(P76="","",VLOOKUP(P76,P$124:Q$138,2))</f>
        <v/>
      </c>
      <c r="R76" s="163"/>
      <c r="S76" s="160" t="str">
        <f>IF(R76="","",VLOOKUP(R76,R$124:S$138,2))</f>
        <v/>
      </c>
      <c r="T76" s="163"/>
      <c r="U76" s="160" t="str">
        <f>IF(T76="","",VLOOKUP(T76,T$124:U$138,2))</f>
        <v/>
      </c>
      <c r="V76" s="163"/>
      <c r="W76" s="139" t="str">
        <f>IF(V76="","",VLOOKUP(V76,V$124:W$138,2))</f>
        <v/>
      </c>
      <c r="X76" s="163"/>
      <c r="Y76" s="139" t="str">
        <f>IF(X76="","",VLOOKUP(X76,X$124:Y$138,2))</f>
        <v/>
      </c>
    </row>
    <row r="77" spans="1:25" ht="15" customHeight="1" x14ac:dyDescent="0.2">
      <c r="A77" s="164">
        <v>74</v>
      </c>
      <c r="B77" s="19" t="s">
        <v>213</v>
      </c>
      <c r="C77" s="134">
        <v>3</v>
      </c>
      <c r="D77" s="156" t="s">
        <v>82</v>
      </c>
      <c r="E77" s="396">
        <f>SUM(G77,I77,K77,M77,O77,Q77,W77,Y77,S77,U77,)</f>
        <v>1.0625</v>
      </c>
      <c r="F77" s="137">
        <f>RANK(E77,$E$4:$E$121,0)</f>
        <v>74</v>
      </c>
      <c r="G77" s="399">
        <v>1.0625</v>
      </c>
      <c r="H77" s="138"/>
      <c r="I77" s="139" t="str">
        <f>IF(H77="","",VLOOKUP(H77,H$124:I$138,2))</f>
        <v/>
      </c>
      <c r="J77" s="138"/>
      <c r="K77" s="139" t="str">
        <f>IF(J77="","",VLOOKUP(J77,J$124:K$138,2))</f>
        <v/>
      </c>
      <c r="L77" s="138"/>
      <c r="M77" s="139" t="str">
        <f>IF(L77="","",VLOOKUP(L77,L$124:M$138,2))</f>
        <v/>
      </c>
      <c r="N77" s="138"/>
      <c r="O77" s="139" t="str">
        <f>IF(N77="","",VLOOKUP(N77,N$124:O$138,2))</f>
        <v/>
      </c>
      <c r="P77" s="138"/>
      <c r="Q77" s="139" t="str">
        <f>IF(P77="","",VLOOKUP(P77,P$124:Q$138,2))</f>
        <v/>
      </c>
      <c r="R77" s="138"/>
      <c r="S77" s="139" t="str">
        <f>IF(R77="","",VLOOKUP(R77,R$124:S$138,2))</f>
        <v/>
      </c>
      <c r="T77" s="138"/>
      <c r="U77" s="139" t="str">
        <f>IF(T77="","",VLOOKUP(T77,T$124:U$138,2))</f>
        <v/>
      </c>
      <c r="V77" s="138"/>
      <c r="W77" s="139" t="str">
        <f>IF(V77="","",VLOOKUP(V77,V$124:W$138,2))</f>
        <v/>
      </c>
      <c r="X77" s="138"/>
      <c r="Y77" s="139" t="str">
        <f>IF(X77="","",VLOOKUP(X77,X$124:Y$138,2))</f>
        <v/>
      </c>
    </row>
    <row r="78" spans="1:25" ht="15" customHeight="1" x14ac:dyDescent="0.2">
      <c r="A78" s="164">
        <v>75</v>
      </c>
      <c r="B78" s="165" t="s">
        <v>449</v>
      </c>
      <c r="C78" s="406">
        <v>3</v>
      </c>
      <c r="D78" s="408" t="s">
        <v>446</v>
      </c>
      <c r="E78" s="407">
        <f>SUM(G78,I78,K78,M78,O78,Q78,W78,Y78,S78,U78,)</f>
        <v>1</v>
      </c>
      <c r="F78" s="168">
        <f>RANK(E78,$E$4:$E$121,0)</f>
        <v>75</v>
      </c>
      <c r="G78" s="398">
        <v>1</v>
      </c>
      <c r="H78" s="138"/>
      <c r="I78" s="139" t="str">
        <f>IF(H78="","",VLOOKUP(H78,H$124:I$138,2))</f>
        <v/>
      </c>
      <c r="J78" s="138"/>
      <c r="K78" s="139" t="str">
        <f>IF(J78="","",VLOOKUP(J78,J$124:K$138,2))</f>
        <v/>
      </c>
      <c r="L78" s="138"/>
      <c r="M78" s="139" t="str">
        <f>IF(L78="","",VLOOKUP(L78,L$124:M$138,2))</f>
        <v/>
      </c>
      <c r="N78" s="138"/>
      <c r="O78" s="139" t="str">
        <f>IF(N78="","",VLOOKUP(N78,N$124:O$138,2))</f>
        <v/>
      </c>
      <c r="P78" s="138"/>
      <c r="Q78" s="139" t="str">
        <f>IF(P78="","",VLOOKUP(P78,P$124:Q$138,2))</f>
        <v/>
      </c>
      <c r="R78" s="138"/>
      <c r="S78" s="139" t="str">
        <f>IF(R78="","",VLOOKUP(R78,R$124:S$138,2))</f>
        <v/>
      </c>
      <c r="T78" s="138"/>
      <c r="U78" s="139" t="str">
        <f>IF(T78="","",VLOOKUP(T78,T$124:U$138,2))</f>
        <v/>
      </c>
      <c r="V78" s="138"/>
      <c r="W78" s="139" t="str">
        <f>IF(V78="","",VLOOKUP(V78,V$124:W$138,2))</f>
        <v/>
      </c>
      <c r="X78" s="138"/>
      <c r="Y78" s="139" t="str">
        <f>IF(X78="","",VLOOKUP(X78,X$124:Y$138,2))</f>
        <v/>
      </c>
    </row>
    <row r="79" spans="1:25" ht="15" customHeight="1" x14ac:dyDescent="0.2">
      <c r="A79" s="164">
        <v>76</v>
      </c>
      <c r="B79" s="19" t="s">
        <v>450</v>
      </c>
      <c r="C79" s="134">
        <v>3</v>
      </c>
      <c r="D79" s="156" t="s">
        <v>446</v>
      </c>
      <c r="E79" s="396">
        <f>SUM(G79,I79,K79,M79,O79,Q79,W79,Y79,S79,U79,)</f>
        <v>1</v>
      </c>
      <c r="F79" s="137">
        <f>RANK(E79,$E$4:$E$121,0)</f>
        <v>75</v>
      </c>
      <c r="G79" s="399">
        <v>1</v>
      </c>
      <c r="H79" s="138"/>
      <c r="I79" s="139" t="str">
        <f>IF(H79="","",VLOOKUP(H79,H$124:I$138,2))</f>
        <v/>
      </c>
      <c r="J79" s="138"/>
      <c r="K79" s="139" t="str">
        <f>IF(J79="","",VLOOKUP(J79,J$124:K$138,2))</f>
        <v/>
      </c>
      <c r="L79" s="138"/>
      <c r="M79" s="139" t="str">
        <f>IF(L79="","",VLOOKUP(L79,L$124:M$138,2))</f>
        <v/>
      </c>
      <c r="N79" s="138"/>
      <c r="O79" s="139" t="str">
        <f>IF(N79="","",VLOOKUP(N79,N$124:O$138,2))</f>
        <v/>
      </c>
      <c r="P79" s="138"/>
      <c r="Q79" s="139" t="str">
        <f>IF(P79="","",VLOOKUP(P79,P$124:Q$138,2))</f>
        <v/>
      </c>
      <c r="R79" s="138"/>
      <c r="S79" s="139" t="str">
        <f>IF(R79="","",VLOOKUP(R79,R$124:S$138,2))</f>
        <v/>
      </c>
      <c r="T79" s="138"/>
      <c r="U79" s="139" t="str">
        <f>IF(T79="","",VLOOKUP(T79,T$124:U$138,2))</f>
        <v/>
      </c>
      <c r="V79" s="138"/>
      <c r="W79" s="139" t="str">
        <f>IF(V79="","",VLOOKUP(V79,V$124:W$138,2))</f>
        <v/>
      </c>
      <c r="X79" s="138"/>
      <c r="Y79" s="139" t="str">
        <f>IF(X79="","",VLOOKUP(X79,X$124:Y$138,2))</f>
        <v/>
      </c>
    </row>
    <row r="80" spans="1:25" ht="15" customHeight="1" x14ac:dyDescent="0.2">
      <c r="A80" s="164">
        <v>77</v>
      </c>
      <c r="B80" s="19" t="s">
        <v>473</v>
      </c>
      <c r="C80" s="134">
        <v>3</v>
      </c>
      <c r="D80" s="156" t="s">
        <v>112</v>
      </c>
      <c r="E80" s="396">
        <f>SUM(G80,I80,K80,M80,O80,Q80,W80,Y80,S80,U80,)</f>
        <v>1</v>
      </c>
      <c r="F80" s="137">
        <f>RANK(E80,$E$4:$E$121,0)</f>
        <v>75</v>
      </c>
      <c r="G80" s="399">
        <v>1</v>
      </c>
      <c r="H80" s="138"/>
      <c r="I80" s="139" t="str">
        <f>IF(H80="","",VLOOKUP(H80,H$124:I$138,2))</f>
        <v/>
      </c>
      <c r="J80" s="138"/>
      <c r="K80" s="139" t="str">
        <f>IF(J80="","",VLOOKUP(J80,J$124:K$138,2))</f>
        <v/>
      </c>
      <c r="L80" s="138"/>
      <c r="M80" s="139" t="str">
        <f>IF(L80="","",VLOOKUP(L80,L$124:M$138,2))</f>
        <v/>
      </c>
      <c r="N80" s="138"/>
      <c r="O80" s="139" t="str">
        <f>IF(N80="","",VLOOKUP(N80,N$124:O$138,2))</f>
        <v/>
      </c>
      <c r="P80" s="138"/>
      <c r="Q80" s="139" t="str">
        <f>IF(P80="","",VLOOKUP(P80,P$124:Q$138,2))</f>
        <v/>
      </c>
      <c r="R80" s="138"/>
      <c r="S80" s="139" t="str">
        <f>IF(R80="","",VLOOKUP(R80,R$124:S$138,2))</f>
        <v/>
      </c>
      <c r="T80" s="138"/>
      <c r="U80" s="139" t="str">
        <f>IF(T80="","",VLOOKUP(T80,T$124:U$138,2))</f>
        <v/>
      </c>
      <c r="V80" s="138"/>
      <c r="W80" s="139" t="str">
        <f>IF(V80="","",VLOOKUP(V80,V$124:W$138,2))</f>
        <v/>
      </c>
      <c r="X80" s="138"/>
      <c r="Y80" s="139" t="str">
        <f>IF(X80="","",VLOOKUP(X80,X$124:Y$138,2))</f>
        <v/>
      </c>
    </row>
    <row r="81" spans="1:25" ht="15" customHeight="1" x14ac:dyDescent="0.2">
      <c r="A81" s="164">
        <v>78</v>
      </c>
      <c r="B81" s="19" t="s">
        <v>488</v>
      </c>
      <c r="C81" s="141">
        <v>3</v>
      </c>
      <c r="D81" s="156" t="s">
        <v>474</v>
      </c>
      <c r="E81" s="396">
        <f>SUM(G81,I81,K81,M81,O81,Q81,W81,Y81,S81,U81,)</f>
        <v>1</v>
      </c>
      <c r="F81" s="137">
        <f>RANK(E81,$E$4:$E$121,0)</f>
        <v>75</v>
      </c>
      <c r="G81" s="399">
        <v>1</v>
      </c>
      <c r="H81" s="138"/>
      <c r="I81" s="139" t="str">
        <f>IF(H81="","",VLOOKUP(H81,H$124:I$138,2))</f>
        <v/>
      </c>
      <c r="J81" s="138"/>
      <c r="K81" s="139" t="str">
        <f>IF(J81="","",VLOOKUP(J81,J$124:K$138,2))</f>
        <v/>
      </c>
      <c r="L81" s="138"/>
      <c r="M81" s="139" t="str">
        <f>IF(L81="","",VLOOKUP(L81,L$124:M$138,2))</f>
        <v/>
      </c>
      <c r="N81" s="138"/>
      <c r="O81" s="139" t="str">
        <f>IF(N81="","",VLOOKUP(N81,N$124:O$138,2))</f>
        <v/>
      </c>
      <c r="P81" s="138"/>
      <c r="Q81" s="139" t="str">
        <f>IF(P81="","",VLOOKUP(P81,P$124:Q$138,2))</f>
        <v/>
      </c>
      <c r="R81" s="138"/>
      <c r="S81" s="139" t="str">
        <f>IF(R81="","",VLOOKUP(R81,R$124:S$138,2))</f>
        <v/>
      </c>
      <c r="T81" s="138"/>
      <c r="U81" s="139" t="str">
        <f>IF(T81="","",VLOOKUP(T81,T$124:U$138,2))</f>
        <v/>
      </c>
      <c r="V81" s="138"/>
      <c r="W81" s="139" t="str">
        <f>IF(V81="","",VLOOKUP(V81,V$124:W$138,2))</f>
        <v/>
      </c>
      <c r="X81" s="138"/>
      <c r="Y81" s="139" t="str">
        <f>IF(X81="","",VLOOKUP(X81,X$124:Y$138,2))</f>
        <v/>
      </c>
    </row>
    <row r="82" spans="1:25" ht="15" customHeight="1" x14ac:dyDescent="0.2">
      <c r="A82" s="164">
        <v>79</v>
      </c>
      <c r="B82" s="29" t="s">
        <v>765</v>
      </c>
      <c r="C82" s="161">
        <v>3</v>
      </c>
      <c r="D82" s="158" t="s">
        <v>69</v>
      </c>
      <c r="E82" s="433">
        <f>SUM(G82,I82,K82,M82,O82,Q82,W82,Y82,S82,U82,)</f>
        <v>1</v>
      </c>
      <c r="F82" s="159">
        <f>RANK(E82,$E$4:$E$121,0)</f>
        <v>75</v>
      </c>
      <c r="G82" s="399">
        <v>1</v>
      </c>
      <c r="H82" s="138"/>
      <c r="I82" s="139" t="str">
        <f>IF(H82="","",VLOOKUP(H82,H$124:I$138,2))</f>
        <v/>
      </c>
      <c r="J82" s="138"/>
      <c r="K82" s="139" t="str">
        <f>IF(J82="","",VLOOKUP(J82,J$124:K$138,2))</f>
        <v/>
      </c>
      <c r="L82" s="138"/>
      <c r="M82" s="139" t="str">
        <f>IF(L82="","",VLOOKUP(L82,L$124:M$138,2))</f>
        <v/>
      </c>
      <c r="N82" s="138"/>
      <c r="O82" s="139" t="str">
        <f>IF(N82="","",VLOOKUP(N82,N$124:O$138,2))</f>
        <v/>
      </c>
      <c r="P82" s="138"/>
      <c r="Q82" s="139" t="str">
        <f>IF(P82="","",VLOOKUP(P82,P$124:Q$138,2))</f>
        <v/>
      </c>
      <c r="R82" s="138"/>
      <c r="S82" s="139" t="str">
        <f>IF(R82="","",VLOOKUP(R82,R$124:S$138,2))</f>
        <v/>
      </c>
      <c r="T82" s="138"/>
      <c r="U82" s="139" t="str">
        <f>IF(T82="","",VLOOKUP(T82,T$124:U$138,2))</f>
        <v/>
      </c>
      <c r="V82" s="138"/>
      <c r="W82" s="139" t="str">
        <f>IF(V82="","",VLOOKUP(V82,V$124:W$138,2))</f>
        <v/>
      </c>
      <c r="X82" s="138"/>
      <c r="Y82" s="139" t="str">
        <f>IF(X82="","",VLOOKUP(X82,X$124:Y$138,2))</f>
        <v/>
      </c>
    </row>
    <row r="83" spans="1:25" ht="15" customHeight="1" x14ac:dyDescent="0.2">
      <c r="A83" s="164">
        <v>80</v>
      </c>
      <c r="B83" s="19" t="s">
        <v>500</v>
      </c>
      <c r="C83" s="134">
        <v>2</v>
      </c>
      <c r="D83" s="158" t="s">
        <v>501</v>
      </c>
      <c r="E83" s="396">
        <f>SUM(G83,I83,K83,M83,O83,Q83,W83,Y83,S83,U83,)</f>
        <v>1</v>
      </c>
      <c r="F83" s="137">
        <f>RANK(E83,$E$4:$E$121,0)</f>
        <v>75</v>
      </c>
      <c r="G83" s="399">
        <v>0.25</v>
      </c>
      <c r="H83" s="138"/>
      <c r="I83" s="139" t="str">
        <f>IF(H83="","",VLOOKUP(H83,H$124:I$138,2))</f>
        <v/>
      </c>
      <c r="J83" s="138">
        <v>24</v>
      </c>
      <c r="K83" s="139">
        <f>IF(J83="","",VLOOKUP(J83,J$124:K$138,2))</f>
        <v>0.75</v>
      </c>
      <c r="L83" s="138"/>
      <c r="M83" s="139" t="str">
        <f>IF(L83="","",VLOOKUP(L83,L$124:M$138,2))</f>
        <v/>
      </c>
      <c r="N83" s="138"/>
      <c r="O83" s="139" t="str">
        <f>IF(N83="","",VLOOKUP(N83,N$124:O$138,2))</f>
        <v/>
      </c>
      <c r="P83" s="138"/>
      <c r="Q83" s="139" t="str">
        <f>IF(P83="","",VLOOKUP(P83,P$124:Q$138,2))</f>
        <v/>
      </c>
      <c r="R83" s="138"/>
      <c r="S83" s="139" t="str">
        <f>IF(R83="","",VLOOKUP(R83,R$124:S$138,2))</f>
        <v/>
      </c>
      <c r="T83" s="138"/>
      <c r="U83" s="139" t="str">
        <f>IF(T83="","",VLOOKUP(T83,T$124:U$138,2))</f>
        <v/>
      </c>
      <c r="V83" s="138"/>
      <c r="W83" s="139" t="str">
        <f>IF(V83="","",VLOOKUP(V83,V$124:W$138,2))</f>
        <v/>
      </c>
      <c r="X83" s="138"/>
      <c r="Y83" s="139" t="str">
        <f>IF(X83="","",VLOOKUP(X83,X$124:Y$138,2))</f>
        <v/>
      </c>
    </row>
    <row r="84" spans="1:25" ht="15" customHeight="1" x14ac:dyDescent="0.2">
      <c r="A84" s="164">
        <v>81</v>
      </c>
      <c r="B84" s="19" t="s">
        <v>841</v>
      </c>
      <c r="C84" s="141"/>
      <c r="D84" s="156" t="s">
        <v>842</v>
      </c>
      <c r="E84" s="396">
        <f>SUM(G84,I84,K84,M84,O84,Q84,W84,Y84,S84,U84,)</f>
        <v>1</v>
      </c>
      <c r="F84" s="137">
        <f>RANK(E84,$E$4:$E$121,0)</f>
        <v>75</v>
      </c>
      <c r="G84" s="399"/>
      <c r="H84" s="138"/>
      <c r="I84" s="139" t="str">
        <f>IF(H84="","",VLOOKUP(H84,H$124:I$138,2))</f>
        <v/>
      </c>
      <c r="J84" s="138"/>
      <c r="K84" s="139" t="str">
        <f>IF(J84="","",VLOOKUP(J84,J$124:K$138,2))</f>
        <v/>
      </c>
      <c r="L84" s="138"/>
      <c r="M84" s="139" t="str">
        <f>IF(L84="","",VLOOKUP(L84,L$124:M$138,2))</f>
        <v/>
      </c>
      <c r="N84" s="138"/>
      <c r="O84" s="139" t="str">
        <f>IF(N84="","",VLOOKUP(N84,N$124:O$138,2))</f>
        <v/>
      </c>
      <c r="P84" s="138"/>
      <c r="Q84" s="139" t="str">
        <f>IF(P84="","",VLOOKUP(P84,P$124:Q$138,2))</f>
        <v/>
      </c>
      <c r="R84" s="138"/>
      <c r="S84" s="139" t="str">
        <f>IF(R84="","",VLOOKUP(R84,R$124:S$138,2))</f>
        <v/>
      </c>
      <c r="T84" s="138"/>
      <c r="U84" s="139" t="str">
        <f>IF(T84="","",VLOOKUP(T84,T$124:U$138,2))</f>
        <v/>
      </c>
      <c r="V84" s="138">
        <v>16</v>
      </c>
      <c r="W84" s="139">
        <f>IF(V84="","",VLOOKUP(V84,V$124:W$138,2))</f>
        <v>1</v>
      </c>
      <c r="X84" s="138"/>
      <c r="Y84" s="139" t="str">
        <f>IF(X84="","",VLOOKUP(X84,X$124:Y$138,2))</f>
        <v/>
      </c>
    </row>
    <row r="85" spans="1:25" ht="15.75" customHeight="1" x14ac:dyDescent="0.2">
      <c r="A85" s="164">
        <v>82</v>
      </c>
      <c r="B85" s="19" t="s">
        <v>327</v>
      </c>
      <c r="C85" s="134">
        <v>3</v>
      </c>
      <c r="D85" s="135" t="s">
        <v>326</v>
      </c>
      <c r="E85" s="396">
        <f>SUM(G85,I85,K85,M85,O85,Q85,W85,Y85,S85,U85,)</f>
        <v>0.75</v>
      </c>
      <c r="F85" s="137">
        <f>RANK(E85,$E$4:$E$121,0)</f>
        <v>82</v>
      </c>
      <c r="G85" s="399">
        <v>0.75</v>
      </c>
      <c r="H85" s="138"/>
      <c r="I85" s="139" t="str">
        <f>IF(H85="","",VLOOKUP(H85,H$124:I$138,2))</f>
        <v/>
      </c>
      <c r="J85" s="138"/>
      <c r="K85" s="139" t="str">
        <f>IF(J85="","",VLOOKUP(J85,J$124:K$138,2))</f>
        <v/>
      </c>
      <c r="L85" s="138"/>
      <c r="M85" s="139" t="str">
        <f>IF(L85="","",VLOOKUP(L85,L$124:M$138,2))</f>
        <v/>
      </c>
      <c r="N85" s="138"/>
      <c r="O85" s="139" t="str">
        <f>IF(N85="","",VLOOKUP(N85,N$124:O$138,2))</f>
        <v/>
      </c>
      <c r="P85" s="138"/>
      <c r="Q85" s="139" t="str">
        <f>IF(P85="","",VLOOKUP(P85,P$124:Q$138,2))</f>
        <v/>
      </c>
      <c r="R85" s="138"/>
      <c r="S85" s="139" t="str">
        <f>IF(R85="","",VLOOKUP(R85,R$124:S$138,2))</f>
        <v/>
      </c>
      <c r="T85" s="138"/>
      <c r="U85" s="139" t="str">
        <f>IF(T85="","",VLOOKUP(T85,T$124:U$138,2))</f>
        <v/>
      </c>
      <c r="V85" s="138"/>
      <c r="W85" s="139" t="str">
        <f>IF(V85="","",VLOOKUP(V85,V$124:W$138,2))</f>
        <v/>
      </c>
      <c r="X85" s="138"/>
      <c r="Y85" s="139" t="str">
        <f>IF(X85="","",VLOOKUP(X85,X$124:Y$138,2))</f>
        <v/>
      </c>
    </row>
    <row r="86" spans="1:25" ht="15" customHeight="1" x14ac:dyDescent="0.2">
      <c r="A86" s="164">
        <v>83</v>
      </c>
      <c r="B86" s="19" t="s">
        <v>325</v>
      </c>
      <c r="C86" s="141">
        <v>3</v>
      </c>
      <c r="D86" s="135" t="s">
        <v>326</v>
      </c>
      <c r="E86" s="396">
        <f>SUM(G86,I86,K86,M86,O86,Q86,W86,Y86,S86,U86,)</f>
        <v>0.75</v>
      </c>
      <c r="F86" s="137">
        <f>RANK(E86,$E$4:$E$121,0)</f>
        <v>82</v>
      </c>
      <c r="G86" s="399">
        <v>0.75</v>
      </c>
      <c r="H86" s="138"/>
      <c r="I86" s="139" t="str">
        <f>IF(H86="","",VLOOKUP(H86,H$124:I$138,2))</f>
        <v/>
      </c>
      <c r="J86" s="138"/>
      <c r="K86" s="139" t="str">
        <f>IF(J86="","",VLOOKUP(J86,J$124:K$138,2))</f>
        <v/>
      </c>
      <c r="L86" s="138"/>
      <c r="M86" s="139" t="str">
        <f>IF(L86="","",VLOOKUP(L86,L$124:M$138,2))</f>
        <v/>
      </c>
      <c r="N86" s="138"/>
      <c r="O86" s="139" t="str">
        <f>IF(N86="","",VLOOKUP(N86,N$124:O$138,2))</f>
        <v/>
      </c>
      <c r="P86" s="138"/>
      <c r="Q86" s="139" t="str">
        <f>IF(P86="","",VLOOKUP(P86,P$124:Q$138,2))</f>
        <v/>
      </c>
      <c r="R86" s="138"/>
      <c r="S86" s="139" t="str">
        <f>IF(R86="","",VLOOKUP(R86,R$124:S$138,2))</f>
        <v/>
      </c>
      <c r="T86" s="138"/>
      <c r="U86" s="139" t="str">
        <f>IF(T86="","",VLOOKUP(T86,T$124:U$138,2))</f>
        <v/>
      </c>
      <c r="V86" s="138"/>
      <c r="W86" s="139" t="str">
        <f>IF(V86="","",VLOOKUP(V86,V$124:W$138,2))</f>
        <v/>
      </c>
      <c r="X86" s="138"/>
      <c r="Y86" s="139" t="str">
        <f>IF(X86="","",VLOOKUP(X86,X$124:Y$138,2))</f>
        <v/>
      </c>
    </row>
    <row r="87" spans="1:25" ht="15" customHeight="1" x14ac:dyDescent="0.2">
      <c r="A87" s="164">
        <v>84</v>
      </c>
      <c r="B87" s="29" t="s">
        <v>767</v>
      </c>
      <c r="C87" s="157">
        <v>3</v>
      </c>
      <c r="D87" s="135" t="s">
        <v>482</v>
      </c>
      <c r="E87" s="396">
        <f>SUM(G87,I87,K87,M87,O87,Q87,W87,Y87,S87,U87,)</f>
        <v>0.75</v>
      </c>
      <c r="F87" s="137">
        <f>RANK(E87,$E$4:$E$121,0)</f>
        <v>82</v>
      </c>
      <c r="G87" s="399">
        <v>0.75</v>
      </c>
      <c r="H87" s="138"/>
      <c r="I87" s="139" t="str">
        <f>IF(H87="","",VLOOKUP(H87,H$124:I$138,2))</f>
        <v/>
      </c>
      <c r="J87" s="138"/>
      <c r="K87" s="139" t="str">
        <f>IF(J87="","",VLOOKUP(J87,J$124:K$138,2))</f>
        <v/>
      </c>
      <c r="L87" s="138"/>
      <c r="M87" s="139" t="str">
        <f>IF(L87="","",VLOOKUP(L87,L$124:M$138,2))</f>
        <v/>
      </c>
      <c r="N87" s="138"/>
      <c r="O87" s="139" t="str">
        <f>IF(N87="","",VLOOKUP(N87,N$124:O$138,2))</f>
        <v/>
      </c>
      <c r="P87" s="138"/>
      <c r="Q87" s="139" t="str">
        <f>IF(P87="","",VLOOKUP(P87,P$124:Q$138,2))</f>
        <v/>
      </c>
      <c r="R87" s="138"/>
      <c r="S87" s="139" t="str">
        <f>IF(R87="","",VLOOKUP(R87,R$124:S$138,2))</f>
        <v/>
      </c>
      <c r="T87" s="138"/>
      <c r="U87" s="139" t="str">
        <f>IF(T87="","",VLOOKUP(T87,T$124:U$138,2))</f>
        <v/>
      </c>
      <c r="V87" s="138"/>
      <c r="W87" s="139" t="str">
        <f>IF(V87="","",VLOOKUP(V87,V$124:W$138,2))</f>
        <v/>
      </c>
      <c r="X87" s="138"/>
      <c r="Y87" s="139" t="str">
        <f>IF(X87="","",VLOOKUP(X87,X$124:Y$138,2))</f>
        <v/>
      </c>
    </row>
    <row r="88" spans="1:25" ht="15" customHeight="1" x14ac:dyDescent="0.2">
      <c r="A88" s="164">
        <v>85</v>
      </c>
      <c r="B88" s="19" t="s">
        <v>63</v>
      </c>
      <c r="C88" s="141">
        <v>3</v>
      </c>
      <c r="D88" s="135"/>
      <c r="E88" s="396">
        <f>SUM(G88,I88,K88,M88,O88,Q88,W88,Y88,S88,U88,)</f>
        <v>0.75</v>
      </c>
      <c r="F88" s="137">
        <f>RANK(E88,$E$4:$E$121,0)</f>
        <v>82</v>
      </c>
      <c r="G88" s="399">
        <v>0.75</v>
      </c>
      <c r="H88" s="138"/>
      <c r="I88" s="139" t="str">
        <f>IF(H88="","",VLOOKUP(H88,H$124:I$138,2))</f>
        <v/>
      </c>
      <c r="J88" s="138"/>
      <c r="K88" s="139" t="str">
        <f>IF(J88="","",VLOOKUP(J88,J$124:K$138,2))</f>
        <v/>
      </c>
      <c r="L88" s="138"/>
      <c r="M88" s="139" t="str">
        <f>IF(L88="","",VLOOKUP(L88,L$124:M$138,2))</f>
        <v/>
      </c>
      <c r="N88" s="138"/>
      <c r="O88" s="139" t="str">
        <f>IF(N88="","",VLOOKUP(N88,N$124:O$138,2))</f>
        <v/>
      </c>
      <c r="P88" s="138"/>
      <c r="Q88" s="139" t="str">
        <f>IF(P88="","",VLOOKUP(P88,P$124:Q$138,2))</f>
        <v/>
      </c>
      <c r="R88" s="138"/>
      <c r="S88" s="139" t="str">
        <f>IF(R88="","",VLOOKUP(R88,R$124:S$138,2))</f>
        <v/>
      </c>
      <c r="T88" s="138"/>
      <c r="U88" s="139" t="str">
        <f>IF(T88="","",VLOOKUP(T88,T$124:U$138,2))</f>
        <v/>
      </c>
      <c r="V88" s="138"/>
      <c r="W88" s="139" t="str">
        <f>IF(V88="","",VLOOKUP(V88,V$124:W$138,2))</f>
        <v/>
      </c>
      <c r="X88" s="138"/>
      <c r="Y88" s="139" t="str">
        <f>IF(X88="","",VLOOKUP(X88,X$124:Y$138,2))</f>
        <v/>
      </c>
    </row>
    <row r="89" spans="1:25" ht="15" customHeight="1" x14ac:dyDescent="0.2">
      <c r="A89" s="164">
        <v>86</v>
      </c>
      <c r="B89" s="19" t="s">
        <v>768</v>
      </c>
      <c r="C89" s="141">
        <v>2</v>
      </c>
      <c r="D89" s="135" t="s">
        <v>703</v>
      </c>
      <c r="E89" s="396">
        <f>SUM(G89,I89,K89,M89,O89,Q89,W89,Y89,S89,U89,)</f>
        <v>0.75</v>
      </c>
      <c r="F89" s="137">
        <f>RANK(E89,$E$4:$E$121,0)</f>
        <v>82</v>
      </c>
      <c r="G89" s="399">
        <v>0</v>
      </c>
      <c r="H89" s="138"/>
      <c r="I89" s="139" t="str">
        <f>IF(H89="","",VLOOKUP(H89,H$124:I$138,2))</f>
        <v/>
      </c>
      <c r="J89" s="138">
        <v>24</v>
      </c>
      <c r="K89" s="139">
        <f>IF(J89="","",VLOOKUP(J89,J$124:K$138,2))</f>
        <v>0.75</v>
      </c>
      <c r="L89" s="138"/>
      <c r="M89" s="139" t="str">
        <f>IF(L89="","",VLOOKUP(L89,L$124:M$138,2))</f>
        <v/>
      </c>
      <c r="N89" s="138"/>
      <c r="O89" s="139" t="str">
        <f>IF(N89="","",VLOOKUP(N89,N$124:O$138,2))</f>
        <v/>
      </c>
      <c r="P89" s="138"/>
      <c r="Q89" s="139" t="str">
        <f>IF(P89="","",VLOOKUP(P89,P$124:Q$138,2))</f>
        <v/>
      </c>
      <c r="R89" s="138"/>
      <c r="S89" s="139" t="str">
        <f>IF(R89="","",VLOOKUP(R89,R$124:S$138,2))</f>
        <v/>
      </c>
      <c r="T89" s="138"/>
      <c r="U89" s="139" t="str">
        <f>IF(T89="","",VLOOKUP(T89,T$124:U$138,2))</f>
        <v/>
      </c>
      <c r="V89" s="138"/>
      <c r="W89" s="139" t="str">
        <f>IF(V89="","",VLOOKUP(V89,V$124:W$138,2))</f>
        <v/>
      </c>
      <c r="X89" s="138"/>
      <c r="Y89" s="139" t="str">
        <f>IF(X89="","",VLOOKUP(X89,X$124:Y$138,2))</f>
        <v/>
      </c>
    </row>
    <row r="90" spans="1:25" ht="15" customHeight="1" x14ac:dyDescent="0.2">
      <c r="A90" s="164">
        <v>87</v>
      </c>
      <c r="B90" s="19" t="s">
        <v>725</v>
      </c>
      <c r="C90" s="141">
        <v>2</v>
      </c>
      <c r="D90" s="135" t="s">
        <v>726</v>
      </c>
      <c r="E90" s="396">
        <f>SUM(G90,I90,K90,M90,O90,Q90,W90,Y90,S90,U90,)</f>
        <v>0.75</v>
      </c>
      <c r="F90" s="137">
        <f>RANK(E90,$E$4:$E$121,0)</f>
        <v>82</v>
      </c>
      <c r="G90" s="399">
        <v>0</v>
      </c>
      <c r="H90" s="138"/>
      <c r="I90" s="139" t="str">
        <f>IF(H90="","",VLOOKUP(H90,H$124:I$138,2))</f>
        <v/>
      </c>
      <c r="J90" s="138">
        <v>24</v>
      </c>
      <c r="K90" s="139">
        <f>IF(J90="","",VLOOKUP(J90,J$124:K$138,2))</f>
        <v>0.75</v>
      </c>
      <c r="L90" s="138"/>
      <c r="M90" s="139" t="str">
        <f>IF(L90="","",VLOOKUP(L90,L$124:M$138,2))</f>
        <v/>
      </c>
      <c r="N90" s="138"/>
      <c r="O90" s="139" t="str">
        <f>IF(N90="","",VLOOKUP(N90,N$124:O$138,2))</f>
        <v/>
      </c>
      <c r="P90" s="138"/>
      <c r="Q90" s="139" t="str">
        <f>IF(P90="","",VLOOKUP(P90,P$124:Q$138,2))</f>
        <v/>
      </c>
      <c r="R90" s="138"/>
      <c r="S90" s="139" t="str">
        <f>IF(R90="","",VLOOKUP(R90,R$124:S$138,2))</f>
        <v/>
      </c>
      <c r="T90" s="138"/>
      <c r="U90" s="139" t="str">
        <f>IF(T90="","",VLOOKUP(T90,T$124:U$138,2))</f>
        <v/>
      </c>
      <c r="V90" s="138"/>
      <c r="W90" s="139" t="str">
        <f>IF(V90="","",VLOOKUP(V90,V$124:W$138,2))</f>
        <v/>
      </c>
      <c r="X90" s="138"/>
      <c r="Y90" s="139" t="str">
        <f>IF(X90="","",VLOOKUP(X90,X$124:Y$138,2))</f>
        <v/>
      </c>
    </row>
    <row r="91" spans="1:25" ht="15" customHeight="1" x14ac:dyDescent="0.2">
      <c r="A91" s="164">
        <v>88</v>
      </c>
      <c r="B91" s="19" t="s">
        <v>715</v>
      </c>
      <c r="C91" s="141">
        <v>2</v>
      </c>
      <c r="D91" s="135" t="s">
        <v>716</v>
      </c>
      <c r="E91" s="396">
        <f>SUM(G91,I91,K91,M91,O91,Q91,W91,Y91,S91,U91,)</f>
        <v>0.75</v>
      </c>
      <c r="F91" s="137">
        <f>RANK(E91,$E$4:$E$121,0)</f>
        <v>82</v>
      </c>
      <c r="G91" s="399">
        <v>0</v>
      </c>
      <c r="H91" s="138"/>
      <c r="I91" s="139" t="str">
        <f>IF(H91="","",VLOOKUP(H91,H$124:I$138,2))</f>
        <v/>
      </c>
      <c r="J91" s="138">
        <v>24</v>
      </c>
      <c r="K91" s="139">
        <f>IF(J91="","",VLOOKUP(J91,J$124:K$138,2))</f>
        <v>0.75</v>
      </c>
      <c r="L91" s="138"/>
      <c r="M91" s="139" t="str">
        <f>IF(L91="","",VLOOKUP(L91,L$124:M$138,2))</f>
        <v/>
      </c>
      <c r="N91" s="138"/>
      <c r="O91" s="139" t="str">
        <f>IF(N91="","",VLOOKUP(N91,N$124:O$138,2))</f>
        <v/>
      </c>
      <c r="P91" s="138"/>
      <c r="Q91" s="139" t="str">
        <f>IF(P91="","",VLOOKUP(P91,P$124:Q$138,2))</f>
        <v/>
      </c>
      <c r="R91" s="138"/>
      <c r="S91" s="139" t="str">
        <f>IF(R91="","",VLOOKUP(R91,R$124:S$138,2))</f>
        <v/>
      </c>
      <c r="T91" s="138"/>
      <c r="U91" s="139" t="str">
        <f>IF(T91="","",VLOOKUP(T91,T$124:U$138,2))</f>
        <v/>
      </c>
      <c r="V91" s="138"/>
      <c r="W91" s="139" t="str">
        <f>IF(V91="","",VLOOKUP(V91,V$124:W$138,2))</f>
        <v/>
      </c>
      <c r="X91" s="138"/>
      <c r="Y91" s="139" t="str">
        <f>IF(X91="","",VLOOKUP(X91,X$124:Y$138,2))</f>
        <v/>
      </c>
    </row>
    <row r="92" spans="1:25" ht="15" customHeight="1" x14ac:dyDescent="0.2">
      <c r="A92" s="164">
        <v>89</v>
      </c>
      <c r="B92" s="19" t="s">
        <v>727</v>
      </c>
      <c r="C92" s="141">
        <v>2</v>
      </c>
      <c r="D92" s="135" t="s">
        <v>728</v>
      </c>
      <c r="E92" s="396">
        <f>SUM(G92,I92,K92,M92,O92,Q92,W92,Y92,S92,U92,)</f>
        <v>0.75</v>
      </c>
      <c r="F92" s="137">
        <f>RANK(E92,$E$4:$E$121,0)</f>
        <v>82</v>
      </c>
      <c r="G92" s="399">
        <v>0</v>
      </c>
      <c r="H92" s="138"/>
      <c r="I92" s="139" t="str">
        <f>IF(H92="","",VLOOKUP(H92,H$124:I$138,2))</f>
        <v/>
      </c>
      <c r="J92" s="138">
        <v>24</v>
      </c>
      <c r="K92" s="139">
        <f>IF(J92="","",VLOOKUP(J92,J$124:K$138,2))</f>
        <v>0.75</v>
      </c>
      <c r="L92" s="138"/>
      <c r="M92" s="139" t="str">
        <f>IF(L92="","",VLOOKUP(L92,L$124:M$138,2))</f>
        <v/>
      </c>
      <c r="N92" s="138"/>
      <c r="O92" s="139" t="str">
        <f>IF(N92="","",VLOOKUP(N92,N$124:O$138,2))</f>
        <v/>
      </c>
      <c r="P92" s="138"/>
      <c r="Q92" s="139" t="str">
        <f>IF(P92="","",VLOOKUP(P92,P$124:Q$138,2))</f>
        <v/>
      </c>
      <c r="R92" s="138"/>
      <c r="S92" s="139" t="str">
        <f>IF(R92="","",VLOOKUP(R92,R$124:S$138,2))</f>
        <v/>
      </c>
      <c r="T92" s="138"/>
      <c r="U92" s="139" t="str">
        <f>IF(T92="","",VLOOKUP(T92,T$124:U$138,2))</f>
        <v/>
      </c>
      <c r="V92" s="138"/>
      <c r="W92" s="139" t="str">
        <f>IF(V92="","",VLOOKUP(V92,V$124:W$138,2))</f>
        <v/>
      </c>
      <c r="X92" s="138"/>
      <c r="Y92" s="139" t="str">
        <f>IF(X92="","",VLOOKUP(X92,X$124:Y$138,2))</f>
        <v/>
      </c>
    </row>
    <row r="93" spans="1:25" ht="15" customHeight="1" x14ac:dyDescent="0.2">
      <c r="A93" s="164">
        <v>90</v>
      </c>
      <c r="B93" s="19" t="s">
        <v>704</v>
      </c>
      <c r="C93" s="141">
        <v>1</v>
      </c>
      <c r="D93" s="135" t="s">
        <v>703</v>
      </c>
      <c r="E93" s="396">
        <f>SUM(G93,I93,K93,M93,O93,Q93,W93,Y93,S93,U93,)</f>
        <v>0.75</v>
      </c>
      <c r="F93" s="137">
        <f>RANK(E93,$E$4:$E$121,0)</f>
        <v>82</v>
      </c>
      <c r="G93" s="399">
        <v>0</v>
      </c>
      <c r="H93" s="138"/>
      <c r="I93" s="139" t="str">
        <f>IF(H93="","",VLOOKUP(H93,H$124:I$138,2))</f>
        <v/>
      </c>
      <c r="J93" s="138">
        <v>24</v>
      </c>
      <c r="K93" s="139">
        <f>IF(J93="","",VLOOKUP(J93,J$124:K$138,2))</f>
        <v>0.75</v>
      </c>
      <c r="L93" s="138"/>
      <c r="M93" s="139" t="str">
        <f>IF(L93="","",VLOOKUP(L93,L$124:M$138,2))</f>
        <v/>
      </c>
      <c r="N93" s="138"/>
      <c r="O93" s="139" t="str">
        <f>IF(N93="","",VLOOKUP(N93,N$124:O$138,2))</f>
        <v/>
      </c>
      <c r="P93" s="138"/>
      <c r="Q93" s="139" t="str">
        <f>IF(P93="","",VLOOKUP(P93,P$124:Q$138,2))</f>
        <v/>
      </c>
      <c r="R93" s="138"/>
      <c r="S93" s="139" t="str">
        <f>IF(R93="","",VLOOKUP(R93,R$124:S$138,2))</f>
        <v/>
      </c>
      <c r="T93" s="138"/>
      <c r="U93" s="139" t="str">
        <f>IF(T93="","",VLOOKUP(T93,T$124:U$138,2))</f>
        <v/>
      </c>
      <c r="V93" s="138"/>
      <c r="W93" s="139" t="str">
        <f>IF(V93="","",VLOOKUP(V93,V$124:W$138,2))</f>
        <v/>
      </c>
      <c r="X93" s="138"/>
      <c r="Y93" s="139" t="str">
        <f>IF(X93="","",VLOOKUP(X93,X$124:Y$138,2))</f>
        <v/>
      </c>
    </row>
    <row r="94" spans="1:25" ht="15" customHeight="1" x14ac:dyDescent="0.2">
      <c r="A94" s="164">
        <v>91</v>
      </c>
      <c r="B94" s="19" t="s">
        <v>705</v>
      </c>
      <c r="C94" s="141">
        <v>1</v>
      </c>
      <c r="D94" s="135" t="s">
        <v>706</v>
      </c>
      <c r="E94" s="396">
        <f>SUM(G94,I94,K94,M94,O94,Q94,W94,Y94,S94,U94,)</f>
        <v>0.75</v>
      </c>
      <c r="F94" s="137">
        <f>RANK(E94,$E$4:$E$121,0)</f>
        <v>82</v>
      </c>
      <c r="G94" s="399">
        <v>0</v>
      </c>
      <c r="H94" s="138"/>
      <c r="I94" s="139" t="str">
        <f>IF(H94="","",VLOOKUP(H94,H$124:I$138,2))</f>
        <v/>
      </c>
      <c r="J94" s="138">
        <v>24</v>
      </c>
      <c r="K94" s="139">
        <f>IF(J94="","",VLOOKUP(J94,J$124:K$138,2))</f>
        <v>0.75</v>
      </c>
      <c r="L94" s="138"/>
      <c r="M94" s="139" t="str">
        <f>IF(L94="","",VLOOKUP(L94,L$124:M$138,2))</f>
        <v/>
      </c>
      <c r="N94" s="138"/>
      <c r="O94" s="139" t="str">
        <f>IF(N94="","",VLOOKUP(N94,N$124:O$138,2))</f>
        <v/>
      </c>
      <c r="P94" s="138"/>
      <c r="Q94" s="139" t="str">
        <f>IF(P94="","",VLOOKUP(P94,P$124:Q$138,2))</f>
        <v/>
      </c>
      <c r="R94" s="138"/>
      <c r="S94" s="139" t="str">
        <f>IF(R94="","",VLOOKUP(R94,R$124:S$138,2))</f>
        <v/>
      </c>
      <c r="T94" s="138"/>
      <c r="U94" s="139" t="str">
        <f>IF(T94="","",VLOOKUP(T94,T$124:U$138,2))</f>
        <v/>
      </c>
      <c r="V94" s="138"/>
      <c r="W94" s="139" t="str">
        <f>IF(V94="","",VLOOKUP(V94,V$124:W$138,2))</f>
        <v/>
      </c>
      <c r="X94" s="138"/>
      <c r="Y94" s="139" t="str">
        <f>IF(X94="","",VLOOKUP(X94,X$124:Y$138,2))</f>
        <v/>
      </c>
    </row>
    <row r="95" spans="1:25" ht="15" customHeight="1" x14ac:dyDescent="0.2">
      <c r="A95" s="164">
        <v>92</v>
      </c>
      <c r="B95" s="19" t="s">
        <v>707</v>
      </c>
      <c r="C95" s="141">
        <v>1</v>
      </c>
      <c r="D95" s="135" t="s">
        <v>706</v>
      </c>
      <c r="E95" s="396">
        <f>SUM(G95,I95,K95,M95,O95,Q95,W95,Y95,S95,U95,)</f>
        <v>0.75</v>
      </c>
      <c r="F95" s="137">
        <f>RANK(E95,$E$4:$E$121,0)</f>
        <v>82</v>
      </c>
      <c r="G95" s="399">
        <v>0</v>
      </c>
      <c r="H95" s="138"/>
      <c r="I95" s="139" t="str">
        <f>IF(H95="","",VLOOKUP(H95,H$124:I$138,2))</f>
        <v/>
      </c>
      <c r="J95" s="138">
        <v>24</v>
      </c>
      <c r="K95" s="139">
        <f>IF(J95="","",VLOOKUP(J95,J$124:K$138,2))</f>
        <v>0.75</v>
      </c>
      <c r="L95" s="138"/>
      <c r="M95" s="139" t="str">
        <f>IF(L95="","",VLOOKUP(L95,L$124:M$138,2))</f>
        <v/>
      </c>
      <c r="N95" s="138"/>
      <c r="O95" s="139" t="str">
        <f>IF(N95="","",VLOOKUP(N95,N$124:O$138,2))</f>
        <v/>
      </c>
      <c r="P95" s="138"/>
      <c r="Q95" s="139" t="str">
        <f>IF(P95="","",VLOOKUP(P95,P$124:Q$138,2))</f>
        <v/>
      </c>
      <c r="R95" s="138"/>
      <c r="S95" s="139" t="str">
        <f>IF(R95="","",VLOOKUP(R95,R$124:S$138,2))</f>
        <v/>
      </c>
      <c r="T95" s="138"/>
      <c r="U95" s="139" t="str">
        <f>IF(T95="","",VLOOKUP(T95,T$124:U$138,2))</f>
        <v/>
      </c>
      <c r="V95" s="138"/>
      <c r="W95" s="139" t="str">
        <f>IF(V95="","",VLOOKUP(V95,V$124:W$138,2))</f>
        <v/>
      </c>
      <c r="X95" s="138"/>
      <c r="Y95" s="139" t="str">
        <f>IF(X95="","",VLOOKUP(X95,X$124:Y$138,2))</f>
        <v/>
      </c>
    </row>
    <row r="96" spans="1:25" ht="15" customHeight="1" x14ac:dyDescent="0.2">
      <c r="A96" s="164">
        <v>93</v>
      </c>
      <c r="B96" s="19" t="s">
        <v>717</v>
      </c>
      <c r="C96" s="141">
        <v>1</v>
      </c>
      <c r="D96" s="135" t="s">
        <v>716</v>
      </c>
      <c r="E96" s="396">
        <f>SUM(G96,I96,K96,M96,O96,Q96,W96,Y96,S96,U96,)</f>
        <v>0.75</v>
      </c>
      <c r="F96" s="137">
        <f>RANK(E96,$E$4:$E$121,0)</f>
        <v>82</v>
      </c>
      <c r="G96" s="399">
        <v>0</v>
      </c>
      <c r="H96" s="138"/>
      <c r="I96" s="139" t="str">
        <f>IF(H96="","",VLOOKUP(H96,H$124:I$138,2))</f>
        <v/>
      </c>
      <c r="J96" s="138">
        <v>24</v>
      </c>
      <c r="K96" s="139">
        <f>IF(J96="","",VLOOKUP(J96,J$124:K$138,2))</f>
        <v>0.75</v>
      </c>
      <c r="L96" s="138"/>
      <c r="M96" s="139" t="str">
        <f>IF(L96="","",VLOOKUP(L96,L$124:M$138,2))</f>
        <v/>
      </c>
      <c r="N96" s="138"/>
      <c r="O96" s="139" t="str">
        <f>IF(N96="","",VLOOKUP(N96,N$124:O$138,2))</f>
        <v/>
      </c>
      <c r="P96" s="138"/>
      <c r="Q96" s="139" t="str">
        <f>IF(P96="","",VLOOKUP(P96,P$124:Q$138,2))</f>
        <v/>
      </c>
      <c r="R96" s="138"/>
      <c r="S96" s="139" t="str">
        <f>IF(R96="","",VLOOKUP(R96,R$124:S$138,2))</f>
        <v/>
      </c>
      <c r="T96" s="138"/>
      <c r="U96" s="139" t="str">
        <f>IF(T96="","",VLOOKUP(T96,T$124:U$138,2))</f>
        <v/>
      </c>
      <c r="V96" s="138"/>
      <c r="W96" s="139" t="str">
        <f>IF(V96="","",VLOOKUP(V96,V$124:W$138,2))</f>
        <v/>
      </c>
      <c r="X96" s="138"/>
      <c r="Y96" s="139" t="str">
        <f>IF(X96="","",VLOOKUP(X96,X$124:Y$138,2))</f>
        <v/>
      </c>
    </row>
    <row r="97" spans="1:25" ht="15" customHeight="1" x14ac:dyDescent="0.2">
      <c r="A97" s="164">
        <v>94</v>
      </c>
      <c r="B97" s="19" t="s">
        <v>445</v>
      </c>
      <c r="C97" s="134">
        <v>3</v>
      </c>
      <c r="D97" s="135" t="s">
        <v>446</v>
      </c>
      <c r="E97" s="396">
        <f>SUM(G97,I97,K97,M97,O97,Q97,W97,Y97,S97,U97,)</f>
        <v>0.625</v>
      </c>
      <c r="F97" s="137">
        <f>RANK(E97,$E$4:$E$121,0)</f>
        <v>94</v>
      </c>
      <c r="G97" s="399">
        <v>0.625</v>
      </c>
      <c r="H97" s="138"/>
      <c r="I97" s="139" t="str">
        <f>IF(H97="","",VLOOKUP(H97,H$124:I$138,2))</f>
        <v/>
      </c>
      <c r="J97" s="138"/>
      <c r="K97" s="139" t="str">
        <f>IF(J97="","",VLOOKUP(J97,J$124:K$138,2))</f>
        <v/>
      </c>
      <c r="L97" s="138"/>
      <c r="M97" s="139" t="str">
        <f>IF(L97="","",VLOOKUP(L97,L$124:M$138,2))</f>
        <v/>
      </c>
      <c r="N97" s="138"/>
      <c r="O97" s="139" t="str">
        <f>IF(N97="","",VLOOKUP(N97,N$124:O$138,2))</f>
        <v/>
      </c>
      <c r="P97" s="138"/>
      <c r="Q97" s="139" t="str">
        <f>IF(P97="","",VLOOKUP(P97,P$124:Q$138,2))</f>
        <v/>
      </c>
      <c r="R97" s="138"/>
      <c r="S97" s="139" t="str">
        <f>IF(R97="","",VLOOKUP(R97,R$124:S$138,2))</f>
        <v/>
      </c>
      <c r="T97" s="138"/>
      <c r="U97" s="139" t="str">
        <f>IF(T97="","",VLOOKUP(T97,T$124:U$138,2))</f>
        <v/>
      </c>
      <c r="V97" s="138"/>
      <c r="W97" s="139" t="str">
        <f>IF(V97="","",VLOOKUP(V97,V$124:W$138,2))</f>
        <v/>
      </c>
      <c r="X97" s="138"/>
      <c r="Y97" s="139" t="str">
        <f>IF(X97="","",VLOOKUP(X97,X$124:Y$138,2))</f>
        <v/>
      </c>
    </row>
    <row r="98" spans="1:25" ht="15" customHeight="1" x14ac:dyDescent="0.2">
      <c r="A98" s="164">
        <v>95</v>
      </c>
      <c r="B98" s="19" t="s">
        <v>321</v>
      </c>
      <c r="C98" s="134">
        <v>3</v>
      </c>
      <c r="D98" s="135" t="s">
        <v>320</v>
      </c>
      <c r="E98" s="396">
        <f>SUM(G98,I98,K98,M98,O98,Q98,W98,Y98,S98,U98,)</f>
        <v>0.625</v>
      </c>
      <c r="F98" s="137">
        <f>RANK(E98,$E$4:$E$121,0)</f>
        <v>94</v>
      </c>
      <c r="G98" s="399">
        <v>0.625</v>
      </c>
      <c r="H98" s="138"/>
      <c r="I98" s="139" t="str">
        <f>IF(H98="","",VLOOKUP(H98,H$124:I$138,2))</f>
        <v/>
      </c>
      <c r="J98" s="138"/>
      <c r="K98" s="139" t="str">
        <f>IF(J98="","",VLOOKUP(J98,J$124:K$138,2))</f>
        <v/>
      </c>
      <c r="L98" s="138"/>
      <c r="M98" s="139" t="str">
        <f>IF(L98="","",VLOOKUP(L98,L$124:M$138,2))</f>
        <v/>
      </c>
      <c r="N98" s="138"/>
      <c r="O98" s="139" t="str">
        <f>IF(N98="","",VLOOKUP(N98,N$124:O$138,2))</f>
        <v/>
      </c>
      <c r="P98" s="138"/>
      <c r="Q98" s="139" t="str">
        <f>IF(P98="","",VLOOKUP(P98,P$124:Q$138,2))</f>
        <v/>
      </c>
      <c r="R98" s="138"/>
      <c r="S98" s="139" t="str">
        <f>IF(R98="","",VLOOKUP(R98,R$124:S$138,2))</f>
        <v/>
      </c>
      <c r="T98" s="138"/>
      <c r="U98" s="139" t="str">
        <f>IF(T98="","",VLOOKUP(T98,T$124:U$138,2))</f>
        <v/>
      </c>
      <c r="V98" s="138"/>
      <c r="W98" s="139" t="str">
        <f>IF(V98="","",VLOOKUP(V98,V$124:W$138,2))</f>
        <v/>
      </c>
      <c r="X98" s="138"/>
      <c r="Y98" s="139" t="str">
        <f>IF(X98="","",VLOOKUP(X98,X$124:Y$138,2))</f>
        <v/>
      </c>
    </row>
    <row r="99" spans="1:25" ht="15" customHeight="1" x14ac:dyDescent="0.2">
      <c r="A99" s="164">
        <v>96</v>
      </c>
      <c r="B99" s="19" t="s">
        <v>319</v>
      </c>
      <c r="C99" s="134">
        <v>3</v>
      </c>
      <c r="D99" s="135" t="s">
        <v>320</v>
      </c>
      <c r="E99" s="396">
        <f>SUM(G99,I99,K99,M99,O99,Q99,W99,Y99,S99,U99,)</f>
        <v>0.625</v>
      </c>
      <c r="F99" s="137">
        <f>RANK(E99,$E$4:$E$121,0)</f>
        <v>94</v>
      </c>
      <c r="G99" s="399">
        <v>0.625</v>
      </c>
      <c r="H99" s="138"/>
      <c r="I99" s="139" t="str">
        <f>IF(H99="","",VLOOKUP(H99,H$124:I$138,2))</f>
        <v/>
      </c>
      <c r="J99" s="138"/>
      <c r="K99" s="139" t="str">
        <f>IF(J99="","",VLOOKUP(J99,J$124:K$138,2))</f>
        <v/>
      </c>
      <c r="L99" s="138"/>
      <c r="M99" s="139" t="str">
        <f>IF(L99="","",VLOOKUP(L99,L$124:M$138,2))</f>
        <v/>
      </c>
      <c r="N99" s="138"/>
      <c r="O99" s="139" t="str">
        <f>IF(N99="","",VLOOKUP(N99,N$124:O$138,2))</f>
        <v/>
      </c>
      <c r="P99" s="138"/>
      <c r="Q99" s="139" t="str">
        <f>IF(P99="","",VLOOKUP(P99,P$124:Q$138,2))</f>
        <v/>
      </c>
      <c r="R99" s="138"/>
      <c r="S99" s="139" t="str">
        <f>IF(R99="","",VLOOKUP(R99,R$124:S$138,2))</f>
        <v/>
      </c>
      <c r="T99" s="138"/>
      <c r="U99" s="139" t="str">
        <f>IF(T99="","",VLOOKUP(T99,T$124:U$138,2))</f>
        <v/>
      </c>
      <c r="V99" s="138"/>
      <c r="W99" s="139" t="str">
        <f>IF(V99="","",VLOOKUP(V99,V$124:W$138,2))</f>
        <v/>
      </c>
      <c r="X99" s="138"/>
      <c r="Y99" s="139" t="str">
        <f>IF(X99="","",VLOOKUP(X99,X$124:Y$138,2))</f>
        <v/>
      </c>
    </row>
    <row r="100" spans="1:25" ht="15" customHeight="1" x14ac:dyDescent="0.2">
      <c r="A100" s="164">
        <v>97</v>
      </c>
      <c r="B100" s="19" t="s">
        <v>447</v>
      </c>
      <c r="C100" s="134">
        <v>3</v>
      </c>
      <c r="D100" s="135" t="s">
        <v>448</v>
      </c>
      <c r="E100" s="396">
        <f>SUM(G100,I100,K100,M100,O100,Q100,W100,Y100,S100,U100,)</f>
        <v>0.625</v>
      </c>
      <c r="F100" s="137">
        <f>RANK(E100,$E$4:$E$121,0)</f>
        <v>94</v>
      </c>
      <c r="G100" s="399">
        <v>0.625</v>
      </c>
      <c r="H100" s="138"/>
      <c r="I100" s="139" t="str">
        <f>IF(H100="","",VLOOKUP(H100,H$124:I$138,2))</f>
        <v/>
      </c>
      <c r="J100" s="138"/>
      <c r="K100" s="139" t="str">
        <f>IF(J100="","",VLOOKUP(J100,J$124:K$138,2))</f>
        <v/>
      </c>
      <c r="L100" s="138"/>
      <c r="M100" s="139" t="str">
        <f>IF(L100="","",VLOOKUP(L100,L$124:M$138,2))</f>
        <v/>
      </c>
      <c r="N100" s="138"/>
      <c r="O100" s="139" t="str">
        <f>IF(N100="","",VLOOKUP(N100,N$124:O$138,2))</f>
        <v/>
      </c>
      <c r="P100" s="138"/>
      <c r="Q100" s="139" t="str">
        <f>IF(P100="","",VLOOKUP(P100,P$124:Q$138,2))</f>
        <v/>
      </c>
      <c r="R100" s="138"/>
      <c r="S100" s="139" t="str">
        <f>IF(R100="","",VLOOKUP(R100,R$124:S$138,2))</f>
        <v/>
      </c>
      <c r="T100" s="138"/>
      <c r="U100" s="139" t="str">
        <f>IF(T100="","",VLOOKUP(T100,T$124:U$138,2))</f>
        <v/>
      </c>
      <c r="V100" s="138"/>
      <c r="W100" s="139" t="str">
        <f>IF(V100="","",VLOOKUP(V100,V$124:W$138,2))</f>
        <v/>
      </c>
      <c r="X100" s="138"/>
      <c r="Y100" s="139" t="str">
        <f>IF(X100="","",VLOOKUP(X100,X$124:Y$138,2))</f>
        <v/>
      </c>
    </row>
    <row r="101" spans="1:25" ht="15" customHeight="1" x14ac:dyDescent="0.2">
      <c r="A101" s="164">
        <v>98</v>
      </c>
      <c r="B101" s="19" t="s">
        <v>298</v>
      </c>
      <c r="C101" s="134">
        <v>3</v>
      </c>
      <c r="D101" s="135" t="s">
        <v>70</v>
      </c>
      <c r="E101" s="396">
        <f>SUM(G101,I101,K101,M101,O101,Q101,W101,Y101,S101,U101,)</f>
        <v>0.5</v>
      </c>
      <c r="F101" s="137">
        <f>RANK(E101,$E$4:$E$121,0)</f>
        <v>98</v>
      </c>
      <c r="G101" s="399">
        <v>0.5</v>
      </c>
      <c r="H101" s="138"/>
      <c r="I101" s="139" t="str">
        <f>IF(H101="","",VLOOKUP(H101,H$124:I$138,2))</f>
        <v/>
      </c>
      <c r="J101" s="138"/>
      <c r="K101" s="139" t="str">
        <f>IF(J101="","",VLOOKUP(J101,J$124:K$138,2))</f>
        <v/>
      </c>
      <c r="L101" s="138"/>
      <c r="M101" s="139" t="str">
        <f>IF(L101="","",VLOOKUP(L101,L$124:M$138,2))</f>
        <v/>
      </c>
      <c r="N101" s="138"/>
      <c r="O101" s="139" t="str">
        <f>IF(N101="","",VLOOKUP(N101,N$124:O$138,2))</f>
        <v/>
      </c>
      <c r="P101" s="138"/>
      <c r="Q101" s="139" t="str">
        <f>IF(P101="","",VLOOKUP(P101,P$124:Q$138,2))</f>
        <v/>
      </c>
      <c r="R101" s="138"/>
      <c r="S101" s="139" t="str">
        <f>IF(R101="","",VLOOKUP(R101,R$124:S$138,2))</f>
        <v/>
      </c>
      <c r="T101" s="138"/>
      <c r="U101" s="139" t="str">
        <f>IF(T101="","",VLOOKUP(T101,T$124:U$138,2))</f>
        <v/>
      </c>
      <c r="V101" s="138"/>
      <c r="W101" s="139" t="str">
        <f>IF(V101="","",VLOOKUP(V101,V$124:W$138,2))</f>
        <v/>
      </c>
      <c r="X101" s="138"/>
      <c r="Y101" s="139" t="str">
        <f>IF(X101="","",VLOOKUP(X101,X$124:Y$138,2))</f>
        <v/>
      </c>
    </row>
    <row r="102" spans="1:25" ht="15" customHeight="1" x14ac:dyDescent="0.2">
      <c r="A102" s="164">
        <v>99</v>
      </c>
      <c r="B102" s="19" t="s">
        <v>297</v>
      </c>
      <c r="C102" s="134">
        <v>3</v>
      </c>
      <c r="D102" s="135" t="s">
        <v>70</v>
      </c>
      <c r="E102" s="396">
        <f>SUM(G102,I102,K102,M102,O102,Q102,W102,Y102,S102,U102,)</f>
        <v>0.5</v>
      </c>
      <c r="F102" s="137">
        <f>RANK(E102,$E$4:$E$121,0)</f>
        <v>98</v>
      </c>
      <c r="G102" s="399">
        <v>0.5</v>
      </c>
      <c r="H102" s="138"/>
      <c r="I102" s="139" t="str">
        <f>IF(H102="","",VLOOKUP(H102,H$124:I$138,2))</f>
        <v/>
      </c>
      <c r="J102" s="138"/>
      <c r="K102" s="139" t="str">
        <f>IF(J102="","",VLOOKUP(J102,J$124:K$138,2))</f>
        <v/>
      </c>
      <c r="L102" s="138"/>
      <c r="M102" s="139" t="str">
        <f>IF(L102="","",VLOOKUP(L102,L$124:M$138,2))</f>
        <v/>
      </c>
      <c r="N102" s="138"/>
      <c r="O102" s="139" t="str">
        <f>IF(N102="","",VLOOKUP(N102,N$124:O$138,2))</f>
        <v/>
      </c>
      <c r="P102" s="138"/>
      <c r="Q102" s="139" t="str">
        <f>IF(P102="","",VLOOKUP(P102,P$124:Q$138,2))</f>
        <v/>
      </c>
      <c r="R102" s="138"/>
      <c r="S102" s="139" t="str">
        <f>IF(R102="","",VLOOKUP(R102,R$124:S$138,2))</f>
        <v/>
      </c>
      <c r="T102" s="138"/>
      <c r="U102" s="139" t="str">
        <f>IF(T102="","",VLOOKUP(T102,T$124:U$138,2))</f>
        <v/>
      </c>
      <c r="V102" s="138"/>
      <c r="W102" s="139" t="str">
        <f>IF(V102="","",VLOOKUP(V102,V$124:W$138,2))</f>
        <v/>
      </c>
      <c r="X102" s="138"/>
      <c r="Y102" s="139" t="str">
        <f>IF(X102="","",VLOOKUP(X102,X$124:Y$138,2))</f>
        <v/>
      </c>
    </row>
    <row r="103" spans="1:25" ht="15" customHeight="1" x14ac:dyDescent="0.2">
      <c r="A103" s="164">
        <v>100</v>
      </c>
      <c r="B103" s="19" t="s">
        <v>771</v>
      </c>
      <c r="C103" s="134">
        <v>3</v>
      </c>
      <c r="D103" s="135" t="s">
        <v>487</v>
      </c>
      <c r="E103" s="396">
        <f>SUM(G103,I103,K103,M103,O103,Q103,W103,Y103,S103,U103,)</f>
        <v>0.5</v>
      </c>
      <c r="F103" s="137">
        <f>RANK(E103,$E$4:$E$121,0)</f>
        <v>98</v>
      </c>
      <c r="G103" s="399">
        <v>0.5</v>
      </c>
      <c r="H103" s="138"/>
      <c r="I103" s="139" t="str">
        <f>IF(H103="","",VLOOKUP(H103,H$124:I$138,2))</f>
        <v/>
      </c>
      <c r="J103" s="138"/>
      <c r="K103" s="139" t="str">
        <f>IF(J103="","",VLOOKUP(J103,J$124:K$138,2))</f>
        <v/>
      </c>
      <c r="L103" s="138"/>
      <c r="M103" s="139" t="str">
        <f>IF(L103="","",VLOOKUP(L103,L$124:M$138,2))</f>
        <v/>
      </c>
      <c r="N103" s="138"/>
      <c r="O103" s="139" t="str">
        <f>IF(N103="","",VLOOKUP(N103,N$124:O$138,2))</f>
        <v/>
      </c>
      <c r="P103" s="138"/>
      <c r="Q103" s="139" t="str">
        <f>IF(P103="","",VLOOKUP(P103,P$124:Q$138,2))</f>
        <v/>
      </c>
      <c r="R103" s="138"/>
      <c r="S103" s="139" t="str">
        <f>IF(R103="","",VLOOKUP(R103,R$124:S$138,2))</f>
        <v/>
      </c>
      <c r="T103" s="138"/>
      <c r="U103" s="139" t="str">
        <f>IF(T103="","",VLOOKUP(T103,T$124:U$138,2))</f>
        <v/>
      </c>
      <c r="V103" s="138"/>
      <c r="W103" s="139" t="str">
        <f>IF(V103="","",VLOOKUP(V103,V$124:W$138,2))</f>
        <v/>
      </c>
      <c r="X103" s="138"/>
      <c r="Y103" s="139" t="str">
        <f>IF(X103="","",VLOOKUP(X103,X$124:Y$138,2))</f>
        <v/>
      </c>
    </row>
    <row r="104" spans="1:25" ht="15" customHeight="1" x14ac:dyDescent="0.2">
      <c r="A104" s="164">
        <v>101</v>
      </c>
      <c r="B104" s="19" t="s">
        <v>484</v>
      </c>
      <c r="C104" s="134">
        <v>3</v>
      </c>
      <c r="D104" s="135" t="s">
        <v>485</v>
      </c>
      <c r="E104" s="396">
        <f>SUM(G104,I104,K104,M104,O104,Q104,W104,Y104,S104,U104,)</f>
        <v>0.5</v>
      </c>
      <c r="F104" s="137">
        <f>RANK(E104,$E$4:$E$121,0)</f>
        <v>98</v>
      </c>
      <c r="G104" s="399">
        <v>0.5</v>
      </c>
      <c r="H104" s="138"/>
      <c r="I104" s="139" t="str">
        <f>IF(H104="","",VLOOKUP(H104,H$124:I$138,2))</f>
        <v/>
      </c>
      <c r="J104" s="138"/>
      <c r="K104" s="139" t="str">
        <f>IF(J104="","",VLOOKUP(J104,J$124:K$138,2))</f>
        <v/>
      </c>
      <c r="L104" s="138"/>
      <c r="M104" s="139" t="str">
        <f>IF(L104="","",VLOOKUP(L104,L$124:M$138,2))</f>
        <v/>
      </c>
      <c r="N104" s="138"/>
      <c r="O104" s="139" t="str">
        <f>IF(N104="","",VLOOKUP(N104,N$124:O$138,2))</f>
        <v/>
      </c>
      <c r="P104" s="138"/>
      <c r="Q104" s="139" t="str">
        <f>IF(P104="","",VLOOKUP(P104,P$124:Q$138,2))</f>
        <v/>
      </c>
      <c r="R104" s="138"/>
      <c r="S104" s="139" t="str">
        <f>IF(R104="","",VLOOKUP(R104,R$124:S$138,2))</f>
        <v/>
      </c>
      <c r="T104" s="138"/>
      <c r="U104" s="139" t="str">
        <f>IF(T104="","",VLOOKUP(T104,T$124:U$138,2))</f>
        <v/>
      </c>
      <c r="V104" s="138"/>
      <c r="W104" s="139" t="str">
        <f>IF(V104="","",VLOOKUP(V104,V$124:W$138,2))</f>
        <v/>
      </c>
      <c r="X104" s="138"/>
      <c r="Y104" s="139" t="str">
        <f>IF(X104="","",VLOOKUP(X104,X$124:Y$138,2))</f>
        <v/>
      </c>
    </row>
    <row r="105" spans="1:25" ht="15" customHeight="1" x14ac:dyDescent="0.2">
      <c r="A105" s="164">
        <v>102</v>
      </c>
      <c r="B105" s="19" t="s">
        <v>296</v>
      </c>
      <c r="C105" s="134">
        <v>3</v>
      </c>
      <c r="D105" s="135" t="s">
        <v>10</v>
      </c>
      <c r="E105" s="396">
        <f>SUM(G105,I105,K105,M105,O105,Q105,W105,Y105,S105,U105,)</f>
        <v>0.375</v>
      </c>
      <c r="F105" s="137">
        <f>RANK(E105,$E$4:$E$121,0)</f>
        <v>102</v>
      </c>
      <c r="G105" s="399">
        <v>0.375</v>
      </c>
      <c r="H105" s="138"/>
      <c r="I105" s="139" t="str">
        <f>IF(H105="","",VLOOKUP(H105,H$124:I$138,2))</f>
        <v/>
      </c>
      <c r="J105" s="138"/>
      <c r="K105" s="139" t="str">
        <f>IF(J105="","",VLOOKUP(J105,J$124:K$138,2))</f>
        <v/>
      </c>
      <c r="L105" s="138"/>
      <c r="M105" s="139" t="str">
        <f>IF(L105="","",VLOOKUP(L105,L$124:M$138,2))</f>
        <v/>
      </c>
      <c r="N105" s="138"/>
      <c r="O105" s="139" t="str">
        <f>IF(N105="","",VLOOKUP(N105,N$124:O$138,2))</f>
        <v/>
      </c>
      <c r="P105" s="138"/>
      <c r="Q105" s="139" t="str">
        <f>IF(P105="","",VLOOKUP(P105,P$124:Q$138,2))</f>
        <v/>
      </c>
      <c r="R105" s="138"/>
      <c r="S105" s="139" t="str">
        <f>IF(R105="","",VLOOKUP(R105,R$124:S$138,2))</f>
        <v/>
      </c>
      <c r="T105" s="138"/>
      <c r="U105" s="139" t="str">
        <f>IF(T105="","",VLOOKUP(T105,T$124:U$138,2))</f>
        <v/>
      </c>
      <c r="V105" s="138"/>
      <c r="W105" s="139" t="str">
        <f>IF(V105="","",VLOOKUP(V105,V$124:W$138,2))</f>
        <v/>
      </c>
      <c r="X105" s="138"/>
      <c r="Y105" s="139" t="str">
        <f>IF(X105="","",VLOOKUP(X105,X$124:Y$138,2))</f>
        <v/>
      </c>
    </row>
    <row r="106" spans="1:25" ht="15" customHeight="1" x14ac:dyDescent="0.2">
      <c r="A106" s="164">
        <v>103</v>
      </c>
      <c r="B106" s="19" t="s">
        <v>121</v>
      </c>
      <c r="C106" s="141">
        <v>3</v>
      </c>
      <c r="D106" s="135" t="s">
        <v>10</v>
      </c>
      <c r="E106" s="396">
        <f>SUM(G106,I106,K106,M106,O106,Q106,W106,Y106,S106,U106,)</f>
        <v>0.375</v>
      </c>
      <c r="F106" s="137">
        <f>RANK(E106,$E$4:$E$121,0)</f>
        <v>102</v>
      </c>
      <c r="G106" s="399">
        <v>0.375</v>
      </c>
      <c r="H106" s="138"/>
      <c r="I106" s="139" t="str">
        <f>IF(H106="","",VLOOKUP(H106,H$124:I$138,2))</f>
        <v/>
      </c>
      <c r="J106" s="138"/>
      <c r="K106" s="139" t="str">
        <f>IF(J106="","",VLOOKUP(J106,J$124:K$138,2))</f>
        <v/>
      </c>
      <c r="L106" s="138"/>
      <c r="M106" s="139" t="str">
        <f>IF(L106="","",VLOOKUP(L106,L$124:M$138,2))</f>
        <v/>
      </c>
      <c r="N106" s="138"/>
      <c r="O106" s="139" t="str">
        <f>IF(N106="","",VLOOKUP(N106,N$124:O$138,2))</f>
        <v/>
      </c>
      <c r="P106" s="138"/>
      <c r="Q106" s="139" t="str">
        <f>IF(P106="","",VLOOKUP(P106,P$124:Q$138,2))</f>
        <v/>
      </c>
      <c r="R106" s="138"/>
      <c r="S106" s="139" t="str">
        <f>IF(R106="","",VLOOKUP(R106,R$124:S$138,2))</f>
        <v/>
      </c>
      <c r="T106" s="138"/>
      <c r="U106" s="139" t="str">
        <f>IF(T106="","",VLOOKUP(T106,T$124:U$138,2))</f>
        <v/>
      </c>
      <c r="V106" s="138"/>
      <c r="W106" s="139" t="str">
        <f>IF(V106="","",VLOOKUP(V106,V$124:W$138,2))</f>
        <v/>
      </c>
      <c r="X106" s="138"/>
      <c r="Y106" s="139" t="str">
        <f>IF(X106="","",VLOOKUP(X106,X$124:Y$138,2))</f>
        <v/>
      </c>
    </row>
    <row r="107" spans="1:25" ht="15" customHeight="1" x14ac:dyDescent="0.2">
      <c r="A107" s="164">
        <v>104</v>
      </c>
      <c r="B107" s="19" t="s">
        <v>437</v>
      </c>
      <c r="C107" s="134">
        <v>3</v>
      </c>
      <c r="D107" s="135" t="s">
        <v>438</v>
      </c>
      <c r="E107" s="396">
        <f>SUM(G107,I107,K107,M107,O107,Q107,W107,Y107,S107,U107,)</f>
        <v>0.375</v>
      </c>
      <c r="F107" s="137">
        <f>RANK(E107,$E$4:$E$121,0)</f>
        <v>102</v>
      </c>
      <c r="G107" s="399">
        <v>0.375</v>
      </c>
      <c r="H107" s="138"/>
      <c r="I107" s="139" t="str">
        <f>IF(H107="","",VLOOKUP(H107,H$124:I$138,2))</f>
        <v/>
      </c>
      <c r="J107" s="138"/>
      <c r="K107" s="139" t="str">
        <f>IF(J107="","",VLOOKUP(J107,J$124:K$138,2))</f>
        <v/>
      </c>
      <c r="L107" s="138"/>
      <c r="M107" s="139" t="str">
        <f>IF(L107="","",VLOOKUP(L107,L$124:M$138,2))</f>
        <v/>
      </c>
      <c r="N107" s="138"/>
      <c r="O107" s="139" t="str">
        <f>IF(N107="","",VLOOKUP(N107,N$124:O$138,2))</f>
        <v/>
      </c>
      <c r="P107" s="138"/>
      <c r="Q107" s="139" t="str">
        <f>IF(P107="","",VLOOKUP(P107,P$124:Q$138,2))</f>
        <v/>
      </c>
      <c r="R107" s="138"/>
      <c r="S107" s="139" t="str">
        <f>IF(R107="","",VLOOKUP(R107,R$124:S$138,2))</f>
        <v/>
      </c>
      <c r="T107" s="138"/>
      <c r="U107" s="139" t="str">
        <f>IF(T107="","",VLOOKUP(T107,T$124:U$138,2))</f>
        <v/>
      </c>
      <c r="V107" s="138"/>
      <c r="W107" s="139" t="str">
        <f>IF(V107="","",VLOOKUP(V107,V$124:W$138,2))</f>
        <v/>
      </c>
      <c r="X107" s="138"/>
      <c r="Y107" s="139" t="str">
        <f>IF(X107="","",VLOOKUP(X107,X$124:Y$138,2))</f>
        <v/>
      </c>
    </row>
    <row r="108" spans="1:25" ht="15" customHeight="1" x14ac:dyDescent="0.2">
      <c r="A108" s="164">
        <v>105</v>
      </c>
      <c r="B108" s="19" t="s">
        <v>439</v>
      </c>
      <c r="C108" s="141">
        <v>3</v>
      </c>
      <c r="D108" s="135" t="s">
        <v>438</v>
      </c>
      <c r="E108" s="396">
        <f>SUM(G108,I108,K108,M108,O108,Q108,W108,Y108,S108,U108,)</f>
        <v>0.375</v>
      </c>
      <c r="F108" s="137">
        <f>RANK(E108,$E$4:$E$121,0)</f>
        <v>102</v>
      </c>
      <c r="G108" s="399">
        <v>0.375</v>
      </c>
      <c r="H108" s="138"/>
      <c r="I108" s="139" t="str">
        <f>IF(H108="","",VLOOKUP(H108,H$124:I$138,2))</f>
        <v/>
      </c>
      <c r="J108" s="138"/>
      <c r="K108" s="139" t="str">
        <f>IF(J108="","",VLOOKUP(J108,J$124:K$138,2))</f>
        <v/>
      </c>
      <c r="L108" s="138"/>
      <c r="M108" s="139" t="str">
        <f>IF(L108="","",VLOOKUP(L108,L$124:M$138,2))</f>
        <v/>
      </c>
      <c r="N108" s="138"/>
      <c r="O108" s="139" t="str">
        <f>IF(N108="","",VLOOKUP(N108,N$124:O$138,2))</f>
        <v/>
      </c>
      <c r="P108" s="138"/>
      <c r="Q108" s="139" t="str">
        <f>IF(P108="","",VLOOKUP(P108,P$124:Q$138,2))</f>
        <v/>
      </c>
      <c r="R108" s="138"/>
      <c r="S108" s="139" t="str">
        <f>IF(R108="","",VLOOKUP(R108,R$124:S$138,2))</f>
        <v/>
      </c>
      <c r="T108" s="138"/>
      <c r="U108" s="139" t="str">
        <f>IF(T108="","",VLOOKUP(T108,T$124:U$138,2))</f>
        <v/>
      </c>
      <c r="V108" s="138"/>
      <c r="W108" s="139" t="str">
        <f>IF(V108="","",VLOOKUP(V108,V$124:W$138,2))</f>
        <v/>
      </c>
      <c r="X108" s="138"/>
      <c r="Y108" s="139" t="str">
        <f>IF(X108="","",VLOOKUP(X108,X$124:Y$138,2))</f>
        <v/>
      </c>
    </row>
    <row r="109" spans="1:25" ht="15" customHeight="1" x14ac:dyDescent="0.2">
      <c r="A109" s="164">
        <v>106</v>
      </c>
      <c r="B109" s="19" t="s">
        <v>505</v>
      </c>
      <c r="C109" s="134">
        <v>3</v>
      </c>
      <c r="D109" s="135" t="s">
        <v>506</v>
      </c>
      <c r="E109" s="396">
        <f>SUM(G109,I109,K109,M109,O109,Q109,W109,Y109,S109,U109,)</f>
        <v>0.25</v>
      </c>
      <c r="F109" s="137">
        <f>RANK(E109,$E$4:$E$121,0)</f>
        <v>106</v>
      </c>
      <c r="G109" s="399">
        <v>0.25</v>
      </c>
      <c r="H109" s="138"/>
      <c r="I109" s="139" t="str">
        <f>IF(H109="","",VLOOKUP(H109,H$124:I$138,2))</f>
        <v/>
      </c>
      <c r="J109" s="138"/>
      <c r="K109" s="139" t="str">
        <f>IF(J109="","",VLOOKUP(J109,J$124:K$138,2))</f>
        <v/>
      </c>
      <c r="L109" s="138"/>
      <c r="M109" s="139" t="str">
        <f>IF(L109="","",VLOOKUP(L109,L$124:M$138,2))</f>
        <v/>
      </c>
      <c r="N109" s="138"/>
      <c r="O109" s="139" t="str">
        <f>IF(N109="","",VLOOKUP(N109,N$124:O$138,2))</f>
        <v/>
      </c>
      <c r="P109" s="138"/>
      <c r="Q109" s="139" t="str">
        <f>IF(P109="","",VLOOKUP(P109,P$124:Q$138,2))</f>
        <v/>
      </c>
      <c r="R109" s="138"/>
      <c r="S109" s="139" t="str">
        <f>IF(R109="","",VLOOKUP(R109,R$124:S$138,2))</f>
        <v/>
      </c>
      <c r="T109" s="138"/>
      <c r="U109" s="139" t="str">
        <f>IF(T109="","",VLOOKUP(T109,T$124:U$138,2))</f>
        <v/>
      </c>
      <c r="V109" s="138"/>
      <c r="W109" s="139" t="str">
        <f>IF(V109="","",VLOOKUP(V109,V$124:W$138,2))</f>
        <v/>
      </c>
      <c r="X109" s="138"/>
      <c r="Y109" s="139" t="str">
        <f>IF(X109="","",VLOOKUP(X109,X$124:Y$138,2))</f>
        <v/>
      </c>
    </row>
    <row r="110" spans="1:25" ht="15" customHeight="1" x14ac:dyDescent="0.2">
      <c r="A110" s="164">
        <v>107</v>
      </c>
      <c r="B110" s="19" t="s">
        <v>507</v>
      </c>
      <c r="C110" s="134">
        <v>3</v>
      </c>
      <c r="D110" s="135" t="s">
        <v>506</v>
      </c>
      <c r="E110" s="396">
        <f>SUM(G110,I110,K110,M110,O110,Q110,W110,Y110,S110,U110,)</f>
        <v>0.25</v>
      </c>
      <c r="F110" s="137">
        <f>RANK(E110,$E$4:$E$121,0)</f>
        <v>106</v>
      </c>
      <c r="G110" s="399">
        <v>0.25</v>
      </c>
      <c r="H110" s="138"/>
      <c r="I110" s="139" t="str">
        <f>IF(H110="","",VLOOKUP(H110,H$124:I$138,2))</f>
        <v/>
      </c>
      <c r="J110" s="138"/>
      <c r="K110" s="139" t="str">
        <f>IF(J110="","",VLOOKUP(J110,J$124:K$138,2))</f>
        <v/>
      </c>
      <c r="L110" s="138"/>
      <c r="M110" s="139" t="str">
        <f>IF(L110="","",VLOOKUP(L110,L$124:M$138,2))</f>
        <v/>
      </c>
      <c r="N110" s="138"/>
      <c r="O110" s="139" t="str">
        <f>IF(N110="","",VLOOKUP(N110,N$124:O$138,2))</f>
        <v/>
      </c>
      <c r="P110" s="138"/>
      <c r="Q110" s="139" t="str">
        <f>IF(P110="","",VLOOKUP(P110,P$124:Q$138,2))</f>
        <v/>
      </c>
      <c r="R110" s="138"/>
      <c r="S110" s="139" t="str">
        <f>IF(R110="","",VLOOKUP(R110,R$124:S$138,2))</f>
        <v/>
      </c>
      <c r="T110" s="138"/>
      <c r="U110" s="139" t="str">
        <f>IF(T110="","",VLOOKUP(T110,T$124:U$138,2))</f>
        <v/>
      </c>
      <c r="V110" s="138"/>
      <c r="W110" s="139" t="str">
        <f>IF(V110="","",VLOOKUP(V110,V$124:W$138,2))</f>
        <v/>
      </c>
      <c r="X110" s="138"/>
      <c r="Y110" s="139" t="str">
        <f>IF(X110="","",VLOOKUP(X110,X$124:Y$138,2))</f>
        <v/>
      </c>
    </row>
    <row r="111" spans="1:25" ht="15" customHeight="1" x14ac:dyDescent="0.2">
      <c r="A111" s="164">
        <v>108</v>
      </c>
      <c r="B111" s="19" t="s">
        <v>502</v>
      </c>
      <c r="C111" s="141">
        <v>3</v>
      </c>
      <c r="D111" s="135" t="s">
        <v>503</v>
      </c>
      <c r="E111" s="396">
        <f>SUM(G111,I111,K111,M111,O111,Q111,W111,Y111,S111,U111,)</f>
        <v>0.25</v>
      </c>
      <c r="F111" s="137">
        <f>RANK(E111,$E$4:$E$121,0)</f>
        <v>106</v>
      </c>
      <c r="G111" s="399">
        <v>0.25</v>
      </c>
      <c r="H111" s="138"/>
      <c r="I111" s="139" t="str">
        <f>IF(H111="","",VLOOKUP(H111,H$124:I$138,2))</f>
        <v/>
      </c>
      <c r="J111" s="138"/>
      <c r="K111" s="139" t="str">
        <f>IF(J111="","",VLOOKUP(J111,J$124:K$138,2))</f>
        <v/>
      </c>
      <c r="L111" s="138"/>
      <c r="M111" s="139" t="str">
        <f>IF(L111="","",VLOOKUP(L111,L$124:M$138,2))</f>
        <v/>
      </c>
      <c r="N111" s="138"/>
      <c r="O111" s="139" t="str">
        <f>IF(N111="","",VLOOKUP(N111,N$124:O$138,2))</f>
        <v/>
      </c>
      <c r="P111" s="138"/>
      <c r="Q111" s="139" t="str">
        <f>IF(P111="","",VLOOKUP(P111,P$124:Q$138,2))</f>
        <v/>
      </c>
      <c r="R111" s="138"/>
      <c r="S111" s="139" t="str">
        <f>IF(R111="","",VLOOKUP(R111,R$124:S$138,2))</f>
        <v/>
      </c>
      <c r="T111" s="138"/>
      <c r="U111" s="139" t="str">
        <f>IF(T111="","",VLOOKUP(T111,T$124:U$138,2))</f>
        <v/>
      </c>
      <c r="V111" s="138"/>
      <c r="W111" s="139" t="str">
        <f>IF(V111="","",VLOOKUP(V111,V$124:W$138,2))</f>
        <v/>
      </c>
      <c r="X111" s="138"/>
      <c r="Y111" s="139" t="str">
        <f>IF(X111="","",VLOOKUP(X111,X$124:Y$138,2))</f>
        <v/>
      </c>
    </row>
    <row r="112" spans="1:25" ht="15" customHeight="1" x14ac:dyDescent="0.2">
      <c r="A112" s="164">
        <v>109</v>
      </c>
      <c r="B112" s="19" t="s">
        <v>504</v>
      </c>
      <c r="C112" s="141">
        <v>3</v>
      </c>
      <c r="D112" s="135" t="s">
        <v>503</v>
      </c>
      <c r="E112" s="396">
        <f>SUM(G112,I112,K112,M112,O112,Q112,W112,Y112,S112,U112,)</f>
        <v>0.25</v>
      </c>
      <c r="F112" s="137">
        <f>RANK(E112,$E$4:$E$121,0)</f>
        <v>106</v>
      </c>
      <c r="G112" s="399">
        <v>0.25</v>
      </c>
      <c r="H112" s="138"/>
      <c r="I112" s="139" t="str">
        <f>IF(H112="","",VLOOKUP(H112,H$124:I$138,2))</f>
        <v/>
      </c>
      <c r="J112" s="138"/>
      <c r="K112" s="139" t="str">
        <f>IF(J112="","",VLOOKUP(J112,J$124:K$138,2))</f>
        <v/>
      </c>
      <c r="L112" s="138"/>
      <c r="M112" s="139" t="str">
        <f>IF(L112="","",VLOOKUP(L112,L$124:M$138,2))</f>
        <v/>
      </c>
      <c r="N112" s="138"/>
      <c r="O112" s="139" t="str">
        <f>IF(N112="","",VLOOKUP(N112,N$124:O$138,2))</f>
        <v/>
      </c>
      <c r="P112" s="138"/>
      <c r="Q112" s="139" t="str">
        <f>IF(P112="","",VLOOKUP(P112,P$124:Q$138,2))</f>
        <v/>
      </c>
      <c r="R112" s="138"/>
      <c r="S112" s="139" t="str">
        <f>IF(R112="","",VLOOKUP(R112,R$124:S$138,2))</f>
        <v/>
      </c>
      <c r="T112" s="138"/>
      <c r="U112" s="139" t="str">
        <f>IF(T112="","",VLOOKUP(T112,T$124:U$138,2))</f>
        <v/>
      </c>
      <c r="V112" s="138"/>
      <c r="W112" s="139" t="str">
        <f>IF(V112="","",VLOOKUP(V112,V$124:W$138,2))</f>
        <v/>
      </c>
      <c r="X112" s="138"/>
      <c r="Y112" s="139" t="str">
        <f>IF(X112="","",VLOOKUP(X112,X$124:Y$138,2))</f>
        <v/>
      </c>
    </row>
    <row r="113" spans="1:25" ht="15" customHeight="1" x14ac:dyDescent="0.2">
      <c r="A113" s="164">
        <v>110</v>
      </c>
      <c r="B113" s="19" t="s">
        <v>772</v>
      </c>
      <c r="C113" s="134">
        <v>3</v>
      </c>
      <c r="D113" s="135" t="s">
        <v>307</v>
      </c>
      <c r="E113" s="396">
        <f>SUM(G113,I113,K113,M113,O113,Q113,W113,Y113,S113,U113,)</f>
        <v>0.25</v>
      </c>
      <c r="F113" s="137">
        <f>RANK(E113,$E$4:$E$121,0)</f>
        <v>106</v>
      </c>
      <c r="G113" s="399">
        <v>0.25</v>
      </c>
      <c r="H113" s="138"/>
      <c r="I113" s="139" t="str">
        <f>IF(H113="","",VLOOKUP(H113,H$124:I$138,2))</f>
        <v/>
      </c>
      <c r="J113" s="138"/>
      <c r="K113" s="139" t="str">
        <f>IF(J113="","",VLOOKUP(J113,J$124:K$138,2))</f>
        <v/>
      </c>
      <c r="L113" s="138"/>
      <c r="M113" s="139" t="str">
        <f>IF(L113="","",VLOOKUP(L113,L$124:M$138,2))</f>
        <v/>
      </c>
      <c r="N113" s="138"/>
      <c r="O113" s="139" t="str">
        <f>IF(N113="","",VLOOKUP(N113,N$124:O$138,2))</f>
        <v/>
      </c>
      <c r="P113" s="138"/>
      <c r="Q113" s="139" t="str">
        <f>IF(P113="","",VLOOKUP(P113,P$124:Q$138,2))</f>
        <v/>
      </c>
      <c r="R113" s="138"/>
      <c r="S113" s="139" t="str">
        <f>IF(R113="","",VLOOKUP(R113,R$124:S$138,2))</f>
        <v/>
      </c>
      <c r="T113" s="138"/>
      <c r="U113" s="139" t="str">
        <f>IF(T113="","",VLOOKUP(T113,T$124:U$138,2))</f>
        <v/>
      </c>
      <c r="V113" s="138"/>
      <c r="W113" s="139" t="str">
        <f>IF(V113="","",VLOOKUP(V113,V$124:W$138,2))</f>
        <v/>
      </c>
      <c r="X113" s="138"/>
      <c r="Y113" s="139" t="str">
        <f>IF(X113="","",VLOOKUP(X113,X$124:Y$138,2))</f>
        <v/>
      </c>
    </row>
    <row r="114" spans="1:25" ht="15" customHeight="1" x14ac:dyDescent="0.2">
      <c r="A114" s="164">
        <v>111</v>
      </c>
      <c r="B114" s="19" t="s">
        <v>495</v>
      </c>
      <c r="C114" s="134">
        <v>3</v>
      </c>
      <c r="D114" s="135" t="s">
        <v>496</v>
      </c>
      <c r="E114" s="396">
        <f>SUM(G114,I114,K114,M114,O114,Q114,W114,Y114,S114,U114,)</f>
        <v>0.25</v>
      </c>
      <c r="F114" s="137">
        <f>RANK(E114,$E$4:$E$121,0)</f>
        <v>106</v>
      </c>
      <c r="G114" s="399">
        <v>0.25</v>
      </c>
      <c r="H114" s="138"/>
      <c r="I114" s="139" t="str">
        <f>IF(H114="","",VLOOKUP(H114,H$124:I$138,2))</f>
        <v/>
      </c>
      <c r="J114" s="138"/>
      <c r="K114" s="139" t="str">
        <f>IF(J114="","",VLOOKUP(J114,J$124:K$138,2))</f>
        <v/>
      </c>
      <c r="L114" s="138"/>
      <c r="M114" s="139" t="str">
        <f>IF(L114="","",VLOOKUP(L114,L$124:M$138,2))</f>
        <v/>
      </c>
      <c r="N114" s="138"/>
      <c r="O114" s="139" t="str">
        <f>IF(N114="","",VLOOKUP(N114,N$124:O$138,2))</f>
        <v/>
      </c>
      <c r="P114" s="138"/>
      <c r="Q114" s="139" t="str">
        <f>IF(P114="","",VLOOKUP(P114,P$124:Q$138,2))</f>
        <v/>
      </c>
      <c r="R114" s="138"/>
      <c r="S114" s="139" t="str">
        <f>IF(R114="","",VLOOKUP(R114,R$124:S$138,2))</f>
        <v/>
      </c>
      <c r="T114" s="138"/>
      <c r="U114" s="139" t="str">
        <f>IF(T114="","",VLOOKUP(T114,T$124:U$138,2))</f>
        <v/>
      </c>
      <c r="V114" s="138"/>
      <c r="W114" s="139" t="str">
        <f>IF(V114="","",VLOOKUP(V114,V$124:W$138,2))</f>
        <v/>
      </c>
      <c r="X114" s="138"/>
      <c r="Y114" s="139" t="str">
        <f>IF(X114="","",VLOOKUP(X114,X$124:Y$138,2))</f>
        <v/>
      </c>
    </row>
    <row r="115" spans="1:25" ht="15" customHeight="1" x14ac:dyDescent="0.2">
      <c r="A115" s="164">
        <v>112</v>
      </c>
      <c r="B115" s="19" t="s">
        <v>497</v>
      </c>
      <c r="C115" s="141">
        <v>3</v>
      </c>
      <c r="D115" s="135" t="s">
        <v>496</v>
      </c>
      <c r="E115" s="396">
        <f>SUM(G115,I115,K115,M115,O115,Q115,W115,Y115,S115,U115,)</f>
        <v>0.25</v>
      </c>
      <c r="F115" s="137">
        <f>RANK(E115,$E$4:$E$121,0)</f>
        <v>106</v>
      </c>
      <c r="G115" s="399">
        <v>0.25</v>
      </c>
      <c r="H115" s="138"/>
      <c r="I115" s="139" t="str">
        <f>IF(H115="","",VLOOKUP(H115,H$124:I$138,2))</f>
        <v/>
      </c>
      <c r="J115" s="138"/>
      <c r="K115" s="139" t="str">
        <f>IF(J115="","",VLOOKUP(J115,J$124:K$138,2))</f>
        <v/>
      </c>
      <c r="L115" s="138"/>
      <c r="M115" s="139" t="str">
        <f>IF(L115="","",VLOOKUP(L115,L$124:M$138,2))</f>
        <v/>
      </c>
      <c r="N115" s="138"/>
      <c r="O115" s="139" t="str">
        <f>IF(N115="","",VLOOKUP(N115,N$124:O$138,2))</f>
        <v/>
      </c>
      <c r="P115" s="138"/>
      <c r="Q115" s="139" t="str">
        <f>IF(P115="","",VLOOKUP(P115,P$124:Q$138,2))</f>
        <v/>
      </c>
      <c r="R115" s="138"/>
      <c r="S115" s="139" t="str">
        <f>IF(R115="","",VLOOKUP(R115,R$124:S$138,2))</f>
        <v/>
      </c>
      <c r="T115" s="138"/>
      <c r="U115" s="139" t="str">
        <f>IF(T115="","",VLOOKUP(T115,T$124:U$138,2))</f>
        <v/>
      </c>
      <c r="V115" s="138"/>
      <c r="W115" s="139" t="str">
        <f>IF(V115="","",VLOOKUP(V115,V$124:W$138,2))</f>
        <v/>
      </c>
      <c r="X115" s="138"/>
      <c r="Y115" s="139" t="str">
        <f>IF(X115="","",VLOOKUP(X115,X$124:Y$138,2))</f>
        <v/>
      </c>
    </row>
    <row r="116" spans="1:25" ht="15" customHeight="1" x14ac:dyDescent="0.2">
      <c r="A116" s="164">
        <v>113</v>
      </c>
      <c r="B116" s="19" t="s">
        <v>498</v>
      </c>
      <c r="C116" s="134">
        <v>3</v>
      </c>
      <c r="D116" s="135" t="s">
        <v>306</v>
      </c>
      <c r="E116" s="396">
        <f>SUM(G116,I116,K116,M116,O116,Q116,W116,Y116,S116,U116,)</f>
        <v>0.25</v>
      </c>
      <c r="F116" s="137">
        <f>RANK(E116,$E$4:$E$121,0)</f>
        <v>106</v>
      </c>
      <c r="G116" s="399">
        <v>0.25</v>
      </c>
      <c r="H116" s="138"/>
      <c r="I116" s="139" t="str">
        <f>IF(H116="","",VLOOKUP(H116,H$124:I$138,2))</f>
        <v/>
      </c>
      <c r="J116" s="138"/>
      <c r="K116" s="139" t="str">
        <f>IF(J116="","",VLOOKUP(J116,J$124:K$138,2))</f>
        <v/>
      </c>
      <c r="L116" s="138"/>
      <c r="M116" s="139" t="str">
        <f>IF(L116="","",VLOOKUP(L116,L$124:M$138,2))</f>
        <v/>
      </c>
      <c r="N116" s="138"/>
      <c r="O116" s="139" t="str">
        <f>IF(N116="","",VLOOKUP(N116,N$124:O$138,2))</f>
        <v/>
      </c>
      <c r="P116" s="138"/>
      <c r="Q116" s="139" t="str">
        <f>IF(P116="","",VLOOKUP(P116,P$124:Q$138,2))</f>
        <v/>
      </c>
      <c r="R116" s="138"/>
      <c r="S116" s="139" t="str">
        <f>IF(R116="","",VLOOKUP(R116,R$124:S$138,2))</f>
        <v/>
      </c>
      <c r="T116" s="138"/>
      <c r="U116" s="139" t="str">
        <f>IF(T116="","",VLOOKUP(T116,T$124:U$138,2))</f>
        <v/>
      </c>
      <c r="V116" s="138"/>
      <c r="W116" s="139" t="str">
        <f>IF(V116="","",VLOOKUP(V116,V$124:W$138,2))</f>
        <v/>
      </c>
      <c r="X116" s="138"/>
      <c r="Y116" s="139" t="str">
        <f>IF(X116="","",VLOOKUP(X116,X$124:Y$138,2))</f>
        <v/>
      </c>
    </row>
    <row r="117" spans="1:25" ht="15" customHeight="1" x14ac:dyDescent="0.2">
      <c r="A117" s="164">
        <v>114</v>
      </c>
      <c r="B117" s="19" t="s">
        <v>499</v>
      </c>
      <c r="C117" s="141">
        <v>2</v>
      </c>
      <c r="D117" s="135" t="s">
        <v>306</v>
      </c>
      <c r="E117" s="396">
        <f>SUM(G117,I117,K117,M117,O117,Q117,W117,Y117,S117,U117,)</f>
        <v>0.25</v>
      </c>
      <c r="F117" s="137">
        <f>RANK(E117,$E$4:$E$121,0)</f>
        <v>106</v>
      </c>
      <c r="G117" s="399">
        <v>0.25</v>
      </c>
      <c r="H117" s="138"/>
      <c r="I117" s="139" t="str">
        <f>IF(H117="","",VLOOKUP(H117,H$124:I$138,2))</f>
        <v/>
      </c>
      <c r="J117" s="138"/>
      <c r="K117" s="139" t="str">
        <f>IF(J117="","",VLOOKUP(J117,J$124:K$138,2))</f>
        <v/>
      </c>
      <c r="L117" s="138"/>
      <c r="M117" s="139" t="str">
        <f>IF(L117="","",VLOOKUP(L117,L$124:M$138,2))</f>
        <v/>
      </c>
      <c r="N117" s="138"/>
      <c r="O117" s="139" t="str">
        <f>IF(N117="","",VLOOKUP(N117,N$124:O$138,2))</f>
        <v/>
      </c>
      <c r="P117" s="138"/>
      <c r="Q117" s="139" t="str">
        <f>IF(P117="","",VLOOKUP(P117,P$124:Q$138,2))</f>
        <v/>
      </c>
      <c r="R117" s="138"/>
      <c r="S117" s="139" t="str">
        <f>IF(R117="","",VLOOKUP(R117,R$124:S$138,2))</f>
        <v/>
      </c>
      <c r="T117" s="138"/>
      <c r="U117" s="139" t="str">
        <f>IF(T117="","",VLOOKUP(T117,T$124:U$138,2))</f>
        <v/>
      </c>
      <c r="V117" s="138"/>
      <c r="W117" s="139" t="str">
        <f>IF(V117="","",VLOOKUP(V117,V$124:W$138,2))</f>
        <v/>
      </c>
      <c r="X117" s="138"/>
      <c r="Y117" s="139" t="str">
        <f>IF(X117="","",VLOOKUP(X117,X$124:Y$138,2))</f>
        <v/>
      </c>
    </row>
    <row r="118" spans="1:25" ht="15" customHeight="1" x14ac:dyDescent="0.2">
      <c r="A118" s="164">
        <v>115</v>
      </c>
      <c r="B118" s="19" t="s">
        <v>207</v>
      </c>
      <c r="C118" s="134">
        <v>3</v>
      </c>
      <c r="D118" s="135" t="s">
        <v>38</v>
      </c>
      <c r="E118" s="396">
        <f>SUM(G118,I118,K118,M118,O118,Q118,W118,Y118,S118,U118,)</f>
        <v>0.1875</v>
      </c>
      <c r="F118" s="137">
        <f>RANK(E118,$E$4:$E$121,0)</f>
        <v>115</v>
      </c>
      <c r="G118" s="399">
        <v>0.1875</v>
      </c>
      <c r="H118" s="138"/>
      <c r="I118" s="139" t="str">
        <f>IF(H118="","",VLOOKUP(H118,H$124:I$138,2))</f>
        <v/>
      </c>
      <c r="J118" s="138"/>
      <c r="K118" s="139" t="str">
        <f>IF(J118="","",VLOOKUP(J118,J$124:K$138,2))</f>
        <v/>
      </c>
      <c r="L118" s="138"/>
      <c r="M118" s="139" t="str">
        <f>IF(L118="","",VLOOKUP(L118,L$124:M$138,2))</f>
        <v/>
      </c>
      <c r="N118" s="138"/>
      <c r="O118" s="139" t="str">
        <f>IF(N118="","",VLOOKUP(N118,N$124:O$138,2))</f>
        <v/>
      </c>
      <c r="P118" s="138"/>
      <c r="Q118" s="139" t="str">
        <f>IF(P118="","",VLOOKUP(P118,P$124:Q$138,2))</f>
        <v/>
      </c>
      <c r="R118" s="138"/>
      <c r="S118" s="139" t="str">
        <f>IF(R118="","",VLOOKUP(R118,R$124:S$138,2))</f>
        <v/>
      </c>
      <c r="T118" s="138"/>
      <c r="U118" s="139" t="str">
        <f>IF(T118="","",VLOOKUP(T118,T$124:U$138,2))</f>
        <v/>
      </c>
      <c r="V118" s="138"/>
      <c r="W118" s="139" t="str">
        <f>IF(V118="","",VLOOKUP(V118,V$124:W$138,2))</f>
        <v/>
      </c>
      <c r="X118" s="138"/>
      <c r="Y118" s="139" t="str">
        <f>IF(X118="","",VLOOKUP(X118,X$124:Y$138,2))</f>
        <v/>
      </c>
    </row>
    <row r="119" spans="1:25" ht="15" customHeight="1" x14ac:dyDescent="0.2">
      <c r="A119" s="164">
        <v>116</v>
      </c>
      <c r="B119" s="19" t="s">
        <v>245</v>
      </c>
      <c r="C119" s="141">
        <v>3</v>
      </c>
      <c r="D119" s="135" t="s">
        <v>37</v>
      </c>
      <c r="E119" s="396">
        <f>SUM(G119,I119,K119,M119,O119,Q119,W119,Y119,S119,U119,)</f>
        <v>0.125</v>
      </c>
      <c r="F119" s="137">
        <f>RANK(E119,$E$4:$E$121,0)</f>
        <v>116</v>
      </c>
      <c r="G119" s="399">
        <v>0.125</v>
      </c>
      <c r="H119" s="138"/>
      <c r="I119" s="139" t="str">
        <f>IF(H119="","",VLOOKUP(H119,H$124:I$138,2))</f>
        <v/>
      </c>
      <c r="J119" s="138"/>
      <c r="K119" s="139" t="str">
        <f>IF(J119="","",VLOOKUP(J119,J$124:K$138,2))</f>
        <v/>
      </c>
      <c r="L119" s="138"/>
      <c r="M119" s="139" t="str">
        <f>IF(L119="","",VLOOKUP(L119,L$124:M$138,2))</f>
        <v/>
      </c>
      <c r="N119" s="138"/>
      <c r="O119" s="139" t="str">
        <f>IF(N119="","",VLOOKUP(N119,N$124:O$138,2))</f>
        <v/>
      </c>
      <c r="P119" s="138"/>
      <c r="Q119" s="139" t="str">
        <f>IF(P119="","",VLOOKUP(P119,P$124:Q$138,2))</f>
        <v/>
      </c>
      <c r="R119" s="138"/>
      <c r="S119" s="139" t="str">
        <f>IF(R119="","",VLOOKUP(R119,R$124:S$138,2))</f>
        <v/>
      </c>
      <c r="T119" s="138"/>
      <c r="U119" s="139" t="str">
        <f>IF(T119="","",VLOOKUP(T119,T$124:U$138,2))</f>
        <v/>
      </c>
      <c r="V119" s="138"/>
      <c r="W119" s="139" t="str">
        <f>IF(V119="","",VLOOKUP(V119,V$124:W$138,2))</f>
        <v/>
      </c>
      <c r="X119" s="138"/>
      <c r="Y119" s="139" t="str">
        <f>IF(X119="","",VLOOKUP(X119,X$124:Y$138,2))</f>
        <v/>
      </c>
    </row>
    <row r="120" spans="1:25" ht="15" customHeight="1" x14ac:dyDescent="0.2">
      <c r="A120" s="133"/>
      <c r="B120" s="19"/>
      <c r="C120" s="141"/>
      <c r="D120" s="135"/>
      <c r="E120" s="394"/>
      <c r="F120" s="137"/>
      <c r="G120" s="399"/>
      <c r="H120" s="138"/>
      <c r="I120" s="139"/>
      <c r="J120" s="138"/>
      <c r="K120" s="139"/>
      <c r="L120" s="138"/>
      <c r="M120" s="139"/>
      <c r="N120" s="138"/>
      <c r="O120" s="139"/>
      <c r="P120" s="138"/>
      <c r="Q120" s="139"/>
      <c r="R120" s="138"/>
      <c r="S120" s="139"/>
      <c r="T120" s="138"/>
      <c r="U120" s="139"/>
      <c r="V120" s="138"/>
      <c r="W120" s="139"/>
      <c r="X120" s="138"/>
      <c r="Y120" s="139"/>
    </row>
    <row r="121" spans="1:25" ht="15" customHeight="1" x14ac:dyDescent="0.2">
      <c r="A121" s="133"/>
      <c r="B121" s="19"/>
      <c r="C121" s="141"/>
      <c r="D121" s="135"/>
      <c r="E121" s="394"/>
      <c r="F121" s="137"/>
      <c r="G121" s="399"/>
      <c r="H121" s="138"/>
      <c r="I121" s="139"/>
      <c r="J121" s="138"/>
      <c r="K121" s="139"/>
      <c r="L121" s="138"/>
      <c r="M121" s="139"/>
      <c r="N121" s="138"/>
      <c r="O121" s="139"/>
      <c r="P121" s="138"/>
      <c r="Q121" s="139"/>
      <c r="R121" s="138"/>
      <c r="S121" s="139"/>
      <c r="T121" s="138"/>
      <c r="U121" s="139"/>
      <c r="V121" s="138"/>
      <c r="W121" s="139"/>
      <c r="X121" s="138"/>
      <c r="Y121" s="139"/>
    </row>
    <row r="122" spans="1:25" ht="13.8" thickBot="1" x14ac:dyDescent="0.25">
      <c r="A122" s="174"/>
      <c r="B122" s="4"/>
      <c r="C122" s="175"/>
      <c r="D122" s="4"/>
      <c r="E122" s="4"/>
      <c r="F122" s="4"/>
      <c r="G122" s="198"/>
      <c r="H122" s="4"/>
      <c r="I122" s="4"/>
      <c r="J122" s="4"/>
      <c r="K122" s="4"/>
      <c r="L122" s="4"/>
      <c r="M122" s="199"/>
      <c r="N122" s="4"/>
      <c r="O122" s="4"/>
      <c r="P122" s="4"/>
      <c r="Q122" s="4"/>
      <c r="R122" s="4"/>
      <c r="S122" s="4"/>
      <c r="V122" s="4"/>
      <c r="W122" s="4"/>
      <c r="X122" s="4"/>
      <c r="Y122" s="4"/>
    </row>
    <row r="123" spans="1:25" ht="78" customHeight="1" thickBot="1" x14ac:dyDescent="0.25">
      <c r="A123" s="4"/>
      <c r="B123" s="4"/>
      <c r="C123" s="175"/>
      <c r="D123" s="4"/>
      <c r="E123" s="4"/>
      <c r="F123" s="4"/>
      <c r="G123" s="198"/>
      <c r="H123" s="380" t="str">
        <f t="shared" ref="H123:Y123" si="0">H3</f>
        <v>令和２年度ＩＨ予選</v>
      </c>
      <c r="I123" s="373" t="str">
        <f t="shared" si="0"/>
        <v>ポイント</v>
      </c>
      <c r="J123" s="374" t="str">
        <f t="shared" si="0"/>
        <v>令和２年度新人戦順位</v>
      </c>
      <c r="K123" s="373" t="str">
        <f t="shared" si="0"/>
        <v>ポイント</v>
      </c>
      <c r="L123" s="374" t="str">
        <f t="shared" si="0"/>
        <v>令和２年度強化練習会</v>
      </c>
      <c r="M123" s="375" t="str">
        <f t="shared" si="0"/>
        <v>ポイント</v>
      </c>
      <c r="N123" s="374" t="str">
        <f t="shared" si="0"/>
        <v>令和２年度全日本JrU18</v>
      </c>
      <c r="O123" s="381" t="str">
        <f t="shared" si="0"/>
        <v>ポイント</v>
      </c>
      <c r="P123" s="374" t="str">
        <f t="shared" si="0"/>
        <v>令和２年度全日本JrU16</v>
      </c>
      <c r="Q123" s="373" t="str">
        <f t="shared" si="0"/>
        <v>ポイント</v>
      </c>
      <c r="R123" s="374" t="str">
        <f t="shared" si="0"/>
        <v>令和２年度全日本JrU14</v>
      </c>
      <c r="S123" s="376" t="str">
        <f t="shared" si="0"/>
        <v>ポイント</v>
      </c>
      <c r="T123" s="382" t="str">
        <f t="shared" si="0"/>
        <v>令和２年度岐阜県中学</v>
      </c>
      <c r="U123" s="67" t="str">
        <f t="shared" si="0"/>
        <v>ポイント</v>
      </c>
      <c r="V123" s="374" t="str">
        <f t="shared" si="0"/>
        <v>令和２年度東海毎日U18</v>
      </c>
      <c r="W123" s="377" t="str">
        <f t="shared" si="0"/>
        <v>ポイント</v>
      </c>
      <c r="X123" s="374" t="str">
        <f t="shared" si="0"/>
        <v>令和２年度東海毎日U16</v>
      </c>
      <c r="Y123" s="376" t="str">
        <f t="shared" si="0"/>
        <v>ポイント</v>
      </c>
    </row>
    <row r="124" spans="1:25" x14ac:dyDescent="0.2">
      <c r="A124" s="4"/>
      <c r="B124" s="4"/>
      <c r="C124" s="175"/>
      <c r="D124" s="4"/>
      <c r="E124" s="4"/>
      <c r="F124" s="4"/>
      <c r="G124" s="179"/>
      <c r="H124" s="71">
        <v>1</v>
      </c>
      <c r="I124" s="204">
        <v>16.5</v>
      </c>
      <c r="J124" s="71">
        <v>1</v>
      </c>
      <c r="K124" s="204">
        <v>16.5</v>
      </c>
      <c r="L124" s="71"/>
      <c r="M124" s="205">
        <v>16.5</v>
      </c>
      <c r="N124" s="206"/>
      <c r="O124" s="204">
        <v>16.5</v>
      </c>
      <c r="P124" s="207"/>
      <c r="Q124" s="208">
        <v>16.5</v>
      </c>
      <c r="R124" s="209"/>
      <c r="S124" s="208">
        <v>16.5</v>
      </c>
      <c r="T124" s="207"/>
      <c r="U124" s="204">
        <v>16.5</v>
      </c>
      <c r="V124" s="71"/>
      <c r="W124" s="204">
        <v>16.5</v>
      </c>
      <c r="X124" s="207"/>
      <c r="Y124" s="208">
        <v>16.5</v>
      </c>
    </row>
    <row r="125" spans="1:25" x14ac:dyDescent="0.2">
      <c r="A125" s="4"/>
      <c r="B125" s="4"/>
      <c r="C125" s="175"/>
      <c r="D125" s="4"/>
      <c r="E125" s="4"/>
      <c r="F125" s="4"/>
      <c r="G125" s="198"/>
      <c r="H125" s="77"/>
      <c r="I125" s="76">
        <v>11</v>
      </c>
      <c r="J125" s="77"/>
      <c r="K125" s="76">
        <v>11</v>
      </c>
      <c r="L125" s="77">
        <v>1</v>
      </c>
      <c r="M125" s="210">
        <v>11</v>
      </c>
      <c r="N125" s="211">
        <v>1</v>
      </c>
      <c r="O125" s="76">
        <v>11</v>
      </c>
      <c r="P125" s="212"/>
      <c r="Q125" s="78">
        <v>11</v>
      </c>
      <c r="R125" s="213"/>
      <c r="S125" s="214">
        <v>11</v>
      </c>
      <c r="T125" s="212"/>
      <c r="U125" s="76">
        <v>11</v>
      </c>
      <c r="V125" s="77">
        <v>1</v>
      </c>
      <c r="W125" s="76">
        <v>11</v>
      </c>
      <c r="X125" s="212"/>
      <c r="Y125" s="78">
        <v>11</v>
      </c>
    </row>
    <row r="126" spans="1:25" x14ac:dyDescent="0.2">
      <c r="A126" s="4"/>
      <c r="B126" s="4"/>
      <c r="C126" s="175"/>
      <c r="D126" s="4"/>
      <c r="E126" s="4"/>
      <c r="F126" s="4"/>
      <c r="G126" s="198"/>
      <c r="H126" s="77">
        <v>2</v>
      </c>
      <c r="I126" s="76">
        <v>10.5</v>
      </c>
      <c r="J126" s="77">
        <v>2</v>
      </c>
      <c r="K126" s="76">
        <v>10.5</v>
      </c>
      <c r="L126" s="77"/>
      <c r="M126" s="210">
        <v>10.5</v>
      </c>
      <c r="N126" s="211"/>
      <c r="O126" s="76">
        <v>10.5</v>
      </c>
      <c r="P126" s="212"/>
      <c r="Q126" s="78">
        <v>10.5</v>
      </c>
      <c r="R126" s="213"/>
      <c r="S126" s="214">
        <v>10.5</v>
      </c>
      <c r="T126" s="212"/>
      <c r="U126" s="76">
        <v>10.5</v>
      </c>
      <c r="V126" s="77"/>
      <c r="W126" s="76">
        <v>10.5</v>
      </c>
      <c r="X126" s="212"/>
      <c r="Y126" s="78">
        <v>10.5</v>
      </c>
    </row>
    <row r="127" spans="1:25" x14ac:dyDescent="0.2">
      <c r="A127" s="4"/>
      <c r="B127" s="4"/>
      <c r="C127" s="175"/>
      <c r="D127" s="4"/>
      <c r="E127" s="4"/>
      <c r="F127" s="4"/>
      <c r="G127" s="198"/>
      <c r="H127" s="77">
        <v>3</v>
      </c>
      <c r="I127" s="76">
        <v>8</v>
      </c>
      <c r="J127" s="77">
        <v>3</v>
      </c>
      <c r="K127" s="76">
        <v>8</v>
      </c>
      <c r="L127" s="77"/>
      <c r="M127" s="210">
        <v>8</v>
      </c>
      <c r="N127" s="211"/>
      <c r="O127" s="76">
        <v>8</v>
      </c>
      <c r="P127" s="212"/>
      <c r="Q127" s="78">
        <v>8</v>
      </c>
      <c r="R127" s="213"/>
      <c r="S127" s="214">
        <v>8</v>
      </c>
      <c r="T127" s="212"/>
      <c r="U127" s="76">
        <v>8</v>
      </c>
      <c r="V127" s="77"/>
      <c r="W127" s="76">
        <v>8</v>
      </c>
      <c r="X127" s="212"/>
      <c r="Y127" s="78">
        <v>8</v>
      </c>
    </row>
    <row r="128" spans="1:25" x14ac:dyDescent="0.2">
      <c r="A128" s="4"/>
      <c r="B128" s="4"/>
      <c r="C128" s="175"/>
      <c r="D128" s="4"/>
      <c r="E128" s="4"/>
      <c r="F128" s="4"/>
      <c r="G128" s="198"/>
      <c r="H128" s="77"/>
      <c r="I128" s="76">
        <v>7</v>
      </c>
      <c r="J128" s="77"/>
      <c r="K128" s="76">
        <v>7</v>
      </c>
      <c r="L128" s="77">
        <v>2</v>
      </c>
      <c r="M128" s="210">
        <v>7</v>
      </c>
      <c r="N128" s="211">
        <v>2</v>
      </c>
      <c r="O128" s="76">
        <v>7</v>
      </c>
      <c r="P128" s="212"/>
      <c r="Q128" s="78">
        <v>7</v>
      </c>
      <c r="R128" s="213"/>
      <c r="S128" s="214">
        <v>7</v>
      </c>
      <c r="T128" s="212"/>
      <c r="U128" s="76">
        <v>7</v>
      </c>
      <c r="V128" s="77">
        <v>2</v>
      </c>
      <c r="W128" s="76">
        <v>7</v>
      </c>
      <c r="X128" s="212"/>
      <c r="Y128" s="78">
        <v>7</v>
      </c>
    </row>
    <row r="129" spans="1:25" x14ac:dyDescent="0.2">
      <c r="A129" s="4"/>
      <c r="B129" s="4"/>
      <c r="C129" s="175"/>
      <c r="D129" s="4"/>
      <c r="E129" s="4"/>
      <c r="F129" s="4"/>
      <c r="G129" s="198"/>
      <c r="H129" s="77">
        <v>4</v>
      </c>
      <c r="I129" s="76">
        <v>6</v>
      </c>
      <c r="J129" s="77">
        <v>4</v>
      </c>
      <c r="K129" s="76">
        <v>6</v>
      </c>
      <c r="L129" s="77"/>
      <c r="M129" s="210">
        <v>6</v>
      </c>
      <c r="N129" s="211"/>
      <c r="O129" s="76">
        <v>6</v>
      </c>
      <c r="P129" s="212">
        <v>1</v>
      </c>
      <c r="Q129" s="78">
        <v>6</v>
      </c>
      <c r="R129" s="213"/>
      <c r="S129" s="214">
        <v>6</v>
      </c>
      <c r="T129" s="212"/>
      <c r="U129" s="76">
        <v>6</v>
      </c>
      <c r="V129" s="77"/>
      <c r="W129" s="76">
        <v>6</v>
      </c>
      <c r="X129" s="212">
        <v>1</v>
      </c>
      <c r="Y129" s="78">
        <v>6</v>
      </c>
    </row>
    <row r="130" spans="1:25" x14ac:dyDescent="0.2">
      <c r="A130" s="4"/>
      <c r="B130" s="4"/>
      <c r="C130" s="175"/>
      <c r="D130" s="4"/>
      <c r="E130" s="4"/>
      <c r="F130" s="4"/>
      <c r="G130" s="198"/>
      <c r="H130" s="77"/>
      <c r="I130" s="76">
        <v>5.5</v>
      </c>
      <c r="J130" s="77"/>
      <c r="K130" s="76">
        <v>5.5</v>
      </c>
      <c r="L130" s="77">
        <v>3</v>
      </c>
      <c r="M130" s="210">
        <v>5.5</v>
      </c>
      <c r="N130" s="211">
        <v>3</v>
      </c>
      <c r="O130" s="76">
        <v>5.5</v>
      </c>
      <c r="P130" s="212"/>
      <c r="Q130" s="78">
        <v>5.5</v>
      </c>
      <c r="R130" s="213"/>
      <c r="S130" s="214">
        <v>5.5</v>
      </c>
      <c r="T130" s="212"/>
      <c r="U130" s="76">
        <v>5.5</v>
      </c>
      <c r="V130" s="77">
        <v>3</v>
      </c>
      <c r="W130" s="76">
        <v>5.5</v>
      </c>
      <c r="X130" s="212"/>
      <c r="Y130" s="78">
        <v>5.5</v>
      </c>
    </row>
    <row r="131" spans="1:25" x14ac:dyDescent="0.2">
      <c r="A131" s="4"/>
      <c r="B131" s="4"/>
      <c r="C131" s="175"/>
      <c r="D131" s="4"/>
      <c r="E131" s="4"/>
      <c r="F131" s="4"/>
      <c r="G131" s="198"/>
      <c r="H131" s="77">
        <v>5</v>
      </c>
      <c r="I131" s="76">
        <v>4</v>
      </c>
      <c r="J131" s="77">
        <v>5</v>
      </c>
      <c r="K131" s="76">
        <v>4</v>
      </c>
      <c r="L131" s="77">
        <v>4</v>
      </c>
      <c r="M131" s="210">
        <v>4</v>
      </c>
      <c r="N131" s="211">
        <v>4</v>
      </c>
      <c r="O131" s="76">
        <v>4</v>
      </c>
      <c r="P131" s="212">
        <v>2</v>
      </c>
      <c r="Q131" s="78">
        <v>4</v>
      </c>
      <c r="R131" s="213">
        <v>1</v>
      </c>
      <c r="S131" s="214">
        <v>4</v>
      </c>
      <c r="T131" s="212">
        <v>1</v>
      </c>
      <c r="U131" s="76">
        <v>4</v>
      </c>
      <c r="V131" s="77">
        <v>4</v>
      </c>
      <c r="W131" s="76">
        <v>4</v>
      </c>
      <c r="X131" s="212">
        <v>2</v>
      </c>
      <c r="Y131" s="78">
        <v>4</v>
      </c>
    </row>
    <row r="132" spans="1:25" x14ac:dyDescent="0.2">
      <c r="A132" s="4"/>
      <c r="B132" s="4"/>
      <c r="C132" s="175"/>
      <c r="D132" s="4"/>
      <c r="E132" s="4"/>
      <c r="F132" s="4"/>
      <c r="G132" s="198"/>
      <c r="H132" s="77">
        <v>6</v>
      </c>
      <c r="I132" s="76">
        <v>4</v>
      </c>
      <c r="J132" s="77">
        <v>6</v>
      </c>
      <c r="K132" s="76">
        <v>4</v>
      </c>
      <c r="L132" s="77"/>
      <c r="M132" s="210">
        <v>4</v>
      </c>
      <c r="N132" s="211"/>
      <c r="O132" s="76">
        <v>3.5</v>
      </c>
      <c r="P132" s="212"/>
      <c r="Q132" s="78">
        <v>3.5</v>
      </c>
      <c r="R132" s="213"/>
      <c r="S132" s="214">
        <v>3.5</v>
      </c>
      <c r="T132" s="212"/>
      <c r="U132" s="76">
        <v>3.5</v>
      </c>
      <c r="V132" s="77"/>
      <c r="W132" s="76">
        <v>3.5</v>
      </c>
      <c r="X132" s="212"/>
      <c r="Y132" s="78">
        <v>3.5</v>
      </c>
    </row>
    <row r="133" spans="1:25" x14ac:dyDescent="0.2">
      <c r="A133" s="4"/>
      <c r="B133" s="4"/>
      <c r="C133" s="175"/>
      <c r="D133" s="4"/>
      <c r="E133" s="4"/>
      <c r="F133" s="4"/>
      <c r="G133" s="198"/>
      <c r="H133" s="77">
        <v>7</v>
      </c>
      <c r="I133" s="76">
        <v>4</v>
      </c>
      <c r="J133" s="77">
        <v>7</v>
      </c>
      <c r="K133" s="76">
        <v>4</v>
      </c>
      <c r="L133" s="77"/>
      <c r="M133" s="210">
        <v>4</v>
      </c>
      <c r="N133" s="211">
        <v>5</v>
      </c>
      <c r="O133" s="76">
        <v>3</v>
      </c>
      <c r="P133" s="212">
        <v>3</v>
      </c>
      <c r="Q133" s="78">
        <v>3</v>
      </c>
      <c r="R133" s="213">
        <v>2</v>
      </c>
      <c r="S133" s="214">
        <v>3</v>
      </c>
      <c r="T133" s="212">
        <v>2</v>
      </c>
      <c r="U133" s="76">
        <v>3</v>
      </c>
      <c r="V133" s="77">
        <v>5</v>
      </c>
      <c r="W133" s="76">
        <v>3</v>
      </c>
      <c r="X133" s="212">
        <v>3</v>
      </c>
      <c r="Y133" s="78">
        <v>3</v>
      </c>
    </row>
    <row r="134" spans="1:25" x14ac:dyDescent="0.2">
      <c r="A134" s="4"/>
      <c r="B134" s="4"/>
      <c r="C134" s="175"/>
      <c r="D134" s="4"/>
      <c r="E134" s="4"/>
      <c r="F134" s="4"/>
      <c r="G134" s="198"/>
      <c r="H134" s="77">
        <v>8</v>
      </c>
      <c r="I134" s="76">
        <v>4</v>
      </c>
      <c r="J134" s="77">
        <v>8</v>
      </c>
      <c r="K134" s="76">
        <v>4</v>
      </c>
      <c r="L134" s="77">
        <v>8</v>
      </c>
      <c r="M134" s="210">
        <v>3</v>
      </c>
      <c r="N134" s="211">
        <v>6</v>
      </c>
      <c r="O134" s="76">
        <v>3</v>
      </c>
      <c r="P134" s="212"/>
      <c r="Q134" s="78">
        <v>2.5</v>
      </c>
      <c r="R134" s="213"/>
      <c r="S134" s="214">
        <v>2.5</v>
      </c>
      <c r="T134" s="212"/>
      <c r="U134" s="76">
        <v>2.5</v>
      </c>
      <c r="V134" s="77">
        <v>6</v>
      </c>
      <c r="W134" s="76">
        <v>3</v>
      </c>
      <c r="X134" s="212"/>
      <c r="Y134" s="78">
        <v>2.5</v>
      </c>
    </row>
    <row r="135" spans="1:25" x14ac:dyDescent="0.2">
      <c r="A135" s="4"/>
      <c r="B135" s="4"/>
      <c r="C135" s="175"/>
      <c r="D135" s="4"/>
      <c r="E135" s="4"/>
      <c r="F135" s="4"/>
      <c r="G135" s="198"/>
      <c r="H135" s="77"/>
      <c r="I135" s="76">
        <v>2</v>
      </c>
      <c r="J135" s="77"/>
      <c r="K135" s="76">
        <v>2</v>
      </c>
      <c r="L135" s="77"/>
      <c r="M135" s="210">
        <v>2</v>
      </c>
      <c r="N135" s="211">
        <v>7</v>
      </c>
      <c r="O135" s="76">
        <v>3</v>
      </c>
      <c r="P135" s="212">
        <v>4</v>
      </c>
      <c r="Q135" s="78">
        <v>2</v>
      </c>
      <c r="R135" s="213"/>
      <c r="S135" s="214">
        <v>2</v>
      </c>
      <c r="T135" s="212"/>
      <c r="U135" s="76">
        <v>2</v>
      </c>
      <c r="V135" s="77">
        <v>7</v>
      </c>
      <c r="W135" s="76">
        <v>3</v>
      </c>
      <c r="X135" s="212">
        <v>4</v>
      </c>
      <c r="Y135" s="78">
        <v>2</v>
      </c>
    </row>
    <row r="136" spans="1:25" x14ac:dyDescent="0.2">
      <c r="A136" s="4"/>
      <c r="B136" s="4"/>
      <c r="C136" s="175"/>
      <c r="D136" s="4"/>
      <c r="E136" s="4"/>
      <c r="F136" s="4"/>
      <c r="G136" s="198"/>
      <c r="H136" s="77">
        <v>16</v>
      </c>
      <c r="I136" s="76">
        <v>1.5</v>
      </c>
      <c r="J136" s="77">
        <v>16</v>
      </c>
      <c r="K136" s="76">
        <v>1.5</v>
      </c>
      <c r="L136" s="77">
        <v>16</v>
      </c>
      <c r="M136" s="210">
        <v>1</v>
      </c>
      <c r="N136" s="211">
        <v>8</v>
      </c>
      <c r="O136" s="76">
        <v>3</v>
      </c>
      <c r="P136" s="212"/>
      <c r="Q136" s="78">
        <v>1.5</v>
      </c>
      <c r="R136" s="213">
        <v>3</v>
      </c>
      <c r="S136" s="214">
        <v>1.5</v>
      </c>
      <c r="T136" s="212">
        <v>3</v>
      </c>
      <c r="U136" s="76">
        <v>1.5</v>
      </c>
      <c r="V136" s="77">
        <v>8</v>
      </c>
      <c r="W136" s="76">
        <v>3</v>
      </c>
      <c r="X136" s="212"/>
      <c r="Y136" s="78">
        <v>1.5</v>
      </c>
    </row>
    <row r="137" spans="1:25" x14ac:dyDescent="0.2">
      <c r="A137" s="4"/>
      <c r="B137" s="4"/>
      <c r="C137" s="4"/>
      <c r="D137" s="4"/>
      <c r="E137" s="4"/>
      <c r="F137" s="4"/>
      <c r="G137" s="198"/>
      <c r="H137" s="77">
        <v>24</v>
      </c>
      <c r="I137" s="86">
        <v>0.75</v>
      </c>
      <c r="J137" s="77">
        <v>24</v>
      </c>
      <c r="K137" s="86">
        <v>0.75</v>
      </c>
      <c r="L137" s="77"/>
      <c r="M137" s="210">
        <v>0.5</v>
      </c>
      <c r="N137" s="211">
        <v>16</v>
      </c>
      <c r="O137" s="76">
        <v>1</v>
      </c>
      <c r="P137" s="212">
        <v>8</v>
      </c>
      <c r="Q137" s="78">
        <v>1</v>
      </c>
      <c r="R137" s="213">
        <v>4</v>
      </c>
      <c r="S137" s="214">
        <v>1</v>
      </c>
      <c r="T137" s="212">
        <v>4</v>
      </c>
      <c r="U137" s="76">
        <v>1</v>
      </c>
      <c r="V137" s="77">
        <v>16</v>
      </c>
      <c r="W137" s="76">
        <v>1</v>
      </c>
      <c r="X137" s="212">
        <v>8</v>
      </c>
      <c r="Y137" s="78">
        <v>1</v>
      </c>
    </row>
    <row r="138" spans="1:25" ht="13.8" thickBot="1" x14ac:dyDescent="0.25">
      <c r="A138" s="4"/>
      <c r="B138" s="4"/>
      <c r="C138" s="4"/>
      <c r="D138" s="4"/>
      <c r="E138" s="4"/>
      <c r="F138" s="4"/>
      <c r="G138" s="198"/>
      <c r="H138" s="94"/>
      <c r="I138" s="93">
        <v>0.625</v>
      </c>
      <c r="J138" s="94"/>
      <c r="K138" s="93">
        <v>0.625</v>
      </c>
      <c r="L138" s="94">
        <v>32</v>
      </c>
      <c r="M138" s="210">
        <v>0.5</v>
      </c>
      <c r="N138" s="215"/>
      <c r="O138" s="93">
        <v>0.625</v>
      </c>
      <c r="P138" s="216"/>
      <c r="Q138" s="95">
        <v>0.5</v>
      </c>
      <c r="R138" s="217"/>
      <c r="S138" s="218">
        <v>0.5</v>
      </c>
      <c r="T138" s="216"/>
      <c r="U138" s="93">
        <v>0.5</v>
      </c>
      <c r="V138" s="94"/>
      <c r="W138" s="93">
        <v>0.625</v>
      </c>
      <c r="X138" s="216"/>
      <c r="Y138" s="95">
        <v>0.5</v>
      </c>
    </row>
    <row r="139" spans="1:25" x14ac:dyDescent="0.2">
      <c r="A139" s="4"/>
      <c r="B139" s="4"/>
      <c r="C139" s="4"/>
      <c r="D139" s="4"/>
      <c r="E139" s="4"/>
      <c r="F139" s="4"/>
      <c r="G139" s="198"/>
      <c r="H139" s="4"/>
      <c r="I139" s="4"/>
      <c r="J139" s="4"/>
      <c r="K139" s="4"/>
      <c r="L139" s="4"/>
      <c r="M139" s="199"/>
      <c r="N139" s="4"/>
      <c r="O139" s="4"/>
      <c r="P139" s="4"/>
      <c r="Q139" s="4"/>
      <c r="R139" s="4"/>
      <c r="S139" s="4"/>
      <c r="T139" s="102"/>
      <c r="U139" s="102"/>
      <c r="V139" s="4"/>
      <c r="W139" s="4"/>
      <c r="X139" s="4"/>
      <c r="Y139" s="4"/>
    </row>
  </sheetData>
  <autoFilter ref="A3:Y121" xr:uid="{00000000-0009-0000-0000-000002000000}">
    <sortState xmlns:xlrd2="http://schemas.microsoft.com/office/spreadsheetml/2017/richdata2" ref="A4:Y121">
      <sortCondition descending="1" ref="E3:E121"/>
    </sortState>
  </autoFilter>
  <sortState xmlns:xlrd2="http://schemas.microsoft.com/office/spreadsheetml/2017/richdata2" ref="B4:Y119">
    <sortCondition descending="1" ref="E4:E119"/>
    <sortCondition descending="1" ref="C4:C119"/>
    <sortCondition ref="D4:D119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fitToWidth="0" orientation="portrait" r:id="rId1"/>
  <rowBreaks count="1" manualBreakCount="1">
    <brk id="80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143"/>
  <sheetViews>
    <sheetView view="pageBreakPreview" zoomScale="80" zoomScaleNormal="100" zoomScaleSheetLayoutView="80" workbookViewId="0">
      <pane xSplit="9" ySplit="3" topLeftCell="J101" activePane="bottomRight" state="frozen"/>
      <selection activeCell="E77" sqref="E77"/>
      <selection pane="topRight" activeCell="E77" sqref="E77"/>
      <selection pane="bottomLeft" activeCell="E77" sqref="E77"/>
      <selection pane="bottomRight" activeCell="T4" sqref="T4:Y111"/>
    </sheetView>
  </sheetViews>
  <sheetFormatPr defaultColWidth="9" defaultRowHeight="13.2" x14ac:dyDescent="0.2"/>
  <cols>
    <col min="1" max="1" width="6.109375" style="102" bestFit="1" customWidth="1"/>
    <col min="2" max="2" width="11.109375" style="294" customWidth="1"/>
    <col min="3" max="3" width="4.6640625" style="2" customWidth="1"/>
    <col min="4" max="4" width="10.6640625" style="2" customWidth="1"/>
    <col min="5" max="5" width="8.33203125" style="102" customWidth="1"/>
    <col min="6" max="6" width="8.109375" style="102" customWidth="1"/>
    <col min="7" max="7" width="10.109375" style="353" customWidth="1"/>
    <col min="8" max="8" width="5.77734375" style="102" customWidth="1"/>
    <col min="9" max="9" width="5.77734375" style="354" customWidth="1"/>
    <col min="10" max="10" width="5.77734375" style="102" customWidth="1"/>
    <col min="11" max="11" width="5.77734375" style="354" customWidth="1"/>
    <col min="12" max="12" width="5.77734375" style="102" customWidth="1"/>
    <col min="13" max="13" width="5.77734375" style="354" customWidth="1"/>
    <col min="14" max="14" width="5.77734375" style="102" customWidth="1"/>
    <col min="15" max="15" width="5.77734375" style="354" customWidth="1"/>
    <col min="16" max="16" width="5.77734375" style="102" customWidth="1"/>
    <col min="17" max="17" width="5.77734375" style="354" customWidth="1"/>
    <col min="18" max="18" width="5.77734375" style="102" customWidth="1"/>
    <col min="19" max="19" width="5.77734375" style="354" customWidth="1"/>
    <col min="20" max="20" width="5.77734375" style="102" customWidth="1"/>
    <col min="21" max="21" width="5.77734375" style="354" customWidth="1"/>
    <col min="22" max="22" width="5.77734375" style="102" customWidth="1"/>
    <col min="23" max="23" width="5.77734375" style="354" customWidth="1"/>
    <col min="24" max="24" width="5.77734375" style="102" customWidth="1"/>
    <col min="25" max="25" width="5.77734375" style="354" customWidth="1"/>
    <col min="26" max="16384" width="9" style="102"/>
  </cols>
  <sheetData>
    <row r="1" spans="1:25" ht="30.75" customHeight="1" x14ac:dyDescent="0.25">
      <c r="A1" s="876" t="s">
        <v>883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</row>
    <row r="2" spans="1:25" ht="22.5" customHeight="1" thickBot="1" x14ac:dyDescent="0.25">
      <c r="A2" s="309"/>
      <c r="B2" s="238"/>
      <c r="C2" s="310"/>
      <c r="D2" s="309"/>
      <c r="E2" s="311"/>
      <c r="F2" s="311"/>
      <c r="G2" s="312"/>
      <c r="H2" s="881"/>
      <c r="I2" s="881"/>
      <c r="J2" s="881"/>
      <c r="K2" s="881"/>
      <c r="L2" s="882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</row>
    <row r="3" spans="1:25" ht="173.4" thickBot="1" x14ac:dyDescent="0.25">
      <c r="A3" s="365" t="s">
        <v>252</v>
      </c>
      <c r="B3" s="243" t="s">
        <v>1</v>
      </c>
      <c r="C3" s="313" t="s">
        <v>2</v>
      </c>
      <c r="D3" s="420" t="s">
        <v>3</v>
      </c>
      <c r="E3" s="8" t="s">
        <v>526</v>
      </c>
      <c r="F3" s="314" t="s">
        <v>542</v>
      </c>
      <c r="G3" s="315" t="s">
        <v>528</v>
      </c>
      <c r="H3" s="383" t="s">
        <v>529</v>
      </c>
      <c r="I3" s="316" t="s">
        <v>24</v>
      </c>
      <c r="J3" s="15" t="s">
        <v>531</v>
      </c>
      <c r="K3" s="316" t="s">
        <v>24</v>
      </c>
      <c r="L3" s="245" t="s">
        <v>530</v>
      </c>
      <c r="M3" s="316" t="s">
        <v>24</v>
      </c>
      <c r="N3" s="15" t="s">
        <v>532</v>
      </c>
      <c r="O3" s="317" t="s">
        <v>24</v>
      </c>
      <c r="P3" s="15" t="s">
        <v>533</v>
      </c>
      <c r="Q3" s="316" t="s">
        <v>24</v>
      </c>
      <c r="R3" s="318" t="s">
        <v>534</v>
      </c>
      <c r="S3" s="319" t="s">
        <v>24</v>
      </c>
      <c r="T3" s="13" t="s">
        <v>535</v>
      </c>
      <c r="U3" s="320" t="s">
        <v>24</v>
      </c>
      <c r="V3" s="321" t="s">
        <v>538</v>
      </c>
      <c r="W3" s="322" t="s">
        <v>24</v>
      </c>
      <c r="X3" s="321" t="s">
        <v>539</v>
      </c>
      <c r="Y3" s="319" t="s">
        <v>24</v>
      </c>
    </row>
    <row r="4" spans="1:25" ht="15.9" customHeight="1" x14ac:dyDescent="0.2">
      <c r="A4" s="432">
        <v>1</v>
      </c>
      <c r="B4" s="428" t="s">
        <v>91</v>
      </c>
      <c r="C4" s="422">
        <v>2</v>
      </c>
      <c r="D4" s="435" t="s">
        <v>305</v>
      </c>
      <c r="E4" s="324">
        <f t="shared" ref="E4:E35" si="0">SUM(G4,I4,K4,M4,O4,Q4,S4,U4,W4,Y4)</f>
        <v>52</v>
      </c>
      <c r="F4" s="325">
        <f t="shared" ref="F4:F35" si="1">RANK(E4,$E$4:$E$113,0)</f>
        <v>1</v>
      </c>
      <c r="G4" s="326">
        <v>30.5</v>
      </c>
      <c r="H4" s="384"/>
      <c r="I4" s="327" t="str">
        <f t="shared" ref="I4:I25" si="2">IF(H4="","",VLOOKUP(H4,H$117:I$132,2))</f>
        <v/>
      </c>
      <c r="J4" s="384">
        <v>2</v>
      </c>
      <c r="K4" s="327">
        <f t="shared" ref="K4:K35" si="3">IF(J4="","",VLOOKUP(J4,J$117:K$132,2))</f>
        <v>10.5</v>
      </c>
      <c r="L4" s="384"/>
      <c r="M4" s="327" t="str">
        <f t="shared" ref="M4:M25" si="4">IF(L4="","",VLOOKUP(L4,L$117:M$132,2))</f>
        <v/>
      </c>
      <c r="N4" s="384"/>
      <c r="O4" s="327" t="str">
        <f t="shared" ref="O4:O25" si="5">IF(N4="","",VLOOKUP(N4,N$117:O$132,2))</f>
        <v/>
      </c>
      <c r="P4" s="384"/>
      <c r="Q4" s="327" t="str">
        <f t="shared" ref="Q4:Q25" si="6">IF(P4="","",VLOOKUP(P4,P$117:Q$132,2))</f>
        <v/>
      </c>
      <c r="R4" s="384"/>
      <c r="S4" s="327" t="str">
        <f t="shared" ref="S4:S25" si="7">IF(R4="","",VLOOKUP(R4,R$117:S$132,2))</f>
        <v/>
      </c>
      <c r="T4" s="384"/>
      <c r="U4" s="328" t="str">
        <f t="shared" ref="U4:U25" si="8">IF(T4="","",VLOOKUP(T4,T$117:U$131,2))</f>
        <v/>
      </c>
      <c r="V4" s="384">
        <v>1</v>
      </c>
      <c r="W4" s="327">
        <f t="shared" ref="W4:W35" si="9">IF(V4="","",VLOOKUP(V4,V$117:W$132,2))</f>
        <v>11</v>
      </c>
      <c r="X4" s="384"/>
      <c r="Y4" s="327" t="str">
        <f t="shared" ref="Y4:Y35" si="10">IF(X4="","",VLOOKUP(X4,X$117:Y$132,2))</f>
        <v/>
      </c>
    </row>
    <row r="5" spans="1:25" ht="15.9" customHeight="1" x14ac:dyDescent="0.2">
      <c r="A5" s="432">
        <v>2</v>
      </c>
      <c r="B5" s="429" t="s">
        <v>92</v>
      </c>
      <c r="C5" s="423">
        <v>2</v>
      </c>
      <c r="D5" s="421" t="s">
        <v>310</v>
      </c>
      <c r="E5" s="331">
        <f t="shared" si="0"/>
        <v>48</v>
      </c>
      <c r="F5" s="332">
        <f t="shared" si="1"/>
        <v>2</v>
      </c>
      <c r="G5" s="333">
        <v>26.5</v>
      </c>
      <c r="H5" s="385"/>
      <c r="I5" s="334" t="str">
        <f t="shared" si="2"/>
        <v/>
      </c>
      <c r="J5" s="385">
        <v>2</v>
      </c>
      <c r="K5" s="334">
        <f t="shared" si="3"/>
        <v>10.5</v>
      </c>
      <c r="L5" s="385"/>
      <c r="M5" s="334" t="str">
        <f t="shared" si="4"/>
        <v/>
      </c>
      <c r="N5" s="385"/>
      <c r="O5" s="334" t="str">
        <f t="shared" si="5"/>
        <v/>
      </c>
      <c r="P5" s="385"/>
      <c r="Q5" s="334" t="str">
        <f t="shared" si="6"/>
        <v/>
      </c>
      <c r="R5" s="385"/>
      <c r="S5" s="334" t="str">
        <f t="shared" si="7"/>
        <v/>
      </c>
      <c r="T5" s="385"/>
      <c r="U5" s="335" t="str">
        <f t="shared" si="8"/>
        <v/>
      </c>
      <c r="V5" s="385">
        <v>1</v>
      </c>
      <c r="W5" s="334">
        <f t="shared" si="9"/>
        <v>11</v>
      </c>
      <c r="X5" s="385"/>
      <c r="Y5" s="334" t="str">
        <f t="shared" si="10"/>
        <v/>
      </c>
    </row>
    <row r="6" spans="1:25" ht="15.9" customHeight="1" x14ac:dyDescent="0.2">
      <c r="A6" s="432">
        <v>3</v>
      </c>
      <c r="B6" s="429" t="s">
        <v>257</v>
      </c>
      <c r="C6" s="423">
        <v>2</v>
      </c>
      <c r="D6" s="421" t="s">
        <v>305</v>
      </c>
      <c r="E6" s="331">
        <f t="shared" si="0"/>
        <v>36</v>
      </c>
      <c r="F6" s="332">
        <f t="shared" si="1"/>
        <v>3</v>
      </c>
      <c r="G6" s="333">
        <v>22.5</v>
      </c>
      <c r="H6" s="385"/>
      <c r="I6" s="334" t="str">
        <f t="shared" si="2"/>
        <v/>
      </c>
      <c r="J6" s="385">
        <v>3</v>
      </c>
      <c r="K6" s="334">
        <f t="shared" si="3"/>
        <v>8</v>
      </c>
      <c r="L6" s="385"/>
      <c r="M6" s="334" t="str">
        <f t="shared" si="4"/>
        <v/>
      </c>
      <c r="N6" s="385"/>
      <c r="O6" s="334" t="str">
        <f t="shared" si="5"/>
        <v/>
      </c>
      <c r="P6" s="385"/>
      <c r="Q6" s="334" t="str">
        <f t="shared" si="6"/>
        <v/>
      </c>
      <c r="R6" s="385"/>
      <c r="S6" s="334" t="str">
        <f t="shared" si="7"/>
        <v/>
      </c>
      <c r="T6" s="385"/>
      <c r="U6" s="335" t="str">
        <f t="shared" si="8"/>
        <v/>
      </c>
      <c r="V6" s="385">
        <v>3</v>
      </c>
      <c r="W6" s="334">
        <f t="shared" si="9"/>
        <v>5.5</v>
      </c>
      <c r="X6" s="385"/>
      <c r="Y6" s="334" t="str">
        <f t="shared" si="10"/>
        <v/>
      </c>
    </row>
    <row r="7" spans="1:25" ht="15.9" customHeight="1" x14ac:dyDescent="0.2">
      <c r="A7" s="432">
        <v>4</v>
      </c>
      <c r="B7" s="429" t="s">
        <v>95</v>
      </c>
      <c r="C7" s="423">
        <v>2</v>
      </c>
      <c r="D7" s="421" t="s">
        <v>309</v>
      </c>
      <c r="E7" s="331">
        <f t="shared" si="0"/>
        <v>35.25</v>
      </c>
      <c r="F7" s="332">
        <f t="shared" si="1"/>
        <v>4</v>
      </c>
      <c r="G7" s="333">
        <v>11.75</v>
      </c>
      <c r="H7" s="385"/>
      <c r="I7" s="334" t="str">
        <f t="shared" si="2"/>
        <v/>
      </c>
      <c r="J7" s="385">
        <v>1</v>
      </c>
      <c r="K7" s="334">
        <f t="shared" si="3"/>
        <v>16.5</v>
      </c>
      <c r="L7" s="385"/>
      <c r="M7" s="334" t="str">
        <f t="shared" si="4"/>
        <v/>
      </c>
      <c r="N7" s="385"/>
      <c r="O7" s="334" t="str">
        <f t="shared" si="5"/>
        <v/>
      </c>
      <c r="P7" s="385"/>
      <c r="Q7" s="334" t="str">
        <f t="shared" si="6"/>
        <v/>
      </c>
      <c r="R7" s="385"/>
      <c r="S7" s="334" t="str">
        <f t="shared" si="7"/>
        <v/>
      </c>
      <c r="T7" s="385"/>
      <c r="U7" s="335" t="str">
        <f t="shared" si="8"/>
        <v/>
      </c>
      <c r="V7" s="385">
        <v>2</v>
      </c>
      <c r="W7" s="334">
        <f t="shared" si="9"/>
        <v>7</v>
      </c>
      <c r="X7" s="385"/>
      <c r="Y7" s="334" t="str">
        <f t="shared" si="10"/>
        <v/>
      </c>
    </row>
    <row r="8" spans="1:25" ht="15.9" customHeight="1" x14ac:dyDescent="0.2">
      <c r="A8" s="432">
        <v>5</v>
      </c>
      <c r="B8" s="429" t="s">
        <v>259</v>
      </c>
      <c r="C8" s="423">
        <v>1</v>
      </c>
      <c r="D8" s="421" t="s">
        <v>660</v>
      </c>
      <c r="E8" s="331">
        <f t="shared" si="0"/>
        <v>28.5</v>
      </c>
      <c r="F8" s="332">
        <f t="shared" si="1"/>
        <v>5</v>
      </c>
      <c r="G8" s="333">
        <v>9</v>
      </c>
      <c r="H8" s="385"/>
      <c r="I8" s="334" t="str">
        <f t="shared" si="2"/>
        <v/>
      </c>
      <c r="J8" s="385">
        <v>1</v>
      </c>
      <c r="K8" s="334">
        <f t="shared" si="3"/>
        <v>16.5</v>
      </c>
      <c r="L8" s="385"/>
      <c r="M8" s="334" t="str">
        <f t="shared" si="4"/>
        <v/>
      </c>
      <c r="N8" s="385"/>
      <c r="O8" s="334" t="str">
        <f t="shared" si="5"/>
        <v/>
      </c>
      <c r="P8" s="385"/>
      <c r="Q8" s="334" t="str">
        <f t="shared" si="6"/>
        <v/>
      </c>
      <c r="R8" s="385"/>
      <c r="S8" s="334" t="str">
        <f t="shared" si="7"/>
        <v/>
      </c>
      <c r="T8" s="385"/>
      <c r="U8" s="335" t="str">
        <f t="shared" si="8"/>
        <v/>
      </c>
      <c r="V8" s="385"/>
      <c r="W8" s="334" t="str">
        <f t="shared" si="9"/>
        <v/>
      </c>
      <c r="X8" s="385">
        <v>3</v>
      </c>
      <c r="Y8" s="334">
        <f t="shared" si="10"/>
        <v>3</v>
      </c>
    </row>
    <row r="9" spans="1:25" ht="15.9" customHeight="1" x14ac:dyDescent="0.2">
      <c r="A9" s="432">
        <v>6</v>
      </c>
      <c r="B9" s="429" t="s">
        <v>97</v>
      </c>
      <c r="C9" s="423">
        <v>2</v>
      </c>
      <c r="D9" s="336" t="s">
        <v>310</v>
      </c>
      <c r="E9" s="331">
        <f t="shared" si="0"/>
        <v>23.25</v>
      </c>
      <c r="F9" s="332">
        <f t="shared" si="1"/>
        <v>6</v>
      </c>
      <c r="G9" s="333">
        <v>9.75</v>
      </c>
      <c r="H9" s="385"/>
      <c r="I9" s="334" t="str">
        <f t="shared" si="2"/>
        <v/>
      </c>
      <c r="J9" s="385">
        <v>3</v>
      </c>
      <c r="K9" s="334">
        <f t="shared" si="3"/>
        <v>8</v>
      </c>
      <c r="L9" s="385"/>
      <c r="M9" s="334" t="str">
        <f t="shared" si="4"/>
        <v/>
      </c>
      <c r="N9" s="385"/>
      <c r="O9" s="334" t="str">
        <f t="shared" si="5"/>
        <v/>
      </c>
      <c r="P9" s="385"/>
      <c r="Q9" s="334" t="str">
        <f t="shared" si="6"/>
        <v/>
      </c>
      <c r="R9" s="385"/>
      <c r="S9" s="334" t="str">
        <f t="shared" si="7"/>
        <v/>
      </c>
      <c r="T9" s="385"/>
      <c r="U9" s="335" t="str">
        <f t="shared" si="8"/>
        <v/>
      </c>
      <c r="V9" s="385">
        <v>3</v>
      </c>
      <c r="W9" s="334">
        <f t="shared" si="9"/>
        <v>5.5</v>
      </c>
      <c r="X9" s="385"/>
      <c r="Y9" s="334" t="str">
        <f t="shared" si="10"/>
        <v/>
      </c>
    </row>
    <row r="10" spans="1:25" ht="15.9" customHeight="1" x14ac:dyDescent="0.2">
      <c r="A10" s="432">
        <v>7</v>
      </c>
      <c r="B10" s="429" t="s">
        <v>285</v>
      </c>
      <c r="C10" s="423">
        <v>2</v>
      </c>
      <c r="D10" s="421" t="s">
        <v>309</v>
      </c>
      <c r="E10" s="331">
        <f t="shared" si="0"/>
        <v>20</v>
      </c>
      <c r="F10" s="332">
        <f t="shared" si="1"/>
        <v>7</v>
      </c>
      <c r="G10" s="333">
        <v>10</v>
      </c>
      <c r="H10" s="385"/>
      <c r="I10" s="334" t="str">
        <f t="shared" si="2"/>
        <v/>
      </c>
      <c r="J10" s="385">
        <v>4</v>
      </c>
      <c r="K10" s="334">
        <f t="shared" si="3"/>
        <v>6</v>
      </c>
      <c r="L10" s="385"/>
      <c r="M10" s="334" t="str">
        <f t="shared" si="4"/>
        <v/>
      </c>
      <c r="N10" s="385"/>
      <c r="O10" s="334" t="str">
        <f t="shared" si="5"/>
        <v/>
      </c>
      <c r="P10" s="385"/>
      <c r="Q10" s="334" t="str">
        <f t="shared" si="6"/>
        <v/>
      </c>
      <c r="R10" s="385"/>
      <c r="S10" s="334" t="str">
        <f t="shared" si="7"/>
        <v/>
      </c>
      <c r="T10" s="385"/>
      <c r="U10" s="335" t="str">
        <f t="shared" si="8"/>
        <v/>
      </c>
      <c r="V10" s="385">
        <v>4</v>
      </c>
      <c r="W10" s="334">
        <f t="shared" si="9"/>
        <v>4</v>
      </c>
      <c r="X10" s="385"/>
      <c r="Y10" s="334" t="str">
        <f t="shared" si="10"/>
        <v/>
      </c>
    </row>
    <row r="11" spans="1:25" ht="15.9" customHeight="1" x14ac:dyDescent="0.2">
      <c r="A11" s="432">
        <v>8</v>
      </c>
      <c r="B11" s="429" t="s">
        <v>258</v>
      </c>
      <c r="C11" s="423">
        <v>3</v>
      </c>
      <c r="D11" s="421" t="s">
        <v>7</v>
      </c>
      <c r="E11" s="331">
        <f t="shared" si="0"/>
        <v>19.5</v>
      </c>
      <c r="F11" s="332">
        <f t="shared" si="1"/>
        <v>8</v>
      </c>
      <c r="G11" s="337">
        <v>19.5</v>
      </c>
      <c r="H11" s="385"/>
      <c r="I11" s="334" t="str">
        <f t="shared" si="2"/>
        <v/>
      </c>
      <c r="J11" s="385"/>
      <c r="K11" s="334" t="str">
        <f t="shared" si="3"/>
        <v/>
      </c>
      <c r="L11" s="385"/>
      <c r="M11" s="334" t="str">
        <f t="shared" si="4"/>
        <v/>
      </c>
      <c r="N11" s="385"/>
      <c r="O11" s="334" t="str">
        <f t="shared" si="5"/>
        <v/>
      </c>
      <c r="P11" s="385"/>
      <c r="Q11" s="334" t="str">
        <f t="shared" si="6"/>
        <v/>
      </c>
      <c r="R11" s="385"/>
      <c r="S11" s="334" t="str">
        <f t="shared" si="7"/>
        <v/>
      </c>
      <c r="T11" s="385"/>
      <c r="U11" s="335" t="str">
        <f t="shared" si="8"/>
        <v/>
      </c>
      <c r="V11" s="385"/>
      <c r="W11" s="334" t="str">
        <f t="shared" si="9"/>
        <v/>
      </c>
      <c r="X11" s="385"/>
      <c r="Y11" s="334" t="str">
        <f t="shared" si="10"/>
        <v/>
      </c>
    </row>
    <row r="12" spans="1:25" ht="15.9" customHeight="1" x14ac:dyDescent="0.2">
      <c r="A12" s="432">
        <v>9</v>
      </c>
      <c r="B12" s="429" t="s">
        <v>98</v>
      </c>
      <c r="C12" s="423">
        <v>2</v>
      </c>
      <c r="D12" s="421" t="s">
        <v>309</v>
      </c>
      <c r="E12" s="331">
        <f t="shared" si="0"/>
        <v>18.75</v>
      </c>
      <c r="F12" s="332">
        <f t="shared" si="1"/>
        <v>9</v>
      </c>
      <c r="G12" s="337">
        <v>8.75</v>
      </c>
      <c r="H12" s="385"/>
      <c r="I12" s="334" t="str">
        <f t="shared" si="2"/>
        <v/>
      </c>
      <c r="J12" s="385">
        <v>4</v>
      </c>
      <c r="K12" s="334">
        <f t="shared" si="3"/>
        <v>6</v>
      </c>
      <c r="L12" s="385"/>
      <c r="M12" s="334" t="str">
        <f t="shared" si="4"/>
        <v/>
      </c>
      <c r="N12" s="385"/>
      <c r="O12" s="334" t="str">
        <f t="shared" si="5"/>
        <v/>
      </c>
      <c r="P12" s="385"/>
      <c r="Q12" s="334" t="str">
        <f t="shared" si="6"/>
        <v/>
      </c>
      <c r="R12" s="385"/>
      <c r="S12" s="334" t="str">
        <f t="shared" si="7"/>
        <v/>
      </c>
      <c r="T12" s="385"/>
      <c r="U12" s="335" t="str">
        <f t="shared" si="8"/>
        <v/>
      </c>
      <c r="V12" s="385">
        <v>4</v>
      </c>
      <c r="W12" s="334">
        <f t="shared" si="9"/>
        <v>4</v>
      </c>
      <c r="X12" s="385"/>
      <c r="Y12" s="334" t="str">
        <f t="shared" si="10"/>
        <v/>
      </c>
    </row>
    <row r="13" spans="1:25" ht="15.9" customHeight="1" x14ac:dyDescent="0.2">
      <c r="A13" s="432">
        <v>10</v>
      </c>
      <c r="B13" s="429" t="s">
        <v>256</v>
      </c>
      <c r="C13" s="423">
        <v>3</v>
      </c>
      <c r="D13" s="421" t="s">
        <v>7</v>
      </c>
      <c r="E13" s="331">
        <f t="shared" si="0"/>
        <v>17.75</v>
      </c>
      <c r="F13" s="332">
        <f t="shared" si="1"/>
        <v>10</v>
      </c>
      <c r="G13" s="337">
        <v>17.75</v>
      </c>
      <c r="H13" s="385"/>
      <c r="I13" s="334" t="str">
        <f t="shared" si="2"/>
        <v/>
      </c>
      <c r="J13" s="385"/>
      <c r="K13" s="334" t="str">
        <f t="shared" si="3"/>
        <v/>
      </c>
      <c r="L13" s="385"/>
      <c r="M13" s="334" t="str">
        <f t="shared" si="4"/>
        <v/>
      </c>
      <c r="N13" s="385"/>
      <c r="O13" s="334" t="str">
        <f t="shared" si="5"/>
        <v/>
      </c>
      <c r="P13" s="385"/>
      <c r="Q13" s="334" t="str">
        <f t="shared" si="6"/>
        <v/>
      </c>
      <c r="R13" s="385"/>
      <c r="S13" s="334" t="str">
        <f t="shared" si="7"/>
        <v/>
      </c>
      <c r="T13" s="385"/>
      <c r="U13" s="335" t="str">
        <f t="shared" si="8"/>
        <v/>
      </c>
      <c r="V13" s="385"/>
      <c r="W13" s="334" t="str">
        <f t="shared" si="9"/>
        <v/>
      </c>
      <c r="X13" s="385"/>
      <c r="Y13" s="334" t="str">
        <f t="shared" si="10"/>
        <v/>
      </c>
    </row>
    <row r="14" spans="1:25" ht="15.9" customHeight="1" x14ac:dyDescent="0.2">
      <c r="A14" s="432">
        <v>11</v>
      </c>
      <c r="B14" s="429" t="s">
        <v>85</v>
      </c>
      <c r="C14" s="423">
        <v>3</v>
      </c>
      <c r="D14" s="421" t="s">
        <v>7</v>
      </c>
      <c r="E14" s="331">
        <f t="shared" si="0"/>
        <v>13.5</v>
      </c>
      <c r="F14" s="332">
        <f t="shared" si="1"/>
        <v>12</v>
      </c>
      <c r="G14" s="337">
        <v>13.5</v>
      </c>
      <c r="H14" s="385"/>
      <c r="I14" s="334" t="str">
        <f t="shared" si="2"/>
        <v/>
      </c>
      <c r="J14" s="385"/>
      <c r="K14" s="334" t="str">
        <f t="shared" si="3"/>
        <v/>
      </c>
      <c r="L14" s="385"/>
      <c r="M14" s="334" t="str">
        <f t="shared" si="4"/>
        <v/>
      </c>
      <c r="N14" s="385"/>
      <c r="O14" s="334" t="str">
        <f t="shared" si="5"/>
        <v/>
      </c>
      <c r="P14" s="385"/>
      <c r="Q14" s="334" t="str">
        <f t="shared" si="6"/>
        <v/>
      </c>
      <c r="R14" s="385"/>
      <c r="S14" s="334" t="str">
        <f t="shared" si="7"/>
        <v/>
      </c>
      <c r="T14" s="385"/>
      <c r="U14" s="335" t="str">
        <f t="shared" si="8"/>
        <v/>
      </c>
      <c r="V14" s="385"/>
      <c r="W14" s="334" t="str">
        <f t="shared" si="9"/>
        <v/>
      </c>
      <c r="X14" s="385"/>
      <c r="Y14" s="334" t="str">
        <f t="shared" si="10"/>
        <v/>
      </c>
    </row>
    <row r="15" spans="1:25" ht="15.9" customHeight="1" x14ac:dyDescent="0.2">
      <c r="A15" s="432">
        <v>12</v>
      </c>
      <c r="B15" s="429" t="s">
        <v>302</v>
      </c>
      <c r="C15" s="423">
        <v>3</v>
      </c>
      <c r="D15" s="421" t="s">
        <v>38</v>
      </c>
      <c r="E15" s="331">
        <f t="shared" si="0"/>
        <v>13.25</v>
      </c>
      <c r="F15" s="332">
        <f t="shared" si="1"/>
        <v>13</v>
      </c>
      <c r="G15" s="337">
        <v>13.25</v>
      </c>
      <c r="H15" s="385"/>
      <c r="I15" s="334" t="str">
        <f t="shared" si="2"/>
        <v/>
      </c>
      <c r="J15" s="385"/>
      <c r="K15" s="334" t="str">
        <f t="shared" si="3"/>
        <v/>
      </c>
      <c r="L15" s="385"/>
      <c r="M15" s="334" t="str">
        <f t="shared" si="4"/>
        <v/>
      </c>
      <c r="N15" s="385"/>
      <c r="O15" s="334" t="str">
        <f t="shared" si="5"/>
        <v/>
      </c>
      <c r="P15" s="385"/>
      <c r="Q15" s="334" t="str">
        <f t="shared" si="6"/>
        <v/>
      </c>
      <c r="R15" s="385"/>
      <c r="S15" s="334" t="str">
        <f t="shared" si="7"/>
        <v/>
      </c>
      <c r="T15" s="385"/>
      <c r="U15" s="335" t="str">
        <f t="shared" si="8"/>
        <v/>
      </c>
      <c r="V15" s="385"/>
      <c r="W15" s="334" t="str">
        <f t="shared" si="9"/>
        <v/>
      </c>
      <c r="X15" s="385"/>
      <c r="Y15" s="334" t="str">
        <f t="shared" si="10"/>
        <v/>
      </c>
    </row>
    <row r="16" spans="1:25" ht="15.9" customHeight="1" x14ac:dyDescent="0.2">
      <c r="A16" s="432">
        <v>13</v>
      </c>
      <c r="B16" s="429" t="s">
        <v>328</v>
      </c>
      <c r="C16" s="423">
        <v>2</v>
      </c>
      <c r="D16" s="421" t="s">
        <v>329</v>
      </c>
      <c r="E16" s="331">
        <f t="shared" si="0"/>
        <v>14.75</v>
      </c>
      <c r="F16" s="332">
        <f t="shared" si="1"/>
        <v>11</v>
      </c>
      <c r="G16" s="337">
        <v>6.25</v>
      </c>
      <c r="H16" s="385"/>
      <c r="I16" s="334" t="str">
        <f t="shared" si="2"/>
        <v/>
      </c>
      <c r="J16" s="385">
        <v>16</v>
      </c>
      <c r="K16" s="334">
        <f t="shared" si="3"/>
        <v>1.5</v>
      </c>
      <c r="L16" s="385"/>
      <c r="M16" s="334" t="str">
        <f t="shared" si="4"/>
        <v/>
      </c>
      <c r="N16" s="385"/>
      <c r="O16" s="334" t="str">
        <f t="shared" si="5"/>
        <v/>
      </c>
      <c r="P16" s="385"/>
      <c r="Q16" s="334" t="str">
        <f t="shared" si="6"/>
        <v/>
      </c>
      <c r="R16" s="385"/>
      <c r="S16" s="334" t="str">
        <f t="shared" si="7"/>
        <v/>
      </c>
      <c r="T16" s="385"/>
      <c r="U16" s="335" t="str">
        <f t="shared" si="8"/>
        <v/>
      </c>
      <c r="V16" s="385">
        <v>2</v>
      </c>
      <c r="W16" s="334">
        <f t="shared" si="9"/>
        <v>7</v>
      </c>
      <c r="X16" s="385"/>
      <c r="Y16" s="334" t="str">
        <f t="shared" si="10"/>
        <v/>
      </c>
    </row>
    <row r="17" spans="1:25" ht="15.9" customHeight="1" x14ac:dyDescent="0.2">
      <c r="A17" s="432">
        <v>14</v>
      </c>
      <c r="B17" s="429" t="s">
        <v>339</v>
      </c>
      <c r="C17" s="423">
        <v>2</v>
      </c>
      <c r="D17" s="421" t="s">
        <v>154</v>
      </c>
      <c r="E17" s="331">
        <f t="shared" si="0"/>
        <v>11.75</v>
      </c>
      <c r="F17" s="332">
        <f t="shared" si="1"/>
        <v>14</v>
      </c>
      <c r="G17" s="337">
        <v>4.75</v>
      </c>
      <c r="H17" s="385"/>
      <c r="I17" s="334" t="str">
        <f t="shared" si="2"/>
        <v/>
      </c>
      <c r="J17" s="385">
        <v>8</v>
      </c>
      <c r="K17" s="334">
        <f t="shared" si="3"/>
        <v>4</v>
      </c>
      <c r="L17" s="385"/>
      <c r="M17" s="334" t="str">
        <f t="shared" si="4"/>
        <v/>
      </c>
      <c r="N17" s="385"/>
      <c r="O17" s="334" t="str">
        <f t="shared" si="5"/>
        <v/>
      </c>
      <c r="P17" s="385"/>
      <c r="Q17" s="334" t="str">
        <f t="shared" si="6"/>
        <v/>
      </c>
      <c r="R17" s="385"/>
      <c r="S17" s="334" t="str">
        <f t="shared" si="7"/>
        <v/>
      </c>
      <c r="T17" s="385"/>
      <c r="U17" s="335" t="str">
        <f t="shared" si="8"/>
        <v/>
      </c>
      <c r="V17" s="385">
        <v>8</v>
      </c>
      <c r="W17" s="334">
        <f t="shared" si="9"/>
        <v>3</v>
      </c>
      <c r="X17" s="385"/>
      <c r="Y17" s="334" t="str">
        <f t="shared" si="10"/>
        <v/>
      </c>
    </row>
    <row r="18" spans="1:25" ht="15.9" customHeight="1" x14ac:dyDescent="0.2">
      <c r="A18" s="432">
        <v>15</v>
      </c>
      <c r="B18" s="429" t="s">
        <v>330</v>
      </c>
      <c r="C18" s="423">
        <v>2</v>
      </c>
      <c r="D18" s="421" t="s">
        <v>154</v>
      </c>
      <c r="E18" s="331">
        <f t="shared" si="0"/>
        <v>11.75</v>
      </c>
      <c r="F18" s="332">
        <f t="shared" si="1"/>
        <v>14</v>
      </c>
      <c r="G18" s="337">
        <v>4.75</v>
      </c>
      <c r="H18" s="385"/>
      <c r="I18" s="334" t="str">
        <f t="shared" si="2"/>
        <v/>
      </c>
      <c r="J18" s="385">
        <v>8</v>
      </c>
      <c r="K18" s="334">
        <f t="shared" si="3"/>
        <v>4</v>
      </c>
      <c r="L18" s="385"/>
      <c r="M18" s="334" t="str">
        <f t="shared" si="4"/>
        <v/>
      </c>
      <c r="N18" s="385"/>
      <c r="O18" s="334" t="str">
        <f t="shared" si="5"/>
        <v/>
      </c>
      <c r="P18" s="385"/>
      <c r="Q18" s="334" t="str">
        <f t="shared" si="6"/>
        <v/>
      </c>
      <c r="R18" s="385"/>
      <c r="S18" s="334" t="str">
        <f t="shared" si="7"/>
        <v/>
      </c>
      <c r="T18" s="385"/>
      <c r="U18" s="335" t="str">
        <f t="shared" si="8"/>
        <v/>
      </c>
      <c r="V18" s="385">
        <v>8</v>
      </c>
      <c r="W18" s="334">
        <f t="shared" si="9"/>
        <v>3</v>
      </c>
      <c r="X18" s="385"/>
      <c r="Y18" s="334" t="str">
        <f t="shared" si="10"/>
        <v/>
      </c>
    </row>
    <row r="19" spans="1:25" ht="15.9" customHeight="1" x14ac:dyDescent="0.2">
      <c r="A19" s="432">
        <v>16</v>
      </c>
      <c r="B19" s="429" t="s">
        <v>367</v>
      </c>
      <c r="C19" s="423">
        <v>1</v>
      </c>
      <c r="D19" s="421" t="s">
        <v>305</v>
      </c>
      <c r="E19" s="331">
        <f t="shared" si="0"/>
        <v>11</v>
      </c>
      <c r="F19" s="332">
        <f t="shared" si="1"/>
        <v>16</v>
      </c>
      <c r="G19" s="337">
        <v>6</v>
      </c>
      <c r="H19" s="385"/>
      <c r="I19" s="334" t="str">
        <f t="shared" si="2"/>
        <v/>
      </c>
      <c r="J19" s="385">
        <v>8</v>
      </c>
      <c r="K19" s="334">
        <f t="shared" si="3"/>
        <v>4</v>
      </c>
      <c r="L19" s="140"/>
      <c r="M19" s="334" t="str">
        <f t="shared" si="4"/>
        <v/>
      </c>
      <c r="N19" s="140"/>
      <c r="O19" s="334" t="str">
        <f t="shared" si="5"/>
        <v/>
      </c>
      <c r="P19" s="140"/>
      <c r="Q19" s="334" t="str">
        <f t="shared" si="6"/>
        <v/>
      </c>
      <c r="R19" s="140"/>
      <c r="S19" s="334" t="str">
        <f t="shared" si="7"/>
        <v/>
      </c>
      <c r="T19" s="26"/>
      <c r="U19" s="335" t="str">
        <f t="shared" si="8"/>
        <v/>
      </c>
      <c r="V19" s="385">
        <v>16</v>
      </c>
      <c r="W19" s="334">
        <f t="shared" si="9"/>
        <v>1</v>
      </c>
      <c r="X19" s="140"/>
      <c r="Y19" s="334" t="str">
        <f t="shared" si="10"/>
        <v/>
      </c>
    </row>
    <row r="20" spans="1:25" ht="15.9" customHeight="1" x14ac:dyDescent="0.2">
      <c r="A20" s="432">
        <v>17</v>
      </c>
      <c r="B20" s="429" t="s">
        <v>168</v>
      </c>
      <c r="C20" s="423">
        <v>3</v>
      </c>
      <c r="D20" s="421" t="s">
        <v>7</v>
      </c>
      <c r="E20" s="331">
        <f t="shared" si="0"/>
        <v>10</v>
      </c>
      <c r="F20" s="332">
        <f t="shared" si="1"/>
        <v>17</v>
      </c>
      <c r="G20" s="337">
        <v>10</v>
      </c>
      <c r="H20" s="385"/>
      <c r="I20" s="334" t="str">
        <f t="shared" si="2"/>
        <v/>
      </c>
      <c r="J20" s="385"/>
      <c r="K20" s="334" t="str">
        <f t="shared" si="3"/>
        <v/>
      </c>
      <c r="L20" s="385"/>
      <c r="M20" s="334" t="str">
        <f t="shared" si="4"/>
        <v/>
      </c>
      <c r="N20" s="385"/>
      <c r="O20" s="334" t="str">
        <f t="shared" si="5"/>
        <v/>
      </c>
      <c r="P20" s="385"/>
      <c r="Q20" s="334" t="str">
        <f t="shared" si="6"/>
        <v/>
      </c>
      <c r="R20" s="385"/>
      <c r="S20" s="334" t="str">
        <f t="shared" si="7"/>
        <v/>
      </c>
      <c r="T20" s="385"/>
      <c r="U20" s="335" t="str">
        <f t="shared" si="8"/>
        <v/>
      </c>
      <c r="V20" s="385"/>
      <c r="W20" s="334" t="str">
        <f t="shared" si="9"/>
        <v/>
      </c>
      <c r="X20" s="385"/>
      <c r="Y20" s="334" t="str">
        <f t="shared" si="10"/>
        <v/>
      </c>
    </row>
    <row r="21" spans="1:25" ht="15.9" customHeight="1" x14ac:dyDescent="0.2">
      <c r="A21" s="432">
        <v>18</v>
      </c>
      <c r="B21" s="429" t="s">
        <v>456</v>
      </c>
      <c r="C21" s="423">
        <v>2</v>
      </c>
      <c r="D21" s="421" t="s">
        <v>455</v>
      </c>
      <c r="E21" s="331">
        <f t="shared" si="0"/>
        <v>9.25</v>
      </c>
      <c r="F21" s="332">
        <f t="shared" si="1"/>
        <v>18</v>
      </c>
      <c r="G21" s="337">
        <v>2.25</v>
      </c>
      <c r="H21" s="385"/>
      <c r="I21" s="334" t="str">
        <f t="shared" si="2"/>
        <v/>
      </c>
      <c r="J21" s="385">
        <v>8</v>
      </c>
      <c r="K21" s="334">
        <f t="shared" si="3"/>
        <v>4</v>
      </c>
      <c r="L21" s="385"/>
      <c r="M21" s="334" t="str">
        <f t="shared" si="4"/>
        <v/>
      </c>
      <c r="N21" s="385"/>
      <c r="O21" s="334" t="str">
        <f t="shared" si="5"/>
        <v/>
      </c>
      <c r="P21" s="385"/>
      <c r="Q21" s="334" t="str">
        <f t="shared" si="6"/>
        <v/>
      </c>
      <c r="R21" s="385"/>
      <c r="S21" s="334" t="str">
        <f t="shared" si="7"/>
        <v/>
      </c>
      <c r="T21" s="385"/>
      <c r="U21" s="335" t="str">
        <f t="shared" si="8"/>
        <v/>
      </c>
      <c r="V21" s="385">
        <v>8</v>
      </c>
      <c r="W21" s="334">
        <f t="shared" si="9"/>
        <v>3</v>
      </c>
      <c r="X21" s="385"/>
      <c r="Y21" s="334" t="str">
        <f t="shared" si="10"/>
        <v/>
      </c>
    </row>
    <row r="22" spans="1:25" ht="15.9" customHeight="1" x14ac:dyDescent="0.2">
      <c r="A22" s="432">
        <v>19</v>
      </c>
      <c r="B22" s="429" t="s">
        <v>331</v>
      </c>
      <c r="C22" s="423">
        <v>2</v>
      </c>
      <c r="D22" s="421" t="s">
        <v>7</v>
      </c>
      <c r="E22" s="331">
        <f t="shared" si="0"/>
        <v>9</v>
      </c>
      <c r="F22" s="332">
        <f t="shared" si="1"/>
        <v>19</v>
      </c>
      <c r="G22" s="337">
        <v>8.25</v>
      </c>
      <c r="H22" s="385"/>
      <c r="I22" s="334" t="str">
        <f t="shared" si="2"/>
        <v/>
      </c>
      <c r="J22" s="385">
        <v>24</v>
      </c>
      <c r="K22" s="334">
        <f t="shared" si="3"/>
        <v>0.75</v>
      </c>
      <c r="L22" s="385"/>
      <c r="M22" s="334" t="str">
        <f t="shared" si="4"/>
        <v/>
      </c>
      <c r="N22" s="385"/>
      <c r="O22" s="334" t="str">
        <f t="shared" si="5"/>
        <v/>
      </c>
      <c r="P22" s="385"/>
      <c r="Q22" s="334" t="str">
        <f t="shared" si="6"/>
        <v/>
      </c>
      <c r="R22" s="385"/>
      <c r="S22" s="334" t="str">
        <f t="shared" si="7"/>
        <v/>
      </c>
      <c r="T22" s="385"/>
      <c r="U22" s="335" t="str">
        <f t="shared" si="8"/>
        <v/>
      </c>
      <c r="V22" s="385"/>
      <c r="W22" s="334" t="str">
        <f t="shared" si="9"/>
        <v/>
      </c>
      <c r="X22" s="385"/>
      <c r="Y22" s="334" t="str">
        <f t="shared" si="10"/>
        <v/>
      </c>
    </row>
    <row r="23" spans="1:25" ht="15.9" customHeight="1" x14ac:dyDescent="0.2">
      <c r="A23" s="432">
        <v>20</v>
      </c>
      <c r="B23" s="429" t="s">
        <v>283</v>
      </c>
      <c r="C23" s="423">
        <v>3</v>
      </c>
      <c r="D23" s="421" t="s">
        <v>58</v>
      </c>
      <c r="E23" s="331">
        <f t="shared" si="0"/>
        <v>8</v>
      </c>
      <c r="F23" s="332">
        <f t="shared" si="1"/>
        <v>20</v>
      </c>
      <c r="G23" s="337">
        <v>8</v>
      </c>
      <c r="H23" s="385"/>
      <c r="I23" s="334" t="str">
        <f t="shared" si="2"/>
        <v/>
      </c>
      <c r="J23" s="385"/>
      <c r="K23" s="334" t="str">
        <f t="shared" si="3"/>
        <v/>
      </c>
      <c r="L23" s="385"/>
      <c r="M23" s="334" t="str">
        <f t="shared" si="4"/>
        <v/>
      </c>
      <c r="N23" s="385"/>
      <c r="O23" s="334" t="str">
        <f t="shared" si="5"/>
        <v/>
      </c>
      <c r="P23" s="385"/>
      <c r="Q23" s="334" t="str">
        <f t="shared" si="6"/>
        <v/>
      </c>
      <c r="R23" s="385"/>
      <c r="S23" s="334" t="str">
        <f t="shared" si="7"/>
        <v/>
      </c>
      <c r="T23" s="385"/>
      <c r="U23" s="335" t="str">
        <f t="shared" si="8"/>
        <v/>
      </c>
      <c r="V23" s="385"/>
      <c r="W23" s="334" t="str">
        <f t="shared" si="9"/>
        <v/>
      </c>
      <c r="X23" s="385"/>
      <c r="Y23" s="334" t="str">
        <f t="shared" si="10"/>
        <v/>
      </c>
    </row>
    <row r="24" spans="1:25" ht="15.9" customHeight="1" x14ac:dyDescent="0.2">
      <c r="A24" s="432">
        <v>21</v>
      </c>
      <c r="B24" s="429" t="s">
        <v>183</v>
      </c>
      <c r="C24" s="423">
        <v>3</v>
      </c>
      <c r="D24" s="421" t="s">
        <v>7</v>
      </c>
      <c r="E24" s="331">
        <f t="shared" si="0"/>
        <v>7.0625</v>
      </c>
      <c r="F24" s="332">
        <f t="shared" si="1"/>
        <v>21</v>
      </c>
      <c r="G24" s="337">
        <v>7.0625</v>
      </c>
      <c r="H24" s="385"/>
      <c r="I24" s="334" t="str">
        <f t="shared" si="2"/>
        <v/>
      </c>
      <c r="J24" s="385"/>
      <c r="K24" s="334" t="str">
        <f t="shared" si="3"/>
        <v/>
      </c>
      <c r="L24" s="385"/>
      <c r="M24" s="334" t="str">
        <f t="shared" si="4"/>
        <v/>
      </c>
      <c r="N24" s="385"/>
      <c r="O24" s="334" t="str">
        <f t="shared" si="5"/>
        <v/>
      </c>
      <c r="P24" s="385"/>
      <c r="Q24" s="334" t="str">
        <f t="shared" si="6"/>
        <v/>
      </c>
      <c r="R24" s="385"/>
      <c r="S24" s="334" t="str">
        <f t="shared" si="7"/>
        <v/>
      </c>
      <c r="T24" s="385"/>
      <c r="U24" s="335" t="str">
        <f t="shared" si="8"/>
        <v/>
      </c>
      <c r="V24" s="385"/>
      <c r="W24" s="334" t="str">
        <f t="shared" si="9"/>
        <v/>
      </c>
      <c r="X24" s="385"/>
      <c r="Y24" s="334" t="str">
        <f t="shared" si="10"/>
        <v/>
      </c>
    </row>
    <row r="25" spans="1:25" ht="15.9" customHeight="1" x14ac:dyDescent="0.2">
      <c r="A25" s="432">
        <v>22</v>
      </c>
      <c r="B25" s="255" t="s">
        <v>403</v>
      </c>
      <c r="C25" s="423">
        <v>2</v>
      </c>
      <c r="D25" s="421" t="s">
        <v>406</v>
      </c>
      <c r="E25" s="331">
        <f t="shared" si="0"/>
        <v>7</v>
      </c>
      <c r="F25" s="345">
        <f t="shared" si="1"/>
        <v>22</v>
      </c>
      <c r="G25" s="337">
        <v>2.5</v>
      </c>
      <c r="H25" s="385"/>
      <c r="I25" s="334" t="str">
        <f t="shared" si="2"/>
        <v/>
      </c>
      <c r="J25" s="385">
        <v>16</v>
      </c>
      <c r="K25" s="334">
        <f t="shared" si="3"/>
        <v>1.5</v>
      </c>
      <c r="L25" s="385"/>
      <c r="M25" s="334" t="str">
        <f t="shared" si="4"/>
        <v/>
      </c>
      <c r="N25" s="385"/>
      <c r="O25" s="334" t="str">
        <f t="shared" si="5"/>
        <v/>
      </c>
      <c r="P25" s="385"/>
      <c r="Q25" s="334" t="str">
        <f t="shared" si="6"/>
        <v/>
      </c>
      <c r="R25" s="385"/>
      <c r="S25" s="334" t="str">
        <f t="shared" si="7"/>
        <v/>
      </c>
      <c r="T25" s="385"/>
      <c r="U25" s="335" t="str">
        <f t="shared" si="8"/>
        <v/>
      </c>
      <c r="V25" s="385">
        <v>8</v>
      </c>
      <c r="W25" s="334">
        <f t="shared" si="9"/>
        <v>3</v>
      </c>
      <c r="X25" s="385"/>
      <c r="Y25" s="334" t="str">
        <f t="shared" si="10"/>
        <v/>
      </c>
    </row>
    <row r="26" spans="1:25" ht="15.9" customHeight="1" x14ac:dyDescent="0.2">
      <c r="A26" s="432">
        <v>23</v>
      </c>
      <c r="B26" s="255" t="s">
        <v>753</v>
      </c>
      <c r="C26" s="423">
        <v>1</v>
      </c>
      <c r="D26" s="421" t="s">
        <v>754</v>
      </c>
      <c r="E26" s="331">
        <f t="shared" si="0"/>
        <v>7</v>
      </c>
      <c r="F26" s="345">
        <f t="shared" si="1"/>
        <v>22</v>
      </c>
      <c r="G26" s="337">
        <v>0</v>
      </c>
      <c r="H26" s="385"/>
      <c r="I26" s="334"/>
      <c r="J26" s="385">
        <v>8</v>
      </c>
      <c r="K26" s="334">
        <f t="shared" si="3"/>
        <v>4</v>
      </c>
      <c r="L26" s="385"/>
      <c r="M26" s="334"/>
      <c r="N26" s="385"/>
      <c r="O26" s="334"/>
      <c r="P26" s="385"/>
      <c r="Q26" s="334"/>
      <c r="R26" s="385"/>
      <c r="S26" s="334"/>
      <c r="T26" s="385"/>
      <c r="U26" s="335"/>
      <c r="V26" s="385">
        <v>8</v>
      </c>
      <c r="W26" s="334">
        <f t="shared" si="9"/>
        <v>3</v>
      </c>
      <c r="X26" s="385"/>
      <c r="Y26" s="334" t="str">
        <f t="shared" si="10"/>
        <v/>
      </c>
    </row>
    <row r="27" spans="1:25" ht="15.9" customHeight="1" x14ac:dyDescent="0.2">
      <c r="A27" s="432">
        <v>24</v>
      </c>
      <c r="B27" s="431" t="s">
        <v>666</v>
      </c>
      <c r="C27" s="427">
        <v>1</v>
      </c>
      <c r="D27" s="425" t="s">
        <v>305</v>
      </c>
      <c r="E27" s="347">
        <f t="shared" si="0"/>
        <v>7</v>
      </c>
      <c r="F27" s="332">
        <f t="shared" si="1"/>
        <v>22</v>
      </c>
      <c r="G27" s="333">
        <v>2</v>
      </c>
      <c r="H27" s="434"/>
      <c r="I27" s="348"/>
      <c r="J27" s="434">
        <v>8</v>
      </c>
      <c r="K27" s="348">
        <f t="shared" si="3"/>
        <v>4</v>
      </c>
      <c r="L27" s="434"/>
      <c r="M27" s="348"/>
      <c r="N27" s="434"/>
      <c r="O27" s="348"/>
      <c r="P27" s="434"/>
      <c r="Q27" s="348"/>
      <c r="R27" s="434"/>
      <c r="S27" s="348"/>
      <c r="T27" s="434"/>
      <c r="U27" s="349"/>
      <c r="V27" s="434">
        <v>16</v>
      </c>
      <c r="W27" s="348">
        <f t="shared" si="9"/>
        <v>1</v>
      </c>
      <c r="X27" s="434"/>
      <c r="Y27" s="334" t="str">
        <f t="shared" si="10"/>
        <v/>
      </c>
    </row>
    <row r="28" spans="1:25" ht="15.9" customHeight="1" x14ac:dyDescent="0.2">
      <c r="A28" s="432">
        <v>25</v>
      </c>
      <c r="B28" s="429" t="s">
        <v>255</v>
      </c>
      <c r="C28" s="423">
        <v>3</v>
      </c>
      <c r="D28" s="421" t="s">
        <v>9</v>
      </c>
      <c r="E28" s="331">
        <f t="shared" si="0"/>
        <v>6.875</v>
      </c>
      <c r="F28" s="332">
        <f t="shared" si="1"/>
        <v>25</v>
      </c>
      <c r="G28" s="337">
        <v>6.875</v>
      </c>
      <c r="H28" s="385"/>
      <c r="I28" s="334" t="str">
        <f t="shared" ref="I28:I34" si="11">IF(H28="","",VLOOKUP(H28,H$117:I$132,2))</f>
        <v/>
      </c>
      <c r="J28" s="385"/>
      <c r="K28" s="334" t="str">
        <f t="shared" si="3"/>
        <v/>
      </c>
      <c r="L28" s="385"/>
      <c r="M28" s="334" t="str">
        <f t="shared" ref="M28:M34" si="12">IF(L28="","",VLOOKUP(L28,L$117:M$132,2))</f>
        <v/>
      </c>
      <c r="N28" s="385"/>
      <c r="O28" s="334" t="str">
        <f t="shared" ref="O28:O34" si="13">IF(N28="","",VLOOKUP(N28,N$117:O$132,2))</f>
        <v/>
      </c>
      <c r="P28" s="385"/>
      <c r="Q28" s="334" t="str">
        <f t="shared" ref="Q28:Q34" si="14">IF(P28="","",VLOOKUP(P28,P$117:Q$132,2))</f>
        <v/>
      </c>
      <c r="R28" s="385"/>
      <c r="S28" s="334" t="str">
        <f t="shared" ref="S28:S34" si="15">IF(R28="","",VLOOKUP(R28,R$117:S$132,2))</f>
        <v/>
      </c>
      <c r="T28" s="385"/>
      <c r="U28" s="335" t="str">
        <f t="shared" ref="U28:U34" si="16">IF(T28="","",VLOOKUP(T28,T$117:U$131,2))</f>
        <v/>
      </c>
      <c r="V28" s="385"/>
      <c r="W28" s="334" t="str">
        <f t="shared" si="9"/>
        <v/>
      </c>
      <c r="X28" s="385"/>
      <c r="Y28" s="334" t="str">
        <f t="shared" si="10"/>
        <v/>
      </c>
    </row>
    <row r="29" spans="1:25" ht="15.9" customHeight="1" x14ac:dyDescent="0.2">
      <c r="A29" s="432">
        <v>26</v>
      </c>
      <c r="B29" s="255" t="s">
        <v>868</v>
      </c>
      <c r="C29" s="423"/>
      <c r="D29" s="421" t="s">
        <v>870</v>
      </c>
      <c r="E29" s="331">
        <f t="shared" si="0"/>
        <v>6</v>
      </c>
      <c r="F29" s="345">
        <f t="shared" si="1"/>
        <v>26</v>
      </c>
      <c r="G29" s="412"/>
      <c r="H29" s="385"/>
      <c r="I29" s="334" t="str">
        <f t="shared" si="11"/>
        <v/>
      </c>
      <c r="J29" s="385"/>
      <c r="K29" s="334" t="str">
        <f t="shared" si="3"/>
        <v/>
      </c>
      <c r="L29" s="385"/>
      <c r="M29" s="334" t="str">
        <f t="shared" si="12"/>
        <v/>
      </c>
      <c r="N29" s="385"/>
      <c r="O29" s="334" t="str">
        <f t="shared" si="13"/>
        <v/>
      </c>
      <c r="P29" s="385"/>
      <c r="Q29" s="334" t="str">
        <f t="shared" si="14"/>
        <v/>
      </c>
      <c r="R29" s="385"/>
      <c r="S29" s="334" t="str">
        <f t="shared" si="15"/>
        <v/>
      </c>
      <c r="T29" s="385"/>
      <c r="U29" s="335" t="str">
        <f t="shared" si="16"/>
        <v/>
      </c>
      <c r="V29" s="385"/>
      <c r="W29" s="334" t="str">
        <f t="shared" si="9"/>
        <v/>
      </c>
      <c r="X29" s="385">
        <v>1</v>
      </c>
      <c r="Y29" s="334">
        <f t="shared" si="10"/>
        <v>6</v>
      </c>
    </row>
    <row r="30" spans="1:25" ht="15.9" customHeight="1" x14ac:dyDescent="0.2">
      <c r="A30" s="432">
        <v>27</v>
      </c>
      <c r="B30" s="431" t="s">
        <v>867</v>
      </c>
      <c r="C30" s="427"/>
      <c r="D30" s="425" t="s">
        <v>869</v>
      </c>
      <c r="E30" s="347">
        <f t="shared" si="0"/>
        <v>6</v>
      </c>
      <c r="F30" s="332">
        <f t="shared" si="1"/>
        <v>26</v>
      </c>
      <c r="G30" s="333"/>
      <c r="H30" s="385"/>
      <c r="I30" s="334" t="str">
        <f t="shared" si="11"/>
        <v/>
      </c>
      <c r="J30" s="385"/>
      <c r="K30" s="334" t="str">
        <f t="shared" si="3"/>
        <v/>
      </c>
      <c r="L30" s="385"/>
      <c r="M30" s="334" t="str">
        <f t="shared" si="12"/>
        <v/>
      </c>
      <c r="N30" s="385"/>
      <c r="O30" s="334" t="str">
        <f t="shared" si="13"/>
        <v/>
      </c>
      <c r="P30" s="385"/>
      <c r="Q30" s="334" t="str">
        <f t="shared" si="14"/>
        <v/>
      </c>
      <c r="R30" s="385"/>
      <c r="S30" s="334" t="str">
        <f t="shared" si="15"/>
        <v/>
      </c>
      <c r="T30" s="385"/>
      <c r="U30" s="335" t="str">
        <f t="shared" si="16"/>
        <v/>
      </c>
      <c r="V30" s="385"/>
      <c r="W30" s="334" t="str">
        <f t="shared" si="9"/>
        <v/>
      </c>
      <c r="X30" s="385">
        <v>1</v>
      </c>
      <c r="Y30" s="334">
        <f t="shared" si="10"/>
        <v>6</v>
      </c>
    </row>
    <row r="31" spans="1:25" ht="15.9" customHeight="1" x14ac:dyDescent="0.2">
      <c r="A31" s="432">
        <v>28</v>
      </c>
      <c r="B31" s="431" t="s">
        <v>93</v>
      </c>
      <c r="C31" s="427">
        <v>3</v>
      </c>
      <c r="D31" s="425" t="s">
        <v>175</v>
      </c>
      <c r="E31" s="347">
        <f t="shared" si="0"/>
        <v>5.6875</v>
      </c>
      <c r="F31" s="332">
        <f t="shared" si="1"/>
        <v>28</v>
      </c>
      <c r="G31" s="333">
        <v>5.6875</v>
      </c>
      <c r="H31" s="385"/>
      <c r="I31" s="334" t="str">
        <f t="shared" si="11"/>
        <v/>
      </c>
      <c r="J31" s="385"/>
      <c r="K31" s="334" t="str">
        <f t="shared" si="3"/>
        <v/>
      </c>
      <c r="L31" s="385"/>
      <c r="M31" s="334" t="str">
        <f t="shared" si="12"/>
        <v/>
      </c>
      <c r="N31" s="385"/>
      <c r="O31" s="334" t="str">
        <f t="shared" si="13"/>
        <v/>
      </c>
      <c r="P31" s="385"/>
      <c r="Q31" s="334" t="str">
        <f t="shared" si="14"/>
        <v/>
      </c>
      <c r="R31" s="385"/>
      <c r="S31" s="334" t="str">
        <f t="shared" si="15"/>
        <v/>
      </c>
      <c r="T31" s="385"/>
      <c r="U31" s="335" t="str">
        <f t="shared" si="16"/>
        <v/>
      </c>
      <c r="V31" s="385"/>
      <c r="W31" s="334" t="str">
        <f t="shared" si="9"/>
        <v/>
      </c>
      <c r="X31" s="385"/>
      <c r="Y31" s="334" t="str">
        <f t="shared" si="10"/>
        <v/>
      </c>
    </row>
    <row r="32" spans="1:25" ht="15.9" customHeight="1" x14ac:dyDescent="0.2">
      <c r="A32" s="432">
        <v>29</v>
      </c>
      <c r="B32" s="429" t="s">
        <v>356</v>
      </c>
      <c r="C32" s="423">
        <v>1</v>
      </c>
      <c r="D32" s="421" t="s">
        <v>664</v>
      </c>
      <c r="E32" s="331">
        <f t="shared" si="0"/>
        <v>5.5</v>
      </c>
      <c r="F32" s="332">
        <f t="shared" si="1"/>
        <v>29</v>
      </c>
      <c r="G32" s="337">
        <v>1.5</v>
      </c>
      <c r="H32" s="385"/>
      <c r="I32" s="334" t="str">
        <f t="shared" si="11"/>
        <v/>
      </c>
      <c r="J32" s="385">
        <v>8</v>
      </c>
      <c r="K32" s="334">
        <f t="shared" si="3"/>
        <v>4</v>
      </c>
      <c r="L32" s="385"/>
      <c r="M32" s="334" t="str">
        <f t="shared" si="12"/>
        <v/>
      </c>
      <c r="N32" s="385"/>
      <c r="O32" s="334" t="str">
        <f t="shared" si="13"/>
        <v/>
      </c>
      <c r="P32" s="385"/>
      <c r="Q32" s="334" t="str">
        <f t="shared" si="14"/>
        <v/>
      </c>
      <c r="R32" s="385"/>
      <c r="S32" s="334" t="str">
        <f t="shared" si="15"/>
        <v/>
      </c>
      <c r="T32" s="385"/>
      <c r="U32" s="335" t="str">
        <f t="shared" si="16"/>
        <v/>
      </c>
      <c r="V32" s="385"/>
      <c r="W32" s="334" t="str">
        <f t="shared" si="9"/>
        <v/>
      </c>
      <c r="X32" s="385"/>
      <c r="Y32" s="334" t="str">
        <f t="shared" si="10"/>
        <v/>
      </c>
    </row>
    <row r="33" spans="1:25" ht="15.9" customHeight="1" x14ac:dyDescent="0.2">
      <c r="A33" s="432">
        <v>30</v>
      </c>
      <c r="B33" s="429" t="s">
        <v>353</v>
      </c>
      <c r="C33" s="423">
        <v>1</v>
      </c>
      <c r="D33" s="421" t="s">
        <v>305</v>
      </c>
      <c r="E33" s="331">
        <f t="shared" si="0"/>
        <v>5.5</v>
      </c>
      <c r="F33" s="332">
        <f t="shared" si="1"/>
        <v>29</v>
      </c>
      <c r="G33" s="337">
        <v>3</v>
      </c>
      <c r="H33" s="385"/>
      <c r="I33" s="334" t="str">
        <f t="shared" si="11"/>
        <v/>
      </c>
      <c r="J33" s="385">
        <v>16</v>
      </c>
      <c r="K33" s="334">
        <f t="shared" si="3"/>
        <v>1.5</v>
      </c>
      <c r="L33" s="385"/>
      <c r="M33" s="334" t="str">
        <f t="shared" si="12"/>
        <v/>
      </c>
      <c r="N33" s="385"/>
      <c r="O33" s="334" t="str">
        <f t="shared" si="13"/>
        <v/>
      </c>
      <c r="P33" s="385"/>
      <c r="Q33" s="334" t="str">
        <f t="shared" si="14"/>
        <v/>
      </c>
      <c r="R33" s="385"/>
      <c r="S33" s="334" t="str">
        <f t="shared" si="15"/>
        <v/>
      </c>
      <c r="T33" s="385"/>
      <c r="U33" s="335" t="str">
        <f t="shared" si="16"/>
        <v/>
      </c>
      <c r="V33" s="385">
        <v>16</v>
      </c>
      <c r="W33" s="334">
        <f t="shared" si="9"/>
        <v>1</v>
      </c>
      <c r="X33" s="385"/>
      <c r="Y33" s="334" t="str">
        <f t="shared" si="10"/>
        <v/>
      </c>
    </row>
    <row r="34" spans="1:25" ht="15.9" customHeight="1" x14ac:dyDescent="0.2">
      <c r="A34" s="432">
        <v>31</v>
      </c>
      <c r="B34" s="429" t="s">
        <v>521</v>
      </c>
      <c r="C34" s="423">
        <v>2</v>
      </c>
      <c r="D34" s="421" t="s">
        <v>406</v>
      </c>
      <c r="E34" s="331">
        <f t="shared" si="0"/>
        <v>5.25</v>
      </c>
      <c r="F34" s="345">
        <f t="shared" si="1"/>
        <v>31</v>
      </c>
      <c r="G34" s="412">
        <v>1.5</v>
      </c>
      <c r="H34" s="385"/>
      <c r="I34" s="334" t="str">
        <f t="shared" si="11"/>
        <v/>
      </c>
      <c r="J34" s="385">
        <v>24</v>
      </c>
      <c r="K34" s="334">
        <f t="shared" si="3"/>
        <v>0.75</v>
      </c>
      <c r="L34" s="385"/>
      <c r="M34" s="334" t="str">
        <f t="shared" si="12"/>
        <v/>
      </c>
      <c r="N34" s="385"/>
      <c r="O34" s="334" t="str">
        <f t="shared" si="13"/>
        <v/>
      </c>
      <c r="P34" s="385"/>
      <c r="Q34" s="334" t="str">
        <f t="shared" si="14"/>
        <v/>
      </c>
      <c r="R34" s="385"/>
      <c r="S34" s="334" t="str">
        <f t="shared" si="15"/>
        <v/>
      </c>
      <c r="T34" s="385"/>
      <c r="U34" s="335" t="str">
        <f t="shared" si="16"/>
        <v/>
      </c>
      <c r="V34" s="385">
        <v>8</v>
      </c>
      <c r="W34" s="334">
        <f t="shared" si="9"/>
        <v>3</v>
      </c>
      <c r="X34" s="385"/>
      <c r="Y34" s="334" t="str">
        <f t="shared" si="10"/>
        <v/>
      </c>
    </row>
    <row r="35" spans="1:25" ht="15.9" customHeight="1" x14ac:dyDescent="0.2">
      <c r="A35" s="432">
        <v>32</v>
      </c>
      <c r="B35" s="431" t="s">
        <v>757</v>
      </c>
      <c r="C35" s="427">
        <v>1</v>
      </c>
      <c r="D35" s="425" t="s">
        <v>758</v>
      </c>
      <c r="E35" s="347">
        <f t="shared" si="0"/>
        <v>4.5</v>
      </c>
      <c r="F35" s="332">
        <f t="shared" si="1"/>
        <v>32</v>
      </c>
      <c r="G35" s="333">
        <v>0</v>
      </c>
      <c r="H35" s="385"/>
      <c r="I35" s="334"/>
      <c r="J35" s="385">
        <v>16</v>
      </c>
      <c r="K35" s="334">
        <f t="shared" si="3"/>
        <v>1.5</v>
      </c>
      <c r="L35" s="385"/>
      <c r="M35" s="334"/>
      <c r="N35" s="385"/>
      <c r="O35" s="334"/>
      <c r="P35" s="385"/>
      <c r="Q35" s="334"/>
      <c r="R35" s="385"/>
      <c r="S35" s="334"/>
      <c r="T35" s="385"/>
      <c r="U35" s="335"/>
      <c r="V35" s="385">
        <v>8</v>
      </c>
      <c r="W35" s="334">
        <f t="shared" si="9"/>
        <v>3</v>
      </c>
      <c r="X35" s="385"/>
      <c r="Y35" s="334" t="str">
        <f t="shared" si="10"/>
        <v/>
      </c>
    </row>
    <row r="36" spans="1:25" ht="15.9" customHeight="1" x14ac:dyDescent="0.2">
      <c r="A36" s="432">
        <v>33</v>
      </c>
      <c r="B36" s="431" t="s">
        <v>748</v>
      </c>
      <c r="C36" s="427">
        <v>2</v>
      </c>
      <c r="D36" s="425" t="s">
        <v>749</v>
      </c>
      <c r="E36" s="347">
        <f t="shared" ref="E36:E67" si="17">SUM(G36,I36,K36,M36,O36,Q36,S36,U36,W36,Y36)</f>
        <v>4</v>
      </c>
      <c r="F36" s="332">
        <f t="shared" ref="F36:F67" si="18">RANK(E36,$E$4:$E$113,0)</f>
        <v>33</v>
      </c>
      <c r="G36" s="333">
        <v>0</v>
      </c>
      <c r="H36" s="385"/>
      <c r="I36" s="334"/>
      <c r="J36" s="385">
        <v>8</v>
      </c>
      <c r="K36" s="334">
        <f t="shared" ref="K36:K67" si="19">IF(J36="","",VLOOKUP(J36,J$117:K$132,2))</f>
        <v>4</v>
      </c>
      <c r="L36" s="385"/>
      <c r="M36" s="334"/>
      <c r="N36" s="385"/>
      <c r="O36" s="334"/>
      <c r="P36" s="385"/>
      <c r="Q36" s="334"/>
      <c r="R36" s="385"/>
      <c r="S36" s="334"/>
      <c r="T36" s="385"/>
      <c r="U36" s="335"/>
      <c r="V36" s="385"/>
      <c r="W36" s="334" t="str">
        <f t="shared" ref="W36:W67" si="20">IF(V36="","",VLOOKUP(V36,V$117:W$132,2))</f>
        <v/>
      </c>
      <c r="X36" s="385"/>
      <c r="Y36" s="334" t="str">
        <f t="shared" ref="Y36:Y67" si="21">IF(X36="","",VLOOKUP(X36,X$117:Y$132,2))</f>
        <v/>
      </c>
    </row>
    <row r="37" spans="1:25" ht="15.9" customHeight="1" x14ac:dyDescent="0.2">
      <c r="A37" s="432">
        <v>34</v>
      </c>
      <c r="B37" s="429" t="s">
        <v>372</v>
      </c>
      <c r="C37" s="423">
        <v>1</v>
      </c>
      <c r="D37" s="421" t="s">
        <v>662</v>
      </c>
      <c r="E37" s="331">
        <f t="shared" si="17"/>
        <v>4</v>
      </c>
      <c r="F37" s="332">
        <f t="shared" si="18"/>
        <v>33</v>
      </c>
      <c r="G37" s="337">
        <v>1.5</v>
      </c>
      <c r="H37" s="385"/>
      <c r="I37" s="334" t="str">
        <f t="shared" ref="I37:I45" si="22">IF(H37="","",VLOOKUP(H37,H$117:I$132,2))</f>
        <v/>
      </c>
      <c r="J37" s="385">
        <v>16</v>
      </c>
      <c r="K37" s="334">
        <f t="shared" si="19"/>
        <v>1.5</v>
      </c>
      <c r="L37" s="385"/>
      <c r="M37" s="334" t="str">
        <f t="shared" ref="M37:M45" si="23">IF(L37="","",VLOOKUP(L37,L$117:M$132,2))</f>
        <v/>
      </c>
      <c r="N37" s="385"/>
      <c r="O37" s="334" t="str">
        <f t="shared" ref="O37:O45" si="24">IF(N37="","",VLOOKUP(N37,N$117:O$132,2))</f>
        <v/>
      </c>
      <c r="P37" s="385"/>
      <c r="Q37" s="334" t="str">
        <f t="shared" ref="Q37:Q45" si="25">IF(P37="","",VLOOKUP(P37,P$117:Q$132,2))</f>
        <v/>
      </c>
      <c r="R37" s="385"/>
      <c r="S37" s="334" t="str">
        <f t="shared" ref="S37:S45" si="26">IF(R37="","",VLOOKUP(R37,R$117:S$132,2))</f>
        <v/>
      </c>
      <c r="T37" s="385"/>
      <c r="U37" s="335" t="str">
        <f t="shared" ref="U37:U45" si="27">IF(T37="","",VLOOKUP(T37,T$117:U$131,2))</f>
        <v/>
      </c>
      <c r="V37" s="385">
        <v>16</v>
      </c>
      <c r="W37" s="334">
        <f t="shared" si="20"/>
        <v>1</v>
      </c>
      <c r="X37" s="385"/>
      <c r="Y37" s="334" t="str">
        <f t="shared" si="21"/>
        <v/>
      </c>
    </row>
    <row r="38" spans="1:25" ht="15.9" customHeight="1" x14ac:dyDescent="0.2">
      <c r="A38" s="432">
        <v>35</v>
      </c>
      <c r="B38" s="429" t="s">
        <v>873</v>
      </c>
      <c r="C38" s="423"/>
      <c r="D38" s="421" t="s">
        <v>874</v>
      </c>
      <c r="E38" s="331">
        <f t="shared" si="17"/>
        <v>4</v>
      </c>
      <c r="F38" s="332">
        <f t="shared" si="18"/>
        <v>33</v>
      </c>
      <c r="G38" s="337"/>
      <c r="H38" s="385"/>
      <c r="I38" s="334" t="str">
        <f t="shared" si="22"/>
        <v/>
      </c>
      <c r="J38" s="385"/>
      <c r="K38" s="334" t="str">
        <f t="shared" si="19"/>
        <v/>
      </c>
      <c r="L38" s="385"/>
      <c r="M38" s="334" t="str">
        <f t="shared" si="23"/>
        <v/>
      </c>
      <c r="N38" s="385"/>
      <c r="O38" s="334" t="str">
        <f t="shared" si="24"/>
        <v/>
      </c>
      <c r="P38" s="385"/>
      <c r="Q38" s="334" t="str">
        <f t="shared" si="25"/>
        <v/>
      </c>
      <c r="R38" s="385"/>
      <c r="S38" s="334" t="str">
        <f t="shared" si="26"/>
        <v/>
      </c>
      <c r="T38" s="385"/>
      <c r="U38" s="335" t="str">
        <f t="shared" si="27"/>
        <v/>
      </c>
      <c r="V38" s="385"/>
      <c r="W38" s="334" t="str">
        <f t="shared" si="20"/>
        <v/>
      </c>
      <c r="X38" s="385">
        <v>2</v>
      </c>
      <c r="Y38" s="334">
        <f t="shared" si="21"/>
        <v>4</v>
      </c>
    </row>
    <row r="39" spans="1:25" ht="15.9" customHeight="1" x14ac:dyDescent="0.2">
      <c r="A39" s="432">
        <v>36</v>
      </c>
      <c r="B39" s="429" t="s">
        <v>871</v>
      </c>
      <c r="C39" s="423"/>
      <c r="D39" s="421" t="s">
        <v>872</v>
      </c>
      <c r="E39" s="331">
        <f t="shared" si="17"/>
        <v>4</v>
      </c>
      <c r="F39" s="345">
        <f t="shared" si="18"/>
        <v>33</v>
      </c>
      <c r="G39" s="337"/>
      <c r="H39" s="385"/>
      <c r="I39" s="334" t="str">
        <f t="shared" si="22"/>
        <v/>
      </c>
      <c r="J39" s="385"/>
      <c r="K39" s="334" t="str">
        <f t="shared" si="19"/>
        <v/>
      </c>
      <c r="L39" s="385"/>
      <c r="M39" s="334" t="str">
        <f t="shared" si="23"/>
        <v/>
      </c>
      <c r="N39" s="385"/>
      <c r="O39" s="334" t="str">
        <f t="shared" si="24"/>
        <v/>
      </c>
      <c r="P39" s="385"/>
      <c r="Q39" s="334" t="str">
        <f t="shared" si="25"/>
        <v/>
      </c>
      <c r="R39" s="385"/>
      <c r="S39" s="334" t="str">
        <f t="shared" si="26"/>
        <v/>
      </c>
      <c r="T39" s="385"/>
      <c r="U39" s="335" t="str">
        <f t="shared" si="27"/>
        <v/>
      </c>
      <c r="V39" s="385"/>
      <c r="W39" s="334" t="str">
        <f t="shared" si="20"/>
        <v/>
      </c>
      <c r="X39" s="385">
        <v>2</v>
      </c>
      <c r="Y39" s="334">
        <f t="shared" si="21"/>
        <v>4</v>
      </c>
    </row>
    <row r="40" spans="1:25" ht="15.9" customHeight="1" x14ac:dyDescent="0.2">
      <c r="A40" s="432">
        <v>37</v>
      </c>
      <c r="B40" s="431" t="s">
        <v>451</v>
      </c>
      <c r="C40" s="427">
        <v>2</v>
      </c>
      <c r="D40" s="425" t="s">
        <v>452</v>
      </c>
      <c r="E40" s="347">
        <f t="shared" si="17"/>
        <v>3.75</v>
      </c>
      <c r="F40" s="332">
        <f t="shared" si="18"/>
        <v>37</v>
      </c>
      <c r="G40" s="333">
        <v>1.25</v>
      </c>
      <c r="H40" s="385"/>
      <c r="I40" s="334" t="str">
        <f t="shared" si="22"/>
        <v/>
      </c>
      <c r="J40" s="385">
        <v>16</v>
      </c>
      <c r="K40" s="334">
        <f t="shared" si="19"/>
        <v>1.5</v>
      </c>
      <c r="L40" s="385"/>
      <c r="M40" s="334" t="str">
        <f t="shared" si="23"/>
        <v/>
      </c>
      <c r="N40" s="385"/>
      <c r="O40" s="334" t="str">
        <f t="shared" si="24"/>
        <v/>
      </c>
      <c r="P40" s="385"/>
      <c r="Q40" s="334" t="str">
        <f t="shared" si="25"/>
        <v/>
      </c>
      <c r="R40" s="385"/>
      <c r="S40" s="334" t="str">
        <f t="shared" si="26"/>
        <v/>
      </c>
      <c r="T40" s="385"/>
      <c r="U40" s="335" t="str">
        <f t="shared" si="27"/>
        <v/>
      </c>
      <c r="V40" s="385">
        <v>16</v>
      </c>
      <c r="W40" s="334">
        <f t="shared" si="20"/>
        <v>1</v>
      </c>
      <c r="X40" s="385"/>
      <c r="Y40" s="334" t="str">
        <f t="shared" si="21"/>
        <v/>
      </c>
    </row>
    <row r="41" spans="1:25" ht="15.9" customHeight="1" x14ac:dyDescent="0.2">
      <c r="A41" s="432">
        <v>38</v>
      </c>
      <c r="B41" s="429" t="s">
        <v>185</v>
      </c>
      <c r="C41" s="423">
        <v>3</v>
      </c>
      <c r="D41" s="421" t="s">
        <v>175</v>
      </c>
      <c r="E41" s="331">
        <f t="shared" si="17"/>
        <v>3.6875</v>
      </c>
      <c r="F41" s="332">
        <f t="shared" si="18"/>
        <v>38</v>
      </c>
      <c r="G41" s="337">
        <v>3.6875</v>
      </c>
      <c r="H41" s="385"/>
      <c r="I41" s="334" t="str">
        <f t="shared" si="22"/>
        <v/>
      </c>
      <c r="J41" s="385"/>
      <c r="K41" s="334" t="str">
        <f t="shared" si="19"/>
        <v/>
      </c>
      <c r="L41" s="385"/>
      <c r="M41" s="334" t="str">
        <f t="shared" si="23"/>
        <v/>
      </c>
      <c r="N41" s="385"/>
      <c r="O41" s="334" t="str">
        <f t="shared" si="24"/>
        <v/>
      </c>
      <c r="P41" s="385"/>
      <c r="Q41" s="334" t="str">
        <f t="shared" si="25"/>
        <v/>
      </c>
      <c r="R41" s="385"/>
      <c r="S41" s="334" t="str">
        <f t="shared" si="26"/>
        <v/>
      </c>
      <c r="T41" s="385"/>
      <c r="U41" s="335" t="str">
        <f t="shared" si="27"/>
        <v/>
      </c>
      <c r="V41" s="385"/>
      <c r="W41" s="334" t="str">
        <f t="shared" si="20"/>
        <v/>
      </c>
      <c r="X41" s="385"/>
      <c r="Y41" s="334" t="str">
        <f t="shared" si="21"/>
        <v/>
      </c>
    </row>
    <row r="42" spans="1:25" ht="15.9" customHeight="1" x14ac:dyDescent="0.2">
      <c r="A42" s="432">
        <v>39</v>
      </c>
      <c r="B42" s="429" t="s">
        <v>522</v>
      </c>
      <c r="C42" s="423">
        <v>2</v>
      </c>
      <c r="D42" s="421" t="s">
        <v>523</v>
      </c>
      <c r="E42" s="331">
        <f t="shared" si="17"/>
        <v>3</v>
      </c>
      <c r="F42" s="332">
        <f t="shared" si="18"/>
        <v>39</v>
      </c>
      <c r="G42" s="337">
        <v>0.5</v>
      </c>
      <c r="H42" s="385"/>
      <c r="I42" s="334" t="str">
        <f t="shared" si="22"/>
        <v/>
      </c>
      <c r="J42" s="385">
        <v>16</v>
      </c>
      <c r="K42" s="334">
        <f t="shared" si="19"/>
        <v>1.5</v>
      </c>
      <c r="L42" s="385"/>
      <c r="M42" s="334" t="str">
        <f t="shared" si="23"/>
        <v/>
      </c>
      <c r="N42" s="385"/>
      <c r="O42" s="334" t="str">
        <f t="shared" si="24"/>
        <v/>
      </c>
      <c r="P42" s="385"/>
      <c r="Q42" s="334" t="str">
        <f t="shared" si="25"/>
        <v/>
      </c>
      <c r="R42" s="385"/>
      <c r="S42" s="334" t="str">
        <f t="shared" si="26"/>
        <v/>
      </c>
      <c r="T42" s="385"/>
      <c r="U42" s="335" t="str">
        <f t="shared" si="27"/>
        <v/>
      </c>
      <c r="V42" s="385">
        <v>16</v>
      </c>
      <c r="W42" s="334">
        <f t="shared" si="20"/>
        <v>1</v>
      </c>
      <c r="X42" s="385"/>
      <c r="Y42" s="334" t="str">
        <f t="shared" si="21"/>
        <v/>
      </c>
    </row>
    <row r="43" spans="1:25" ht="15.9" customHeight="1" x14ac:dyDescent="0.2">
      <c r="A43" s="432">
        <v>40</v>
      </c>
      <c r="B43" s="430" t="s">
        <v>524</v>
      </c>
      <c r="C43" s="426">
        <v>2</v>
      </c>
      <c r="D43" s="424" t="s">
        <v>523</v>
      </c>
      <c r="E43" s="342">
        <f t="shared" si="17"/>
        <v>3</v>
      </c>
      <c r="F43" s="343">
        <f t="shared" si="18"/>
        <v>39</v>
      </c>
      <c r="G43" s="344">
        <v>0.5</v>
      </c>
      <c r="H43" s="385"/>
      <c r="I43" s="334" t="str">
        <f t="shared" si="22"/>
        <v/>
      </c>
      <c r="J43" s="385">
        <v>16</v>
      </c>
      <c r="K43" s="334">
        <f t="shared" si="19"/>
        <v>1.5</v>
      </c>
      <c r="L43" s="385"/>
      <c r="M43" s="334" t="str">
        <f t="shared" si="23"/>
        <v/>
      </c>
      <c r="N43" s="385"/>
      <c r="O43" s="334" t="str">
        <f t="shared" si="24"/>
        <v/>
      </c>
      <c r="P43" s="385"/>
      <c r="Q43" s="334" t="str">
        <f t="shared" si="25"/>
        <v/>
      </c>
      <c r="R43" s="385"/>
      <c r="S43" s="334" t="str">
        <f t="shared" si="26"/>
        <v/>
      </c>
      <c r="T43" s="385"/>
      <c r="U43" s="335" t="str">
        <f t="shared" si="27"/>
        <v/>
      </c>
      <c r="V43" s="385">
        <v>16</v>
      </c>
      <c r="W43" s="334">
        <f t="shared" si="20"/>
        <v>1</v>
      </c>
      <c r="X43" s="385"/>
      <c r="Y43" s="334" t="str">
        <f t="shared" si="21"/>
        <v/>
      </c>
    </row>
    <row r="44" spans="1:25" ht="15.9" customHeight="1" x14ac:dyDescent="0.2">
      <c r="A44" s="432">
        <v>41</v>
      </c>
      <c r="B44" s="429" t="s">
        <v>856</v>
      </c>
      <c r="C44" s="423">
        <v>1</v>
      </c>
      <c r="D44" s="421" t="s">
        <v>857</v>
      </c>
      <c r="E44" s="331">
        <f t="shared" si="17"/>
        <v>3</v>
      </c>
      <c r="F44" s="345">
        <f t="shared" si="18"/>
        <v>39</v>
      </c>
      <c r="G44" s="337"/>
      <c r="H44" s="385"/>
      <c r="I44" s="334" t="str">
        <f t="shared" si="22"/>
        <v/>
      </c>
      <c r="J44" s="385"/>
      <c r="K44" s="334" t="str">
        <f t="shared" si="19"/>
        <v/>
      </c>
      <c r="L44" s="385"/>
      <c r="M44" s="334" t="str">
        <f t="shared" si="23"/>
        <v/>
      </c>
      <c r="N44" s="385"/>
      <c r="O44" s="334" t="str">
        <f t="shared" si="24"/>
        <v/>
      </c>
      <c r="P44" s="385"/>
      <c r="Q44" s="334" t="str">
        <f t="shared" si="25"/>
        <v/>
      </c>
      <c r="R44" s="385"/>
      <c r="S44" s="334" t="str">
        <f t="shared" si="26"/>
        <v/>
      </c>
      <c r="T44" s="385"/>
      <c r="U44" s="335" t="str">
        <f t="shared" si="27"/>
        <v/>
      </c>
      <c r="V44" s="385">
        <v>8</v>
      </c>
      <c r="W44" s="334">
        <f t="shared" si="20"/>
        <v>3</v>
      </c>
      <c r="X44" s="385"/>
      <c r="Y44" s="334" t="str">
        <f t="shared" si="21"/>
        <v/>
      </c>
    </row>
    <row r="45" spans="1:25" ht="15.9" customHeight="1" x14ac:dyDescent="0.2">
      <c r="A45" s="432">
        <v>42</v>
      </c>
      <c r="B45" s="431" t="s">
        <v>875</v>
      </c>
      <c r="C45" s="427"/>
      <c r="D45" s="425" t="s">
        <v>872</v>
      </c>
      <c r="E45" s="347">
        <f t="shared" si="17"/>
        <v>3</v>
      </c>
      <c r="F45" s="332">
        <f t="shared" si="18"/>
        <v>39</v>
      </c>
      <c r="G45" s="333"/>
      <c r="H45" s="385"/>
      <c r="I45" s="334" t="str">
        <f t="shared" si="22"/>
        <v/>
      </c>
      <c r="J45" s="385"/>
      <c r="K45" s="334" t="str">
        <f t="shared" si="19"/>
        <v/>
      </c>
      <c r="L45" s="385"/>
      <c r="M45" s="334" t="str">
        <f t="shared" si="23"/>
        <v/>
      </c>
      <c r="N45" s="385"/>
      <c r="O45" s="334" t="str">
        <f t="shared" si="24"/>
        <v/>
      </c>
      <c r="P45" s="385"/>
      <c r="Q45" s="334" t="str">
        <f t="shared" si="25"/>
        <v/>
      </c>
      <c r="R45" s="385"/>
      <c r="S45" s="334" t="str">
        <f t="shared" si="26"/>
        <v/>
      </c>
      <c r="T45" s="385"/>
      <c r="U45" s="335" t="str">
        <f t="shared" si="27"/>
        <v/>
      </c>
      <c r="V45" s="385"/>
      <c r="W45" s="334" t="str">
        <f t="shared" si="20"/>
        <v/>
      </c>
      <c r="X45" s="385">
        <v>3</v>
      </c>
      <c r="Y45" s="334">
        <f t="shared" si="21"/>
        <v>3</v>
      </c>
    </row>
    <row r="46" spans="1:25" ht="15.9" customHeight="1" x14ac:dyDescent="0.2">
      <c r="A46" s="432">
        <v>43</v>
      </c>
      <c r="B46" s="429" t="s">
        <v>743</v>
      </c>
      <c r="C46" s="423">
        <v>2</v>
      </c>
      <c r="D46" s="421" t="s">
        <v>744</v>
      </c>
      <c r="E46" s="331">
        <f t="shared" si="17"/>
        <v>2.5</v>
      </c>
      <c r="F46" s="332">
        <f t="shared" si="18"/>
        <v>43</v>
      </c>
      <c r="G46" s="337">
        <v>0</v>
      </c>
      <c r="H46" s="385"/>
      <c r="I46" s="334"/>
      <c r="J46" s="385">
        <v>16</v>
      </c>
      <c r="K46" s="334">
        <f t="shared" si="19"/>
        <v>1.5</v>
      </c>
      <c r="L46" s="385"/>
      <c r="M46" s="334"/>
      <c r="N46" s="385"/>
      <c r="O46" s="334"/>
      <c r="P46" s="385"/>
      <c r="Q46" s="334"/>
      <c r="R46" s="385"/>
      <c r="S46" s="334"/>
      <c r="T46" s="385"/>
      <c r="U46" s="335"/>
      <c r="V46" s="385">
        <v>16</v>
      </c>
      <c r="W46" s="334">
        <f t="shared" si="20"/>
        <v>1</v>
      </c>
      <c r="X46" s="385"/>
      <c r="Y46" s="334" t="str">
        <f t="shared" si="21"/>
        <v/>
      </c>
    </row>
    <row r="47" spans="1:25" ht="15.9" customHeight="1" x14ac:dyDescent="0.2">
      <c r="A47" s="432">
        <v>44</v>
      </c>
      <c r="B47" s="429" t="s">
        <v>736</v>
      </c>
      <c r="C47" s="423">
        <v>2</v>
      </c>
      <c r="D47" s="421" t="s">
        <v>737</v>
      </c>
      <c r="E47" s="331">
        <f t="shared" si="17"/>
        <v>2.5</v>
      </c>
      <c r="F47" s="332">
        <f t="shared" si="18"/>
        <v>43</v>
      </c>
      <c r="G47" s="337">
        <v>0</v>
      </c>
      <c r="H47" s="385"/>
      <c r="I47" s="334"/>
      <c r="J47" s="385">
        <v>16</v>
      </c>
      <c r="K47" s="334">
        <f t="shared" si="19"/>
        <v>1.5</v>
      </c>
      <c r="L47" s="385"/>
      <c r="M47" s="334"/>
      <c r="N47" s="385"/>
      <c r="O47" s="334"/>
      <c r="P47" s="385"/>
      <c r="Q47" s="334"/>
      <c r="R47" s="385"/>
      <c r="S47" s="334"/>
      <c r="T47" s="385"/>
      <c r="U47" s="335"/>
      <c r="V47" s="385">
        <v>16</v>
      </c>
      <c r="W47" s="334">
        <f t="shared" si="20"/>
        <v>1</v>
      </c>
      <c r="X47" s="385"/>
      <c r="Y47" s="334" t="str">
        <f t="shared" si="21"/>
        <v/>
      </c>
    </row>
    <row r="48" spans="1:25" ht="15.9" customHeight="1" x14ac:dyDescent="0.2">
      <c r="A48" s="432">
        <v>45</v>
      </c>
      <c r="B48" s="429" t="s">
        <v>742</v>
      </c>
      <c r="C48" s="423">
        <v>1</v>
      </c>
      <c r="D48" s="421" t="s">
        <v>305</v>
      </c>
      <c r="E48" s="331">
        <f t="shared" si="17"/>
        <v>2.5</v>
      </c>
      <c r="F48" s="332">
        <f t="shared" si="18"/>
        <v>43</v>
      </c>
      <c r="G48" s="337">
        <v>0</v>
      </c>
      <c r="H48" s="385"/>
      <c r="I48" s="334"/>
      <c r="J48" s="385">
        <v>16</v>
      </c>
      <c r="K48" s="334">
        <f t="shared" si="19"/>
        <v>1.5</v>
      </c>
      <c r="L48" s="385"/>
      <c r="M48" s="334"/>
      <c r="N48" s="385"/>
      <c r="O48" s="334"/>
      <c r="P48" s="385"/>
      <c r="Q48" s="334"/>
      <c r="R48" s="385"/>
      <c r="S48" s="334"/>
      <c r="T48" s="385"/>
      <c r="U48" s="335"/>
      <c r="V48" s="385">
        <v>16</v>
      </c>
      <c r="W48" s="334">
        <f t="shared" si="20"/>
        <v>1</v>
      </c>
      <c r="X48" s="385"/>
      <c r="Y48" s="334" t="str">
        <f t="shared" si="21"/>
        <v/>
      </c>
    </row>
    <row r="49" spans="1:25" ht="15.9" customHeight="1" x14ac:dyDescent="0.2">
      <c r="A49" s="432">
        <v>46</v>
      </c>
      <c r="B49" s="429" t="s">
        <v>525</v>
      </c>
      <c r="C49" s="423">
        <v>2</v>
      </c>
      <c r="D49" s="421" t="s">
        <v>406</v>
      </c>
      <c r="E49" s="331">
        <f t="shared" si="17"/>
        <v>2</v>
      </c>
      <c r="F49" s="332">
        <f t="shared" si="18"/>
        <v>46</v>
      </c>
      <c r="G49" s="337">
        <v>0.5</v>
      </c>
      <c r="H49" s="385"/>
      <c r="I49" s="334" t="str">
        <f t="shared" ref="I49:I56" si="28">IF(H49="","",VLOOKUP(H49,H$117:I$132,2))</f>
        <v/>
      </c>
      <c r="J49" s="385">
        <v>16</v>
      </c>
      <c r="K49" s="334">
        <f t="shared" si="19"/>
        <v>1.5</v>
      </c>
      <c r="L49" s="385"/>
      <c r="M49" s="334" t="str">
        <f t="shared" ref="M49:M56" si="29">IF(L49="","",VLOOKUP(L49,L$117:M$132,2))</f>
        <v/>
      </c>
      <c r="N49" s="385"/>
      <c r="O49" s="334" t="str">
        <f t="shared" ref="O49:O56" si="30">IF(N49="","",VLOOKUP(N49,N$117:O$132,2))</f>
        <v/>
      </c>
      <c r="P49" s="385"/>
      <c r="Q49" s="334" t="str">
        <f t="shared" ref="Q49:Q56" si="31">IF(P49="","",VLOOKUP(P49,P$117:Q$132,2))</f>
        <v/>
      </c>
      <c r="R49" s="385"/>
      <c r="S49" s="334" t="str">
        <f t="shared" ref="S49:S56" si="32">IF(R49="","",VLOOKUP(R49,R$117:S$132,2))</f>
        <v/>
      </c>
      <c r="T49" s="385"/>
      <c r="U49" s="335" t="str">
        <f t="shared" ref="U49:U56" si="33">IF(T49="","",VLOOKUP(T49,T$117:U$131,2))</f>
        <v/>
      </c>
      <c r="V49" s="385"/>
      <c r="W49" s="334" t="str">
        <f t="shared" si="20"/>
        <v/>
      </c>
      <c r="X49" s="385"/>
      <c r="Y49" s="334" t="str">
        <f t="shared" si="21"/>
        <v/>
      </c>
    </row>
    <row r="50" spans="1:25" ht="15.9" customHeight="1" x14ac:dyDescent="0.2">
      <c r="A50" s="432">
        <v>47</v>
      </c>
      <c r="B50" s="429" t="s">
        <v>453</v>
      </c>
      <c r="C50" s="423">
        <v>2</v>
      </c>
      <c r="D50" s="421" t="s">
        <v>454</v>
      </c>
      <c r="E50" s="331">
        <f t="shared" si="17"/>
        <v>2</v>
      </c>
      <c r="F50" s="332">
        <f t="shared" si="18"/>
        <v>46</v>
      </c>
      <c r="G50" s="337">
        <v>1.25</v>
      </c>
      <c r="H50" s="385"/>
      <c r="I50" s="334" t="str">
        <f t="shared" si="28"/>
        <v/>
      </c>
      <c r="J50" s="385">
        <v>24</v>
      </c>
      <c r="K50" s="334">
        <f t="shared" si="19"/>
        <v>0.75</v>
      </c>
      <c r="L50" s="385"/>
      <c r="M50" s="334" t="str">
        <f t="shared" si="29"/>
        <v/>
      </c>
      <c r="N50" s="385"/>
      <c r="O50" s="334" t="str">
        <f t="shared" si="30"/>
        <v/>
      </c>
      <c r="P50" s="385"/>
      <c r="Q50" s="334" t="str">
        <f t="shared" si="31"/>
        <v/>
      </c>
      <c r="R50" s="385"/>
      <c r="S50" s="334" t="str">
        <f t="shared" si="32"/>
        <v/>
      </c>
      <c r="T50" s="385"/>
      <c r="U50" s="335" t="str">
        <f t="shared" si="33"/>
        <v/>
      </c>
      <c r="V50" s="385"/>
      <c r="W50" s="334" t="str">
        <f t="shared" si="20"/>
        <v/>
      </c>
      <c r="X50" s="385"/>
      <c r="Y50" s="334" t="str">
        <f t="shared" si="21"/>
        <v/>
      </c>
    </row>
    <row r="51" spans="1:25" ht="15.9" customHeight="1" x14ac:dyDescent="0.2">
      <c r="A51" s="432">
        <v>48</v>
      </c>
      <c r="B51" s="429" t="s">
        <v>876</v>
      </c>
      <c r="C51" s="423"/>
      <c r="D51" s="421" t="s">
        <v>877</v>
      </c>
      <c r="E51" s="331">
        <f t="shared" si="17"/>
        <v>2</v>
      </c>
      <c r="F51" s="332">
        <f t="shared" si="18"/>
        <v>46</v>
      </c>
      <c r="G51" s="337"/>
      <c r="H51" s="385"/>
      <c r="I51" s="334" t="str">
        <f t="shared" si="28"/>
        <v/>
      </c>
      <c r="J51" s="385"/>
      <c r="K51" s="334" t="str">
        <f t="shared" si="19"/>
        <v/>
      </c>
      <c r="L51" s="385"/>
      <c r="M51" s="334" t="str">
        <f t="shared" si="29"/>
        <v/>
      </c>
      <c r="N51" s="385"/>
      <c r="O51" s="334" t="str">
        <f t="shared" si="30"/>
        <v/>
      </c>
      <c r="P51" s="385"/>
      <c r="Q51" s="334" t="str">
        <f t="shared" si="31"/>
        <v/>
      </c>
      <c r="R51" s="385"/>
      <c r="S51" s="334" t="str">
        <f t="shared" si="32"/>
        <v/>
      </c>
      <c r="T51" s="385"/>
      <c r="U51" s="335" t="str">
        <f t="shared" si="33"/>
        <v/>
      </c>
      <c r="V51" s="385"/>
      <c r="W51" s="334" t="str">
        <f t="shared" si="20"/>
        <v/>
      </c>
      <c r="X51" s="385">
        <v>4</v>
      </c>
      <c r="Y51" s="334">
        <f t="shared" si="21"/>
        <v>2</v>
      </c>
    </row>
    <row r="52" spans="1:25" ht="15.9" customHeight="1" x14ac:dyDescent="0.2">
      <c r="A52" s="432">
        <v>49</v>
      </c>
      <c r="B52" s="429" t="s">
        <v>878</v>
      </c>
      <c r="C52" s="423"/>
      <c r="D52" s="421" t="s">
        <v>879</v>
      </c>
      <c r="E52" s="331">
        <f t="shared" si="17"/>
        <v>2</v>
      </c>
      <c r="F52" s="332">
        <f t="shared" si="18"/>
        <v>46</v>
      </c>
      <c r="G52" s="337"/>
      <c r="H52" s="385"/>
      <c r="I52" s="334" t="str">
        <f t="shared" si="28"/>
        <v/>
      </c>
      <c r="J52" s="385"/>
      <c r="K52" s="334" t="str">
        <f t="shared" si="19"/>
        <v/>
      </c>
      <c r="L52" s="385"/>
      <c r="M52" s="334" t="str">
        <f t="shared" si="29"/>
        <v/>
      </c>
      <c r="N52" s="385"/>
      <c r="O52" s="334" t="str">
        <f t="shared" si="30"/>
        <v/>
      </c>
      <c r="P52" s="385"/>
      <c r="Q52" s="334" t="str">
        <f t="shared" si="31"/>
        <v/>
      </c>
      <c r="R52" s="385"/>
      <c r="S52" s="334" t="str">
        <f t="shared" si="32"/>
        <v/>
      </c>
      <c r="T52" s="385"/>
      <c r="U52" s="335" t="str">
        <f t="shared" si="33"/>
        <v/>
      </c>
      <c r="V52" s="385"/>
      <c r="W52" s="334" t="str">
        <f t="shared" si="20"/>
        <v/>
      </c>
      <c r="X52" s="385">
        <v>4</v>
      </c>
      <c r="Y52" s="334">
        <f t="shared" si="21"/>
        <v>2</v>
      </c>
    </row>
    <row r="53" spans="1:25" ht="15.9" customHeight="1" x14ac:dyDescent="0.2">
      <c r="A53" s="432">
        <v>50</v>
      </c>
      <c r="B53" s="429" t="s">
        <v>177</v>
      </c>
      <c r="C53" s="423">
        <v>3</v>
      </c>
      <c r="D53" s="421" t="s">
        <v>36</v>
      </c>
      <c r="E53" s="331">
        <f t="shared" si="17"/>
        <v>1.75</v>
      </c>
      <c r="F53" s="332">
        <f t="shared" si="18"/>
        <v>50</v>
      </c>
      <c r="G53" s="337">
        <v>1.75</v>
      </c>
      <c r="H53" s="385"/>
      <c r="I53" s="334" t="str">
        <f t="shared" si="28"/>
        <v/>
      </c>
      <c r="J53" s="385"/>
      <c r="K53" s="334" t="str">
        <f t="shared" si="19"/>
        <v/>
      </c>
      <c r="L53" s="385"/>
      <c r="M53" s="334" t="str">
        <f t="shared" si="29"/>
        <v/>
      </c>
      <c r="N53" s="385"/>
      <c r="O53" s="334" t="str">
        <f t="shared" si="30"/>
        <v/>
      </c>
      <c r="P53" s="385"/>
      <c r="Q53" s="334" t="str">
        <f t="shared" si="31"/>
        <v/>
      </c>
      <c r="R53" s="385"/>
      <c r="S53" s="334" t="str">
        <f t="shared" si="32"/>
        <v/>
      </c>
      <c r="T53" s="385"/>
      <c r="U53" s="335" t="str">
        <f t="shared" si="33"/>
        <v/>
      </c>
      <c r="V53" s="385"/>
      <c r="W53" s="334" t="str">
        <f t="shared" si="20"/>
        <v/>
      </c>
      <c r="X53" s="385"/>
      <c r="Y53" s="334" t="str">
        <f t="shared" si="21"/>
        <v/>
      </c>
    </row>
    <row r="54" spans="1:25" ht="15.9" customHeight="1" x14ac:dyDescent="0.2">
      <c r="A54" s="432">
        <v>51</v>
      </c>
      <c r="B54" s="429" t="s">
        <v>457</v>
      </c>
      <c r="C54" s="423">
        <v>3</v>
      </c>
      <c r="D54" s="421" t="s">
        <v>446</v>
      </c>
      <c r="E54" s="331">
        <f t="shared" si="17"/>
        <v>1.5</v>
      </c>
      <c r="F54" s="332">
        <f t="shared" si="18"/>
        <v>51</v>
      </c>
      <c r="G54" s="337">
        <v>1.5</v>
      </c>
      <c r="H54" s="385"/>
      <c r="I54" s="334" t="str">
        <f t="shared" si="28"/>
        <v/>
      </c>
      <c r="J54" s="385"/>
      <c r="K54" s="334" t="str">
        <f t="shared" si="19"/>
        <v/>
      </c>
      <c r="L54" s="385"/>
      <c r="M54" s="334" t="str">
        <f t="shared" si="29"/>
        <v/>
      </c>
      <c r="N54" s="385"/>
      <c r="O54" s="334" t="str">
        <f t="shared" si="30"/>
        <v/>
      </c>
      <c r="P54" s="385"/>
      <c r="Q54" s="334" t="str">
        <f t="shared" si="31"/>
        <v/>
      </c>
      <c r="R54" s="385"/>
      <c r="S54" s="334" t="str">
        <f t="shared" si="32"/>
        <v/>
      </c>
      <c r="T54" s="385"/>
      <c r="U54" s="335" t="str">
        <f t="shared" si="33"/>
        <v/>
      </c>
      <c r="V54" s="385"/>
      <c r="W54" s="334" t="str">
        <f t="shared" si="20"/>
        <v/>
      </c>
      <c r="X54" s="385"/>
      <c r="Y54" s="334" t="str">
        <f t="shared" si="21"/>
        <v/>
      </c>
    </row>
    <row r="55" spans="1:25" ht="15.9" customHeight="1" x14ac:dyDescent="0.2">
      <c r="A55" s="432">
        <v>52</v>
      </c>
      <c r="B55" s="430" t="s">
        <v>489</v>
      </c>
      <c r="C55" s="426">
        <v>3</v>
      </c>
      <c r="D55" s="424" t="s">
        <v>490</v>
      </c>
      <c r="E55" s="331">
        <f t="shared" si="17"/>
        <v>1.5</v>
      </c>
      <c r="F55" s="345">
        <f t="shared" si="18"/>
        <v>51</v>
      </c>
      <c r="G55" s="344">
        <v>1.5</v>
      </c>
      <c r="H55" s="385"/>
      <c r="I55" s="334" t="str">
        <f t="shared" si="28"/>
        <v/>
      </c>
      <c r="J55" s="385"/>
      <c r="K55" s="334" t="str">
        <f t="shared" si="19"/>
        <v/>
      </c>
      <c r="L55" s="385"/>
      <c r="M55" s="334" t="str">
        <f t="shared" si="29"/>
        <v/>
      </c>
      <c r="N55" s="385"/>
      <c r="O55" s="334" t="str">
        <f t="shared" si="30"/>
        <v/>
      </c>
      <c r="P55" s="385"/>
      <c r="Q55" s="334" t="str">
        <f t="shared" si="31"/>
        <v/>
      </c>
      <c r="R55" s="385"/>
      <c r="S55" s="334" t="str">
        <f t="shared" si="32"/>
        <v/>
      </c>
      <c r="T55" s="385"/>
      <c r="U55" s="335" t="str">
        <f t="shared" si="33"/>
        <v/>
      </c>
      <c r="V55" s="385"/>
      <c r="W55" s="334" t="str">
        <f t="shared" si="20"/>
        <v/>
      </c>
      <c r="X55" s="385"/>
      <c r="Y55" s="334" t="str">
        <f t="shared" si="21"/>
        <v/>
      </c>
    </row>
    <row r="56" spans="1:25" ht="15.9" customHeight="1" x14ac:dyDescent="0.2">
      <c r="A56" s="432">
        <v>53</v>
      </c>
      <c r="B56" s="429" t="s">
        <v>491</v>
      </c>
      <c r="C56" s="423">
        <v>3</v>
      </c>
      <c r="D56" s="421" t="s">
        <v>490</v>
      </c>
      <c r="E56" s="331">
        <f t="shared" si="17"/>
        <v>1.5</v>
      </c>
      <c r="F56" s="345">
        <f t="shared" si="18"/>
        <v>51</v>
      </c>
      <c r="G56" s="337">
        <v>1.5</v>
      </c>
      <c r="H56" s="385"/>
      <c r="I56" s="334" t="str">
        <f t="shared" si="28"/>
        <v/>
      </c>
      <c r="J56" s="385"/>
      <c r="K56" s="334" t="str">
        <f t="shared" si="19"/>
        <v/>
      </c>
      <c r="L56" s="385"/>
      <c r="M56" s="334" t="str">
        <f t="shared" si="29"/>
        <v/>
      </c>
      <c r="N56" s="385"/>
      <c r="O56" s="334" t="str">
        <f t="shared" si="30"/>
        <v/>
      </c>
      <c r="P56" s="385"/>
      <c r="Q56" s="334" t="str">
        <f t="shared" si="31"/>
        <v/>
      </c>
      <c r="R56" s="385"/>
      <c r="S56" s="334" t="str">
        <f t="shared" si="32"/>
        <v/>
      </c>
      <c r="T56" s="385"/>
      <c r="U56" s="335" t="str">
        <f t="shared" si="33"/>
        <v/>
      </c>
      <c r="V56" s="385"/>
      <c r="W56" s="334" t="str">
        <f t="shared" si="20"/>
        <v/>
      </c>
      <c r="X56" s="385"/>
      <c r="Y56" s="334" t="str">
        <f t="shared" si="21"/>
        <v/>
      </c>
    </row>
    <row r="57" spans="1:25" ht="15.9" customHeight="1" x14ac:dyDescent="0.2">
      <c r="A57" s="432">
        <v>54</v>
      </c>
      <c r="B57" s="429" t="s">
        <v>759</v>
      </c>
      <c r="C57" s="423">
        <v>2</v>
      </c>
      <c r="D57" s="421" t="s">
        <v>758</v>
      </c>
      <c r="E57" s="331">
        <f t="shared" si="17"/>
        <v>1.5</v>
      </c>
      <c r="F57" s="332">
        <f t="shared" si="18"/>
        <v>51</v>
      </c>
      <c r="G57" s="337">
        <v>0</v>
      </c>
      <c r="H57" s="385"/>
      <c r="I57" s="334"/>
      <c r="J57" s="385">
        <v>16</v>
      </c>
      <c r="K57" s="334">
        <f t="shared" si="19"/>
        <v>1.5</v>
      </c>
      <c r="L57" s="385"/>
      <c r="M57" s="334"/>
      <c r="N57" s="385"/>
      <c r="O57" s="334"/>
      <c r="P57" s="385"/>
      <c r="Q57" s="334"/>
      <c r="R57" s="385"/>
      <c r="S57" s="334"/>
      <c r="T57" s="385"/>
      <c r="U57" s="335"/>
      <c r="V57" s="385"/>
      <c r="W57" s="334" t="str">
        <f t="shared" si="20"/>
        <v/>
      </c>
      <c r="X57" s="385"/>
      <c r="Y57" s="334" t="str">
        <f t="shared" si="21"/>
        <v/>
      </c>
    </row>
    <row r="58" spans="1:25" ht="15.9" customHeight="1" x14ac:dyDescent="0.2">
      <c r="A58" s="432">
        <v>55</v>
      </c>
      <c r="B58" s="429" t="s">
        <v>738</v>
      </c>
      <c r="C58" s="423">
        <v>2</v>
      </c>
      <c r="D58" s="421" t="s">
        <v>739</v>
      </c>
      <c r="E58" s="331">
        <f t="shared" si="17"/>
        <v>1.5</v>
      </c>
      <c r="F58" s="332">
        <f t="shared" si="18"/>
        <v>51</v>
      </c>
      <c r="G58" s="337">
        <v>0</v>
      </c>
      <c r="H58" s="385"/>
      <c r="I58" s="334"/>
      <c r="J58" s="385">
        <v>16</v>
      </c>
      <c r="K58" s="334">
        <f t="shared" si="19"/>
        <v>1.5</v>
      </c>
      <c r="L58" s="385"/>
      <c r="M58" s="334"/>
      <c r="N58" s="385"/>
      <c r="O58" s="334"/>
      <c r="P58" s="385"/>
      <c r="Q58" s="334"/>
      <c r="R58" s="385"/>
      <c r="S58" s="334"/>
      <c r="T58" s="385"/>
      <c r="U58" s="335"/>
      <c r="V58" s="385"/>
      <c r="W58" s="334" t="str">
        <f t="shared" si="20"/>
        <v/>
      </c>
      <c r="X58" s="385"/>
      <c r="Y58" s="334" t="str">
        <f t="shared" si="21"/>
        <v/>
      </c>
    </row>
    <row r="59" spans="1:25" ht="15.9" customHeight="1" x14ac:dyDescent="0.2">
      <c r="A59" s="432">
        <v>56</v>
      </c>
      <c r="B59" s="429" t="s">
        <v>740</v>
      </c>
      <c r="C59" s="423">
        <v>2</v>
      </c>
      <c r="D59" s="421" t="s">
        <v>739</v>
      </c>
      <c r="E59" s="331">
        <f t="shared" si="17"/>
        <v>1.5</v>
      </c>
      <c r="F59" s="332">
        <f t="shared" si="18"/>
        <v>51</v>
      </c>
      <c r="G59" s="337">
        <v>0</v>
      </c>
      <c r="H59" s="385"/>
      <c r="I59" s="334"/>
      <c r="J59" s="385">
        <v>16</v>
      </c>
      <c r="K59" s="334">
        <f t="shared" si="19"/>
        <v>1.5</v>
      </c>
      <c r="L59" s="385"/>
      <c r="M59" s="334"/>
      <c r="N59" s="385"/>
      <c r="O59" s="334"/>
      <c r="P59" s="385"/>
      <c r="Q59" s="334"/>
      <c r="R59" s="385"/>
      <c r="S59" s="334"/>
      <c r="T59" s="385"/>
      <c r="U59" s="335"/>
      <c r="V59" s="385"/>
      <c r="W59" s="334" t="str">
        <f t="shared" si="20"/>
        <v/>
      </c>
      <c r="X59" s="385"/>
      <c r="Y59" s="334" t="str">
        <f t="shared" si="21"/>
        <v/>
      </c>
    </row>
    <row r="60" spans="1:25" ht="15.9" customHeight="1" x14ac:dyDescent="0.2">
      <c r="A60" s="432">
        <v>57</v>
      </c>
      <c r="B60" s="429" t="s">
        <v>750</v>
      </c>
      <c r="C60" s="423">
        <v>2</v>
      </c>
      <c r="D60" s="421" t="s">
        <v>751</v>
      </c>
      <c r="E60" s="331">
        <f t="shared" si="17"/>
        <v>1.5</v>
      </c>
      <c r="F60" s="332">
        <f t="shared" si="18"/>
        <v>51</v>
      </c>
      <c r="G60" s="337">
        <v>0</v>
      </c>
      <c r="H60" s="385"/>
      <c r="I60" s="334"/>
      <c r="J60" s="385">
        <v>16</v>
      </c>
      <c r="K60" s="334">
        <f t="shared" si="19"/>
        <v>1.5</v>
      </c>
      <c r="L60" s="385"/>
      <c r="M60" s="334"/>
      <c r="N60" s="385"/>
      <c r="O60" s="334"/>
      <c r="P60" s="385"/>
      <c r="Q60" s="334"/>
      <c r="R60" s="385"/>
      <c r="S60" s="334"/>
      <c r="T60" s="385"/>
      <c r="U60" s="335"/>
      <c r="V60" s="385"/>
      <c r="W60" s="334" t="str">
        <f t="shared" si="20"/>
        <v/>
      </c>
      <c r="X60" s="385"/>
      <c r="Y60" s="334" t="str">
        <f t="shared" si="21"/>
        <v/>
      </c>
    </row>
    <row r="61" spans="1:25" ht="15.9" customHeight="1" x14ac:dyDescent="0.2">
      <c r="A61" s="432">
        <v>58</v>
      </c>
      <c r="B61" s="429" t="s">
        <v>190</v>
      </c>
      <c r="C61" s="423">
        <v>3</v>
      </c>
      <c r="D61" s="421" t="s">
        <v>100</v>
      </c>
      <c r="E61" s="331">
        <f t="shared" si="17"/>
        <v>1.3125</v>
      </c>
      <c r="F61" s="332">
        <f t="shared" si="18"/>
        <v>58</v>
      </c>
      <c r="G61" s="337">
        <v>1.3125</v>
      </c>
      <c r="H61" s="385"/>
      <c r="I61" s="334" t="str">
        <f t="shared" ref="I61:I80" si="34">IF(H61="","",VLOOKUP(H61,H$117:I$132,2))</f>
        <v/>
      </c>
      <c r="J61" s="385"/>
      <c r="K61" s="334" t="str">
        <f t="shared" si="19"/>
        <v/>
      </c>
      <c r="L61" s="385"/>
      <c r="M61" s="334" t="str">
        <f t="shared" ref="M61:M80" si="35">IF(L61="","",VLOOKUP(L61,L$117:M$132,2))</f>
        <v/>
      </c>
      <c r="N61" s="385"/>
      <c r="O61" s="334" t="str">
        <f t="shared" ref="O61:O80" si="36">IF(N61="","",VLOOKUP(N61,N$117:O$132,2))</f>
        <v/>
      </c>
      <c r="P61" s="385"/>
      <c r="Q61" s="334" t="str">
        <f t="shared" ref="Q61:Q80" si="37">IF(P61="","",VLOOKUP(P61,P$117:Q$132,2))</f>
        <v/>
      </c>
      <c r="R61" s="385"/>
      <c r="S61" s="334" t="str">
        <f t="shared" ref="S61:S80" si="38">IF(R61="","",VLOOKUP(R61,R$117:S$132,2))</f>
        <v/>
      </c>
      <c r="T61" s="385"/>
      <c r="U61" s="335" t="str">
        <f t="shared" ref="U61:U80" si="39">IF(T61="","",VLOOKUP(T61,T$117:U$131,2))</f>
        <v/>
      </c>
      <c r="V61" s="385"/>
      <c r="W61" s="334" t="str">
        <f t="shared" si="20"/>
        <v/>
      </c>
      <c r="X61" s="385"/>
      <c r="Y61" s="334" t="str">
        <f t="shared" si="21"/>
        <v/>
      </c>
    </row>
    <row r="62" spans="1:25" ht="15.9" customHeight="1" x14ac:dyDescent="0.2">
      <c r="A62" s="432">
        <v>59</v>
      </c>
      <c r="B62" s="429" t="s">
        <v>458</v>
      </c>
      <c r="C62" s="423">
        <v>3</v>
      </c>
      <c r="D62" s="421" t="s">
        <v>446</v>
      </c>
      <c r="E62" s="331">
        <f t="shared" si="17"/>
        <v>1.25</v>
      </c>
      <c r="F62" s="332">
        <f t="shared" si="18"/>
        <v>59</v>
      </c>
      <c r="G62" s="337">
        <v>1.25</v>
      </c>
      <c r="H62" s="385"/>
      <c r="I62" s="334" t="str">
        <f t="shared" si="34"/>
        <v/>
      </c>
      <c r="J62" s="385"/>
      <c r="K62" s="334" t="str">
        <f t="shared" si="19"/>
        <v/>
      </c>
      <c r="L62" s="385"/>
      <c r="M62" s="334" t="str">
        <f t="shared" si="35"/>
        <v/>
      </c>
      <c r="N62" s="385"/>
      <c r="O62" s="334" t="str">
        <f t="shared" si="36"/>
        <v/>
      </c>
      <c r="P62" s="385"/>
      <c r="Q62" s="334" t="str">
        <f t="shared" si="37"/>
        <v/>
      </c>
      <c r="R62" s="385"/>
      <c r="S62" s="334" t="str">
        <f t="shared" si="38"/>
        <v/>
      </c>
      <c r="T62" s="385"/>
      <c r="U62" s="335" t="str">
        <f t="shared" si="39"/>
        <v/>
      </c>
      <c r="V62" s="385"/>
      <c r="W62" s="334" t="str">
        <f t="shared" si="20"/>
        <v/>
      </c>
      <c r="X62" s="385"/>
      <c r="Y62" s="334" t="str">
        <f t="shared" si="21"/>
        <v/>
      </c>
    </row>
    <row r="63" spans="1:25" ht="15.9" customHeight="1" x14ac:dyDescent="0.2">
      <c r="A63" s="432">
        <v>60</v>
      </c>
      <c r="B63" s="429" t="s">
        <v>884</v>
      </c>
      <c r="C63" s="423">
        <v>2</v>
      </c>
      <c r="D63" s="421" t="s">
        <v>418</v>
      </c>
      <c r="E63" s="331">
        <f t="shared" si="17"/>
        <v>1.125</v>
      </c>
      <c r="F63" s="332">
        <f t="shared" si="18"/>
        <v>60</v>
      </c>
      <c r="G63" s="337">
        <v>0.375</v>
      </c>
      <c r="H63" s="385"/>
      <c r="I63" s="334" t="str">
        <f t="shared" si="34"/>
        <v/>
      </c>
      <c r="J63" s="385">
        <v>24</v>
      </c>
      <c r="K63" s="334">
        <f t="shared" si="19"/>
        <v>0.75</v>
      </c>
      <c r="L63" s="385"/>
      <c r="M63" s="334" t="str">
        <f t="shared" si="35"/>
        <v/>
      </c>
      <c r="N63" s="385"/>
      <c r="O63" s="334" t="str">
        <f t="shared" si="36"/>
        <v/>
      </c>
      <c r="P63" s="385"/>
      <c r="Q63" s="334" t="str">
        <f t="shared" si="37"/>
        <v/>
      </c>
      <c r="R63" s="385"/>
      <c r="S63" s="334" t="str">
        <f t="shared" si="38"/>
        <v/>
      </c>
      <c r="T63" s="385"/>
      <c r="U63" s="335" t="str">
        <f t="shared" si="39"/>
        <v/>
      </c>
      <c r="V63" s="385"/>
      <c r="W63" s="334" t="str">
        <f t="shared" si="20"/>
        <v/>
      </c>
      <c r="X63" s="385"/>
      <c r="Y63" s="334" t="str">
        <f t="shared" si="21"/>
        <v/>
      </c>
    </row>
    <row r="64" spans="1:25" ht="15.9" customHeight="1" x14ac:dyDescent="0.2">
      <c r="A64" s="432">
        <v>61</v>
      </c>
      <c r="B64" s="429" t="s">
        <v>410</v>
      </c>
      <c r="C64" s="423">
        <v>3</v>
      </c>
      <c r="D64" s="421" t="s">
        <v>412</v>
      </c>
      <c r="E64" s="331">
        <f t="shared" si="17"/>
        <v>1</v>
      </c>
      <c r="F64" s="332">
        <f t="shared" si="18"/>
        <v>61</v>
      </c>
      <c r="G64" s="337">
        <v>1</v>
      </c>
      <c r="H64" s="385"/>
      <c r="I64" s="334" t="str">
        <f t="shared" si="34"/>
        <v/>
      </c>
      <c r="J64" s="385"/>
      <c r="K64" s="334" t="str">
        <f t="shared" si="19"/>
        <v/>
      </c>
      <c r="L64" s="385"/>
      <c r="M64" s="334" t="str">
        <f t="shared" si="35"/>
        <v/>
      </c>
      <c r="N64" s="385"/>
      <c r="O64" s="334" t="str">
        <f t="shared" si="36"/>
        <v/>
      </c>
      <c r="P64" s="385"/>
      <c r="Q64" s="334" t="str">
        <f t="shared" si="37"/>
        <v/>
      </c>
      <c r="R64" s="385"/>
      <c r="S64" s="334" t="str">
        <f t="shared" si="38"/>
        <v/>
      </c>
      <c r="T64" s="385"/>
      <c r="U64" s="335" t="str">
        <f t="shared" si="39"/>
        <v/>
      </c>
      <c r="V64" s="385"/>
      <c r="W64" s="334" t="str">
        <f t="shared" si="20"/>
        <v/>
      </c>
      <c r="X64" s="385"/>
      <c r="Y64" s="334" t="str">
        <f t="shared" si="21"/>
        <v/>
      </c>
    </row>
    <row r="65" spans="1:25" ht="15.9" customHeight="1" x14ac:dyDescent="0.2">
      <c r="A65" s="432">
        <v>62</v>
      </c>
      <c r="B65" s="255" t="s">
        <v>420</v>
      </c>
      <c r="C65" s="423">
        <v>3</v>
      </c>
      <c r="D65" s="421" t="s">
        <v>421</v>
      </c>
      <c r="E65" s="331">
        <f t="shared" si="17"/>
        <v>1</v>
      </c>
      <c r="F65" s="345">
        <f t="shared" si="18"/>
        <v>61</v>
      </c>
      <c r="G65" s="337">
        <v>1</v>
      </c>
      <c r="H65" s="385"/>
      <c r="I65" s="334" t="str">
        <f t="shared" si="34"/>
        <v/>
      </c>
      <c r="J65" s="385"/>
      <c r="K65" s="334" t="str">
        <f t="shared" si="19"/>
        <v/>
      </c>
      <c r="L65" s="385"/>
      <c r="M65" s="334" t="str">
        <f t="shared" si="35"/>
        <v/>
      </c>
      <c r="N65" s="385"/>
      <c r="O65" s="334" t="str">
        <f t="shared" si="36"/>
        <v/>
      </c>
      <c r="P65" s="385"/>
      <c r="Q65" s="334" t="str">
        <f t="shared" si="37"/>
        <v/>
      </c>
      <c r="R65" s="385"/>
      <c r="S65" s="334" t="str">
        <f t="shared" si="38"/>
        <v/>
      </c>
      <c r="T65" s="385"/>
      <c r="U65" s="335" t="str">
        <f t="shared" si="39"/>
        <v/>
      </c>
      <c r="V65" s="385"/>
      <c r="W65" s="334" t="str">
        <f t="shared" si="20"/>
        <v/>
      </c>
      <c r="X65" s="385"/>
      <c r="Y65" s="334" t="str">
        <f t="shared" si="21"/>
        <v/>
      </c>
    </row>
    <row r="66" spans="1:25" ht="15.9" customHeight="1" x14ac:dyDescent="0.2">
      <c r="A66" s="432">
        <v>63</v>
      </c>
      <c r="B66" s="431" t="s">
        <v>411</v>
      </c>
      <c r="C66" s="427">
        <v>3</v>
      </c>
      <c r="D66" s="425" t="s">
        <v>413</v>
      </c>
      <c r="E66" s="347">
        <f t="shared" si="17"/>
        <v>1</v>
      </c>
      <c r="F66" s="332">
        <f t="shared" si="18"/>
        <v>61</v>
      </c>
      <c r="G66" s="333">
        <v>1</v>
      </c>
      <c r="H66" s="434"/>
      <c r="I66" s="348" t="str">
        <f t="shared" si="34"/>
        <v/>
      </c>
      <c r="J66" s="434"/>
      <c r="K66" s="348" t="str">
        <f t="shared" si="19"/>
        <v/>
      </c>
      <c r="L66" s="434"/>
      <c r="M66" s="348" t="str">
        <f t="shared" si="35"/>
        <v/>
      </c>
      <c r="N66" s="434"/>
      <c r="O66" s="348" t="str">
        <f t="shared" si="36"/>
        <v/>
      </c>
      <c r="P66" s="434"/>
      <c r="Q66" s="348" t="str">
        <f t="shared" si="37"/>
        <v/>
      </c>
      <c r="R66" s="434"/>
      <c r="S66" s="348" t="str">
        <f t="shared" si="38"/>
        <v/>
      </c>
      <c r="T66" s="434"/>
      <c r="U66" s="349" t="str">
        <f t="shared" si="39"/>
        <v/>
      </c>
      <c r="V66" s="434"/>
      <c r="W66" s="334" t="str">
        <f t="shared" si="20"/>
        <v/>
      </c>
      <c r="X66" s="434"/>
      <c r="Y66" s="334" t="str">
        <f t="shared" si="21"/>
        <v/>
      </c>
    </row>
    <row r="67" spans="1:25" ht="15.9" customHeight="1" x14ac:dyDescent="0.2">
      <c r="A67" s="432">
        <v>64</v>
      </c>
      <c r="B67" s="429" t="s">
        <v>513</v>
      </c>
      <c r="C67" s="423">
        <v>2</v>
      </c>
      <c r="D67" s="421" t="s">
        <v>510</v>
      </c>
      <c r="E67" s="331">
        <f t="shared" si="17"/>
        <v>1</v>
      </c>
      <c r="F67" s="332">
        <f t="shared" si="18"/>
        <v>61</v>
      </c>
      <c r="G67" s="337">
        <v>0.25</v>
      </c>
      <c r="H67" s="385"/>
      <c r="I67" s="334" t="str">
        <f t="shared" si="34"/>
        <v/>
      </c>
      <c r="J67" s="385">
        <v>24</v>
      </c>
      <c r="K67" s="334">
        <f t="shared" si="19"/>
        <v>0.75</v>
      </c>
      <c r="L67" s="385"/>
      <c r="M67" s="334" t="str">
        <f t="shared" si="35"/>
        <v/>
      </c>
      <c r="N67" s="385"/>
      <c r="O67" s="334" t="str">
        <f t="shared" si="36"/>
        <v/>
      </c>
      <c r="P67" s="385"/>
      <c r="Q67" s="334" t="str">
        <f t="shared" si="37"/>
        <v/>
      </c>
      <c r="R67" s="385"/>
      <c r="S67" s="334" t="str">
        <f t="shared" si="38"/>
        <v/>
      </c>
      <c r="T67" s="385"/>
      <c r="U67" s="335" t="str">
        <f t="shared" si="39"/>
        <v/>
      </c>
      <c r="V67" s="385"/>
      <c r="W67" s="334" t="str">
        <f t="shared" si="20"/>
        <v/>
      </c>
      <c r="X67" s="385"/>
      <c r="Y67" s="334" t="str">
        <f t="shared" si="21"/>
        <v/>
      </c>
    </row>
    <row r="68" spans="1:25" ht="15.9" customHeight="1" x14ac:dyDescent="0.2">
      <c r="A68" s="432">
        <v>65</v>
      </c>
      <c r="B68" s="429" t="s">
        <v>862</v>
      </c>
      <c r="C68" s="423"/>
      <c r="D68" s="421" t="s">
        <v>861</v>
      </c>
      <c r="E68" s="331">
        <f t="shared" ref="E68:E99" si="40">SUM(G68,I68,K68,M68,O68,Q68,S68,U68,W68,Y68)</f>
        <v>1</v>
      </c>
      <c r="F68" s="332">
        <f t="shared" ref="F68:F99" si="41">RANK(E68,$E$4:$E$113,0)</f>
        <v>61</v>
      </c>
      <c r="G68" s="337"/>
      <c r="H68" s="385"/>
      <c r="I68" s="334" t="str">
        <f t="shared" si="34"/>
        <v/>
      </c>
      <c r="J68" s="385"/>
      <c r="K68" s="334" t="str">
        <f t="shared" ref="K68:K99" si="42">IF(J68="","",VLOOKUP(J68,J$117:K$132,2))</f>
        <v/>
      </c>
      <c r="L68" s="385"/>
      <c r="M68" s="334" t="str">
        <f t="shared" si="35"/>
        <v/>
      </c>
      <c r="N68" s="385"/>
      <c r="O68" s="334" t="str">
        <f t="shared" si="36"/>
        <v/>
      </c>
      <c r="P68" s="385"/>
      <c r="Q68" s="334" t="str">
        <f t="shared" si="37"/>
        <v/>
      </c>
      <c r="R68" s="385"/>
      <c r="S68" s="334" t="str">
        <f t="shared" si="38"/>
        <v/>
      </c>
      <c r="T68" s="385"/>
      <c r="U68" s="335" t="str">
        <f t="shared" si="39"/>
        <v/>
      </c>
      <c r="V68" s="385">
        <v>16</v>
      </c>
      <c r="W68" s="334">
        <f t="shared" ref="W68:W99" si="43">IF(V68="","",VLOOKUP(V68,V$117:W$132,2))</f>
        <v>1</v>
      </c>
      <c r="X68" s="385"/>
      <c r="Y68" s="334" t="str">
        <f t="shared" ref="Y68:Y99" si="44">IF(X68="","",VLOOKUP(X68,X$117:Y$132,2))</f>
        <v/>
      </c>
    </row>
    <row r="69" spans="1:25" ht="15.9" customHeight="1" x14ac:dyDescent="0.2">
      <c r="A69" s="432">
        <v>66</v>
      </c>
      <c r="B69" s="429" t="s">
        <v>858</v>
      </c>
      <c r="C69" s="423"/>
      <c r="D69" s="421" t="s">
        <v>859</v>
      </c>
      <c r="E69" s="331">
        <f t="shared" si="40"/>
        <v>1</v>
      </c>
      <c r="F69" s="332">
        <f t="shared" si="41"/>
        <v>61</v>
      </c>
      <c r="G69" s="337"/>
      <c r="H69" s="385"/>
      <c r="I69" s="334" t="str">
        <f t="shared" si="34"/>
        <v/>
      </c>
      <c r="J69" s="385"/>
      <c r="K69" s="334" t="str">
        <f t="shared" si="42"/>
        <v/>
      </c>
      <c r="L69" s="385"/>
      <c r="M69" s="334" t="str">
        <f t="shared" si="35"/>
        <v/>
      </c>
      <c r="N69" s="385"/>
      <c r="O69" s="334" t="str">
        <f t="shared" si="36"/>
        <v/>
      </c>
      <c r="P69" s="385"/>
      <c r="Q69" s="334" t="str">
        <f t="shared" si="37"/>
        <v/>
      </c>
      <c r="R69" s="385"/>
      <c r="S69" s="334" t="str">
        <f t="shared" si="38"/>
        <v/>
      </c>
      <c r="T69" s="385"/>
      <c r="U69" s="335" t="str">
        <f t="shared" si="39"/>
        <v/>
      </c>
      <c r="V69" s="385">
        <v>16</v>
      </c>
      <c r="W69" s="334">
        <f t="shared" si="43"/>
        <v>1</v>
      </c>
      <c r="X69" s="385"/>
      <c r="Y69" s="334" t="str">
        <f t="shared" si="44"/>
        <v/>
      </c>
    </row>
    <row r="70" spans="1:25" ht="15.9" customHeight="1" x14ac:dyDescent="0.2">
      <c r="A70" s="432">
        <v>67</v>
      </c>
      <c r="B70" s="429" t="s">
        <v>860</v>
      </c>
      <c r="C70" s="423"/>
      <c r="D70" s="421" t="s">
        <v>859</v>
      </c>
      <c r="E70" s="331">
        <f t="shared" si="40"/>
        <v>1</v>
      </c>
      <c r="F70" s="332">
        <f t="shared" si="41"/>
        <v>61</v>
      </c>
      <c r="G70" s="337"/>
      <c r="H70" s="385"/>
      <c r="I70" s="334" t="str">
        <f t="shared" si="34"/>
        <v/>
      </c>
      <c r="J70" s="385"/>
      <c r="K70" s="334" t="str">
        <f t="shared" si="42"/>
        <v/>
      </c>
      <c r="L70" s="385"/>
      <c r="M70" s="334" t="str">
        <f t="shared" si="35"/>
        <v/>
      </c>
      <c r="N70" s="385"/>
      <c r="O70" s="334" t="str">
        <f t="shared" si="36"/>
        <v/>
      </c>
      <c r="P70" s="385"/>
      <c r="Q70" s="334" t="str">
        <f t="shared" si="37"/>
        <v/>
      </c>
      <c r="R70" s="385"/>
      <c r="S70" s="334" t="str">
        <f t="shared" si="38"/>
        <v/>
      </c>
      <c r="T70" s="385"/>
      <c r="U70" s="335" t="str">
        <f t="shared" si="39"/>
        <v/>
      </c>
      <c r="V70" s="385">
        <v>16</v>
      </c>
      <c r="W70" s="334">
        <f t="shared" si="43"/>
        <v>1</v>
      </c>
      <c r="X70" s="385"/>
      <c r="Y70" s="334" t="str">
        <f t="shared" si="44"/>
        <v/>
      </c>
    </row>
    <row r="71" spans="1:25" ht="15.9" customHeight="1" x14ac:dyDescent="0.2">
      <c r="A71" s="432">
        <v>68</v>
      </c>
      <c r="B71" s="429" t="s">
        <v>864</v>
      </c>
      <c r="C71" s="423"/>
      <c r="D71" s="421" t="s">
        <v>859</v>
      </c>
      <c r="E71" s="331">
        <f t="shared" si="40"/>
        <v>1</v>
      </c>
      <c r="F71" s="332">
        <f t="shared" si="41"/>
        <v>61</v>
      </c>
      <c r="G71" s="337"/>
      <c r="H71" s="385"/>
      <c r="I71" s="334" t="str">
        <f t="shared" si="34"/>
        <v/>
      </c>
      <c r="J71" s="385"/>
      <c r="K71" s="334" t="str">
        <f t="shared" si="42"/>
        <v/>
      </c>
      <c r="L71" s="385"/>
      <c r="M71" s="334" t="str">
        <f t="shared" si="35"/>
        <v/>
      </c>
      <c r="N71" s="385"/>
      <c r="O71" s="334" t="str">
        <f t="shared" si="36"/>
        <v/>
      </c>
      <c r="P71" s="385"/>
      <c r="Q71" s="334" t="str">
        <f t="shared" si="37"/>
        <v/>
      </c>
      <c r="R71" s="385"/>
      <c r="S71" s="334" t="str">
        <f t="shared" si="38"/>
        <v/>
      </c>
      <c r="T71" s="385"/>
      <c r="U71" s="335" t="str">
        <f t="shared" si="39"/>
        <v/>
      </c>
      <c r="V71" s="385">
        <v>16</v>
      </c>
      <c r="W71" s="334">
        <f t="shared" si="43"/>
        <v>1</v>
      </c>
      <c r="X71" s="385"/>
      <c r="Y71" s="334" t="str">
        <f t="shared" si="44"/>
        <v/>
      </c>
    </row>
    <row r="72" spans="1:25" ht="15.9" customHeight="1" x14ac:dyDescent="0.2">
      <c r="A72" s="432">
        <v>69</v>
      </c>
      <c r="B72" s="429" t="s">
        <v>865</v>
      </c>
      <c r="C72" s="423"/>
      <c r="D72" s="421" t="s">
        <v>859</v>
      </c>
      <c r="E72" s="331">
        <f t="shared" si="40"/>
        <v>1</v>
      </c>
      <c r="F72" s="332">
        <f t="shared" si="41"/>
        <v>61</v>
      </c>
      <c r="G72" s="337"/>
      <c r="H72" s="385"/>
      <c r="I72" s="334" t="str">
        <f t="shared" si="34"/>
        <v/>
      </c>
      <c r="J72" s="385"/>
      <c r="K72" s="334" t="str">
        <f t="shared" si="42"/>
        <v/>
      </c>
      <c r="L72" s="385"/>
      <c r="M72" s="334" t="str">
        <f t="shared" si="35"/>
        <v/>
      </c>
      <c r="N72" s="385"/>
      <c r="O72" s="334" t="str">
        <f t="shared" si="36"/>
        <v/>
      </c>
      <c r="P72" s="385"/>
      <c r="Q72" s="334" t="str">
        <f t="shared" si="37"/>
        <v/>
      </c>
      <c r="R72" s="385"/>
      <c r="S72" s="334" t="str">
        <f t="shared" si="38"/>
        <v/>
      </c>
      <c r="T72" s="385"/>
      <c r="U72" s="335" t="str">
        <f t="shared" si="39"/>
        <v/>
      </c>
      <c r="V72" s="385">
        <v>16</v>
      </c>
      <c r="W72" s="334">
        <f t="shared" si="43"/>
        <v>1</v>
      </c>
      <c r="X72" s="385"/>
      <c r="Y72" s="334" t="str">
        <f t="shared" si="44"/>
        <v/>
      </c>
    </row>
    <row r="73" spans="1:25" ht="15.9" customHeight="1" x14ac:dyDescent="0.2">
      <c r="A73" s="432">
        <v>70</v>
      </c>
      <c r="B73" s="429" t="s">
        <v>863</v>
      </c>
      <c r="C73" s="423"/>
      <c r="D73" s="421" t="s">
        <v>26</v>
      </c>
      <c r="E73" s="331">
        <f t="shared" si="40"/>
        <v>1</v>
      </c>
      <c r="F73" s="332">
        <f t="shared" si="41"/>
        <v>61</v>
      </c>
      <c r="G73" s="337"/>
      <c r="H73" s="385"/>
      <c r="I73" s="334" t="str">
        <f t="shared" si="34"/>
        <v/>
      </c>
      <c r="J73" s="385"/>
      <c r="K73" s="334" t="str">
        <f t="shared" si="42"/>
        <v/>
      </c>
      <c r="L73" s="385"/>
      <c r="M73" s="334" t="str">
        <f t="shared" si="35"/>
        <v/>
      </c>
      <c r="N73" s="385"/>
      <c r="O73" s="334" t="str">
        <f t="shared" si="36"/>
        <v/>
      </c>
      <c r="P73" s="385"/>
      <c r="Q73" s="334" t="str">
        <f t="shared" si="37"/>
        <v/>
      </c>
      <c r="R73" s="385"/>
      <c r="S73" s="334" t="str">
        <f t="shared" si="38"/>
        <v/>
      </c>
      <c r="T73" s="385"/>
      <c r="U73" s="335" t="str">
        <f t="shared" si="39"/>
        <v/>
      </c>
      <c r="V73" s="385">
        <v>16</v>
      </c>
      <c r="W73" s="334">
        <f t="shared" si="43"/>
        <v>1</v>
      </c>
      <c r="X73" s="385"/>
      <c r="Y73" s="334" t="str">
        <f t="shared" si="44"/>
        <v/>
      </c>
    </row>
    <row r="74" spans="1:25" ht="15.9" customHeight="1" x14ac:dyDescent="0.2">
      <c r="A74" s="432">
        <v>71</v>
      </c>
      <c r="B74" s="430" t="s">
        <v>181</v>
      </c>
      <c r="C74" s="426">
        <v>3</v>
      </c>
      <c r="D74" s="424" t="s">
        <v>88</v>
      </c>
      <c r="E74" s="342">
        <f t="shared" si="40"/>
        <v>0.9375</v>
      </c>
      <c r="F74" s="345">
        <f t="shared" si="41"/>
        <v>71</v>
      </c>
      <c r="G74" s="344">
        <v>0.9375</v>
      </c>
      <c r="H74" s="385"/>
      <c r="I74" s="334" t="str">
        <f t="shared" si="34"/>
        <v/>
      </c>
      <c r="J74" s="385"/>
      <c r="K74" s="334" t="str">
        <f t="shared" si="42"/>
        <v/>
      </c>
      <c r="L74" s="385"/>
      <c r="M74" s="334" t="str">
        <f t="shared" si="35"/>
        <v/>
      </c>
      <c r="N74" s="385"/>
      <c r="O74" s="334" t="str">
        <f t="shared" si="36"/>
        <v/>
      </c>
      <c r="P74" s="385"/>
      <c r="Q74" s="334" t="str">
        <f t="shared" si="37"/>
        <v/>
      </c>
      <c r="R74" s="385"/>
      <c r="S74" s="334" t="str">
        <f t="shared" si="38"/>
        <v/>
      </c>
      <c r="T74" s="385"/>
      <c r="U74" s="335" t="str">
        <f t="shared" si="39"/>
        <v/>
      </c>
      <c r="V74" s="385"/>
      <c r="W74" s="334" t="str">
        <f t="shared" si="43"/>
        <v/>
      </c>
      <c r="X74" s="385"/>
      <c r="Y74" s="334" t="str">
        <f t="shared" si="44"/>
        <v/>
      </c>
    </row>
    <row r="75" spans="1:25" ht="15.9" customHeight="1" x14ac:dyDescent="0.2">
      <c r="A75" s="432">
        <v>72</v>
      </c>
      <c r="B75" s="430" t="s">
        <v>182</v>
      </c>
      <c r="C75" s="426">
        <v>3</v>
      </c>
      <c r="D75" s="424" t="s">
        <v>88</v>
      </c>
      <c r="E75" s="342">
        <f t="shared" si="40"/>
        <v>0.9375</v>
      </c>
      <c r="F75" s="345">
        <f t="shared" si="41"/>
        <v>71</v>
      </c>
      <c r="G75" s="344">
        <v>0.9375</v>
      </c>
      <c r="H75" s="385"/>
      <c r="I75" s="334" t="str">
        <f t="shared" si="34"/>
        <v/>
      </c>
      <c r="J75" s="385"/>
      <c r="K75" s="348" t="str">
        <f t="shared" si="42"/>
        <v/>
      </c>
      <c r="L75" s="385"/>
      <c r="M75" s="334" t="str">
        <f t="shared" si="35"/>
        <v/>
      </c>
      <c r="N75" s="385"/>
      <c r="O75" s="334" t="str">
        <f t="shared" si="36"/>
        <v/>
      </c>
      <c r="P75" s="385"/>
      <c r="Q75" s="334" t="str">
        <f t="shared" si="37"/>
        <v/>
      </c>
      <c r="R75" s="385"/>
      <c r="S75" s="334" t="str">
        <f t="shared" si="38"/>
        <v/>
      </c>
      <c r="T75" s="438"/>
      <c r="U75" s="335" t="str">
        <f t="shared" si="39"/>
        <v/>
      </c>
      <c r="V75" s="385"/>
      <c r="W75" s="334" t="str">
        <f t="shared" si="43"/>
        <v/>
      </c>
      <c r="X75" s="385"/>
      <c r="Y75" s="334" t="str">
        <f t="shared" si="44"/>
        <v/>
      </c>
    </row>
    <row r="76" spans="1:25" ht="15.9" customHeight="1" x14ac:dyDescent="0.2">
      <c r="A76" s="432">
        <v>73</v>
      </c>
      <c r="B76" s="430" t="s">
        <v>158</v>
      </c>
      <c r="C76" s="426">
        <v>3</v>
      </c>
      <c r="D76" s="424" t="s">
        <v>34</v>
      </c>
      <c r="E76" s="342">
        <f t="shared" si="40"/>
        <v>0.875</v>
      </c>
      <c r="F76" s="345">
        <f t="shared" si="41"/>
        <v>73</v>
      </c>
      <c r="G76" s="344">
        <v>0.875</v>
      </c>
      <c r="H76" s="385"/>
      <c r="I76" s="334" t="str">
        <f t="shared" si="34"/>
        <v/>
      </c>
      <c r="J76" s="385"/>
      <c r="K76" s="348" t="str">
        <f t="shared" si="42"/>
        <v/>
      </c>
      <c r="L76" s="385"/>
      <c r="M76" s="334" t="str">
        <f t="shared" si="35"/>
        <v/>
      </c>
      <c r="N76" s="385"/>
      <c r="O76" s="334" t="str">
        <f t="shared" si="36"/>
        <v/>
      </c>
      <c r="P76" s="385"/>
      <c r="Q76" s="334" t="str">
        <f t="shared" si="37"/>
        <v/>
      </c>
      <c r="R76" s="385"/>
      <c r="S76" s="334" t="str">
        <f t="shared" si="38"/>
        <v/>
      </c>
      <c r="T76" s="438"/>
      <c r="U76" s="335" t="str">
        <f t="shared" si="39"/>
        <v/>
      </c>
      <c r="V76" s="385"/>
      <c r="W76" s="334" t="str">
        <f t="shared" si="43"/>
        <v/>
      </c>
      <c r="X76" s="385"/>
      <c r="Y76" s="334" t="str">
        <f t="shared" si="44"/>
        <v/>
      </c>
    </row>
    <row r="77" spans="1:25" ht="15.9" customHeight="1" x14ac:dyDescent="0.2">
      <c r="A77" s="432">
        <v>74</v>
      </c>
      <c r="B77" s="430" t="s">
        <v>337</v>
      </c>
      <c r="C77" s="426">
        <v>3</v>
      </c>
      <c r="D77" s="424" t="s">
        <v>338</v>
      </c>
      <c r="E77" s="342">
        <f t="shared" si="40"/>
        <v>0.75</v>
      </c>
      <c r="F77" s="345">
        <f t="shared" si="41"/>
        <v>74</v>
      </c>
      <c r="G77" s="344">
        <v>0.75</v>
      </c>
      <c r="H77" s="385"/>
      <c r="I77" s="334" t="str">
        <f t="shared" si="34"/>
        <v/>
      </c>
      <c r="J77" s="385"/>
      <c r="K77" s="348" t="str">
        <f t="shared" si="42"/>
        <v/>
      </c>
      <c r="L77" s="385"/>
      <c r="M77" s="334" t="str">
        <f t="shared" si="35"/>
        <v/>
      </c>
      <c r="N77" s="385"/>
      <c r="O77" s="334" t="str">
        <f t="shared" si="36"/>
        <v/>
      </c>
      <c r="P77" s="385"/>
      <c r="Q77" s="334" t="str">
        <f t="shared" si="37"/>
        <v/>
      </c>
      <c r="R77" s="385"/>
      <c r="S77" s="334" t="str">
        <f t="shared" si="38"/>
        <v/>
      </c>
      <c r="T77" s="438"/>
      <c r="U77" s="335" t="str">
        <f t="shared" si="39"/>
        <v/>
      </c>
      <c r="V77" s="385"/>
      <c r="W77" s="334" t="str">
        <f t="shared" si="43"/>
        <v/>
      </c>
      <c r="X77" s="385"/>
      <c r="Y77" s="334" t="str">
        <f t="shared" si="44"/>
        <v/>
      </c>
    </row>
    <row r="78" spans="1:25" ht="15.9" customHeight="1" x14ac:dyDescent="0.2">
      <c r="A78" s="432">
        <v>75</v>
      </c>
      <c r="B78" s="430" t="s">
        <v>459</v>
      </c>
      <c r="C78" s="426">
        <v>3</v>
      </c>
      <c r="D78" s="424" t="s">
        <v>446</v>
      </c>
      <c r="E78" s="342">
        <f t="shared" si="40"/>
        <v>0.75</v>
      </c>
      <c r="F78" s="345">
        <f t="shared" si="41"/>
        <v>74</v>
      </c>
      <c r="G78" s="344">
        <v>0.75</v>
      </c>
      <c r="H78" s="385"/>
      <c r="I78" s="334" t="str">
        <f t="shared" si="34"/>
        <v/>
      </c>
      <c r="J78" s="385"/>
      <c r="K78" s="348" t="str">
        <f t="shared" si="42"/>
        <v/>
      </c>
      <c r="L78" s="385"/>
      <c r="M78" s="334" t="str">
        <f t="shared" si="35"/>
        <v/>
      </c>
      <c r="N78" s="385"/>
      <c r="O78" s="334" t="str">
        <f t="shared" si="36"/>
        <v/>
      </c>
      <c r="P78" s="385"/>
      <c r="Q78" s="334" t="str">
        <f t="shared" si="37"/>
        <v/>
      </c>
      <c r="R78" s="385"/>
      <c r="S78" s="334" t="str">
        <f t="shared" si="38"/>
        <v/>
      </c>
      <c r="T78" s="438"/>
      <c r="U78" s="335" t="str">
        <f t="shared" si="39"/>
        <v/>
      </c>
      <c r="V78" s="385"/>
      <c r="W78" s="334" t="str">
        <f t="shared" si="43"/>
        <v/>
      </c>
      <c r="X78" s="385"/>
      <c r="Y78" s="334" t="str">
        <f t="shared" si="44"/>
        <v/>
      </c>
    </row>
    <row r="79" spans="1:25" ht="15.9" customHeight="1" x14ac:dyDescent="0.2">
      <c r="A79" s="432">
        <v>76</v>
      </c>
      <c r="B79" s="430" t="s">
        <v>460</v>
      </c>
      <c r="C79" s="426">
        <v>3</v>
      </c>
      <c r="D79" s="424" t="s">
        <v>446</v>
      </c>
      <c r="E79" s="342">
        <f t="shared" si="40"/>
        <v>0.75</v>
      </c>
      <c r="F79" s="345">
        <f t="shared" si="41"/>
        <v>74</v>
      </c>
      <c r="G79" s="344">
        <v>0.75</v>
      </c>
      <c r="H79" s="385"/>
      <c r="I79" s="334" t="str">
        <f t="shared" si="34"/>
        <v/>
      </c>
      <c r="J79" s="385"/>
      <c r="K79" s="348" t="str">
        <f t="shared" si="42"/>
        <v/>
      </c>
      <c r="L79" s="385"/>
      <c r="M79" s="334" t="str">
        <f t="shared" si="35"/>
        <v/>
      </c>
      <c r="N79" s="385"/>
      <c r="O79" s="334" t="str">
        <f t="shared" si="36"/>
        <v/>
      </c>
      <c r="P79" s="385"/>
      <c r="Q79" s="334" t="str">
        <f t="shared" si="37"/>
        <v/>
      </c>
      <c r="R79" s="385"/>
      <c r="S79" s="334" t="str">
        <f t="shared" si="38"/>
        <v/>
      </c>
      <c r="T79" s="438"/>
      <c r="U79" s="335" t="str">
        <f t="shared" si="39"/>
        <v/>
      </c>
      <c r="V79" s="385"/>
      <c r="W79" s="334" t="str">
        <f t="shared" si="43"/>
        <v/>
      </c>
      <c r="X79" s="385"/>
      <c r="Y79" s="334" t="str">
        <f t="shared" si="44"/>
        <v/>
      </c>
    </row>
    <row r="80" spans="1:25" ht="15.9" customHeight="1" x14ac:dyDescent="0.2">
      <c r="A80" s="432">
        <v>77</v>
      </c>
      <c r="B80" s="430" t="s">
        <v>96</v>
      </c>
      <c r="C80" s="426">
        <v>3</v>
      </c>
      <c r="D80" s="424"/>
      <c r="E80" s="342">
        <f t="shared" si="40"/>
        <v>0.75</v>
      </c>
      <c r="F80" s="345">
        <f t="shared" si="41"/>
        <v>74</v>
      </c>
      <c r="G80" s="344">
        <v>0.75</v>
      </c>
      <c r="H80" s="385"/>
      <c r="I80" s="334" t="str">
        <f t="shared" si="34"/>
        <v/>
      </c>
      <c r="J80" s="385"/>
      <c r="K80" s="348" t="str">
        <f t="shared" si="42"/>
        <v/>
      </c>
      <c r="L80" s="385"/>
      <c r="M80" s="334" t="str">
        <f t="shared" si="35"/>
        <v/>
      </c>
      <c r="N80" s="385"/>
      <c r="O80" s="334" t="str">
        <f t="shared" si="36"/>
        <v/>
      </c>
      <c r="P80" s="385"/>
      <c r="Q80" s="334" t="str">
        <f t="shared" si="37"/>
        <v/>
      </c>
      <c r="R80" s="385"/>
      <c r="S80" s="334" t="str">
        <f t="shared" si="38"/>
        <v/>
      </c>
      <c r="T80" s="438"/>
      <c r="U80" s="335" t="str">
        <f t="shared" si="39"/>
        <v/>
      </c>
      <c r="V80" s="385"/>
      <c r="W80" s="334" t="str">
        <f t="shared" si="43"/>
        <v/>
      </c>
      <c r="X80" s="385"/>
      <c r="Y80" s="334" t="str">
        <f t="shared" si="44"/>
        <v/>
      </c>
    </row>
    <row r="81" spans="1:25" ht="15.9" customHeight="1" x14ac:dyDescent="0.2">
      <c r="A81" s="432">
        <v>78</v>
      </c>
      <c r="B81" s="430" t="s">
        <v>745</v>
      </c>
      <c r="C81" s="426">
        <v>2</v>
      </c>
      <c r="D81" s="424" t="s">
        <v>746</v>
      </c>
      <c r="E81" s="342">
        <f t="shared" si="40"/>
        <v>0.75</v>
      </c>
      <c r="F81" s="345">
        <f t="shared" si="41"/>
        <v>74</v>
      </c>
      <c r="G81" s="344">
        <v>0</v>
      </c>
      <c r="H81" s="385"/>
      <c r="I81" s="334"/>
      <c r="J81" s="385">
        <v>24</v>
      </c>
      <c r="K81" s="348">
        <f t="shared" si="42"/>
        <v>0.75</v>
      </c>
      <c r="L81" s="385"/>
      <c r="M81" s="334"/>
      <c r="N81" s="385"/>
      <c r="O81" s="334"/>
      <c r="P81" s="385"/>
      <c r="Q81" s="334"/>
      <c r="R81" s="385"/>
      <c r="S81" s="334"/>
      <c r="T81" s="438"/>
      <c r="U81" s="335"/>
      <c r="V81" s="385"/>
      <c r="W81" s="334" t="str">
        <f t="shared" si="43"/>
        <v/>
      </c>
      <c r="X81" s="385"/>
      <c r="Y81" s="334" t="str">
        <f t="shared" si="44"/>
        <v/>
      </c>
    </row>
    <row r="82" spans="1:25" ht="15.9" customHeight="1" x14ac:dyDescent="0.2">
      <c r="A82" s="432">
        <v>79</v>
      </c>
      <c r="B82" s="430" t="s">
        <v>747</v>
      </c>
      <c r="C82" s="426">
        <v>2</v>
      </c>
      <c r="D82" s="424" t="s">
        <v>746</v>
      </c>
      <c r="E82" s="342">
        <f t="shared" si="40"/>
        <v>0.75</v>
      </c>
      <c r="F82" s="345">
        <f t="shared" si="41"/>
        <v>74</v>
      </c>
      <c r="G82" s="344">
        <v>0</v>
      </c>
      <c r="H82" s="385"/>
      <c r="I82" s="334"/>
      <c r="J82" s="385">
        <v>24</v>
      </c>
      <c r="K82" s="348">
        <f t="shared" si="42"/>
        <v>0.75</v>
      </c>
      <c r="L82" s="385"/>
      <c r="M82" s="334"/>
      <c r="N82" s="385"/>
      <c r="O82" s="334"/>
      <c r="P82" s="385"/>
      <c r="Q82" s="334"/>
      <c r="R82" s="385"/>
      <c r="S82" s="334"/>
      <c r="T82" s="438"/>
      <c r="U82" s="335"/>
      <c r="V82" s="385"/>
      <c r="W82" s="334" t="str">
        <f t="shared" si="43"/>
        <v/>
      </c>
      <c r="X82" s="385"/>
      <c r="Y82" s="334" t="str">
        <f t="shared" si="44"/>
        <v/>
      </c>
    </row>
    <row r="83" spans="1:25" ht="15.9" customHeight="1" x14ac:dyDescent="0.2">
      <c r="A83" s="432">
        <v>80</v>
      </c>
      <c r="B83" s="430" t="s">
        <v>756</v>
      </c>
      <c r="C83" s="426">
        <v>2</v>
      </c>
      <c r="D83" s="424" t="s">
        <v>746</v>
      </c>
      <c r="E83" s="342">
        <f t="shared" si="40"/>
        <v>0.75</v>
      </c>
      <c r="F83" s="345">
        <f t="shared" si="41"/>
        <v>74</v>
      </c>
      <c r="G83" s="344">
        <v>0</v>
      </c>
      <c r="H83" s="385"/>
      <c r="I83" s="334"/>
      <c r="J83" s="385">
        <v>24</v>
      </c>
      <c r="K83" s="348">
        <f t="shared" si="42"/>
        <v>0.75</v>
      </c>
      <c r="L83" s="385"/>
      <c r="M83" s="334"/>
      <c r="N83" s="385"/>
      <c r="O83" s="334"/>
      <c r="P83" s="385"/>
      <c r="Q83" s="334"/>
      <c r="R83" s="385"/>
      <c r="S83" s="334"/>
      <c r="T83" s="438"/>
      <c r="U83" s="335"/>
      <c r="V83" s="385"/>
      <c r="W83" s="334" t="str">
        <f t="shared" si="43"/>
        <v/>
      </c>
      <c r="X83" s="385"/>
      <c r="Y83" s="334" t="str">
        <f t="shared" si="44"/>
        <v/>
      </c>
    </row>
    <row r="84" spans="1:25" ht="15.9" customHeight="1" x14ac:dyDescent="0.2">
      <c r="A84" s="432">
        <v>81</v>
      </c>
      <c r="B84" s="430" t="s">
        <v>732</v>
      </c>
      <c r="C84" s="426">
        <v>2</v>
      </c>
      <c r="D84" s="424" t="s">
        <v>733</v>
      </c>
      <c r="E84" s="342">
        <f t="shared" si="40"/>
        <v>0.75</v>
      </c>
      <c r="F84" s="345">
        <f t="shared" si="41"/>
        <v>74</v>
      </c>
      <c r="G84" s="344">
        <v>0</v>
      </c>
      <c r="H84" s="385"/>
      <c r="I84" s="334"/>
      <c r="J84" s="385">
        <v>24</v>
      </c>
      <c r="K84" s="348">
        <f t="shared" si="42"/>
        <v>0.75</v>
      </c>
      <c r="L84" s="385"/>
      <c r="M84" s="334"/>
      <c r="N84" s="385"/>
      <c r="O84" s="334"/>
      <c r="P84" s="385"/>
      <c r="Q84" s="334"/>
      <c r="R84" s="385"/>
      <c r="S84" s="334"/>
      <c r="T84" s="438"/>
      <c r="U84" s="335"/>
      <c r="V84" s="385"/>
      <c r="W84" s="334" t="str">
        <f t="shared" si="43"/>
        <v/>
      </c>
      <c r="X84" s="385"/>
      <c r="Y84" s="334" t="str">
        <f t="shared" si="44"/>
        <v/>
      </c>
    </row>
    <row r="85" spans="1:25" ht="15.9" customHeight="1" x14ac:dyDescent="0.2">
      <c r="A85" s="432">
        <v>82</v>
      </c>
      <c r="B85" s="430" t="s">
        <v>729</v>
      </c>
      <c r="C85" s="426">
        <v>2</v>
      </c>
      <c r="D85" s="424" t="s">
        <v>730</v>
      </c>
      <c r="E85" s="342">
        <f t="shared" si="40"/>
        <v>0.75</v>
      </c>
      <c r="F85" s="345">
        <f t="shared" si="41"/>
        <v>74</v>
      </c>
      <c r="G85" s="344">
        <v>0</v>
      </c>
      <c r="H85" s="385"/>
      <c r="I85" s="334"/>
      <c r="J85" s="385">
        <v>24</v>
      </c>
      <c r="K85" s="348">
        <f t="shared" si="42"/>
        <v>0.75</v>
      </c>
      <c r="L85" s="385"/>
      <c r="M85" s="334"/>
      <c r="N85" s="385"/>
      <c r="O85" s="334"/>
      <c r="P85" s="385"/>
      <c r="Q85" s="334"/>
      <c r="R85" s="385"/>
      <c r="S85" s="334"/>
      <c r="T85" s="438"/>
      <c r="U85" s="335"/>
      <c r="V85" s="385"/>
      <c r="W85" s="334" t="str">
        <f t="shared" si="43"/>
        <v/>
      </c>
      <c r="X85" s="385"/>
      <c r="Y85" s="334" t="str">
        <f t="shared" si="44"/>
        <v/>
      </c>
    </row>
    <row r="86" spans="1:25" ht="15.9" customHeight="1" x14ac:dyDescent="0.2">
      <c r="A86" s="432">
        <v>83</v>
      </c>
      <c r="B86" s="430" t="s">
        <v>731</v>
      </c>
      <c r="C86" s="426">
        <v>2</v>
      </c>
      <c r="D86" s="424" t="s">
        <v>730</v>
      </c>
      <c r="E86" s="342">
        <f t="shared" si="40"/>
        <v>0.75</v>
      </c>
      <c r="F86" s="345">
        <f t="shared" si="41"/>
        <v>74</v>
      </c>
      <c r="G86" s="344">
        <v>0</v>
      </c>
      <c r="H86" s="385"/>
      <c r="I86" s="334"/>
      <c r="J86" s="385">
        <v>24</v>
      </c>
      <c r="K86" s="348">
        <f t="shared" si="42"/>
        <v>0.75</v>
      </c>
      <c r="L86" s="385"/>
      <c r="M86" s="334"/>
      <c r="N86" s="385"/>
      <c r="O86" s="334"/>
      <c r="P86" s="385"/>
      <c r="Q86" s="334"/>
      <c r="R86" s="385"/>
      <c r="S86" s="334"/>
      <c r="T86" s="438"/>
      <c r="U86" s="335"/>
      <c r="V86" s="385"/>
      <c r="W86" s="334" t="str">
        <f t="shared" si="43"/>
        <v/>
      </c>
      <c r="X86" s="385"/>
      <c r="Y86" s="334" t="str">
        <f t="shared" si="44"/>
        <v/>
      </c>
    </row>
    <row r="87" spans="1:25" ht="15.9" customHeight="1" x14ac:dyDescent="0.2">
      <c r="A87" s="432">
        <v>84</v>
      </c>
      <c r="B87" s="430" t="s">
        <v>741</v>
      </c>
      <c r="C87" s="426">
        <v>2</v>
      </c>
      <c r="D87" s="424" t="s">
        <v>418</v>
      </c>
      <c r="E87" s="342">
        <f t="shared" si="40"/>
        <v>0.75</v>
      </c>
      <c r="F87" s="345">
        <f t="shared" si="41"/>
        <v>74</v>
      </c>
      <c r="G87" s="344">
        <v>0</v>
      </c>
      <c r="H87" s="385"/>
      <c r="I87" s="334"/>
      <c r="J87" s="385">
        <v>24</v>
      </c>
      <c r="K87" s="348">
        <f t="shared" si="42"/>
        <v>0.75</v>
      </c>
      <c r="L87" s="385"/>
      <c r="M87" s="334"/>
      <c r="N87" s="385"/>
      <c r="O87" s="334"/>
      <c r="P87" s="385"/>
      <c r="Q87" s="334"/>
      <c r="R87" s="385"/>
      <c r="S87" s="334"/>
      <c r="T87" s="438"/>
      <c r="U87" s="335"/>
      <c r="V87" s="385"/>
      <c r="W87" s="334" t="str">
        <f t="shared" si="43"/>
        <v/>
      </c>
      <c r="X87" s="385"/>
      <c r="Y87" s="334" t="str">
        <f t="shared" si="44"/>
        <v/>
      </c>
    </row>
    <row r="88" spans="1:25" ht="15.9" customHeight="1" x14ac:dyDescent="0.2">
      <c r="A88" s="432">
        <v>85</v>
      </c>
      <c r="B88" s="430" t="s">
        <v>734</v>
      </c>
      <c r="C88" s="426">
        <v>2</v>
      </c>
      <c r="D88" s="424" t="s">
        <v>735</v>
      </c>
      <c r="E88" s="342">
        <f t="shared" si="40"/>
        <v>0.75</v>
      </c>
      <c r="F88" s="345">
        <f t="shared" si="41"/>
        <v>74</v>
      </c>
      <c r="G88" s="344">
        <v>0</v>
      </c>
      <c r="H88" s="385"/>
      <c r="I88" s="334"/>
      <c r="J88" s="385">
        <v>24</v>
      </c>
      <c r="K88" s="348">
        <f t="shared" si="42"/>
        <v>0.75</v>
      </c>
      <c r="L88" s="385"/>
      <c r="M88" s="334"/>
      <c r="N88" s="385"/>
      <c r="O88" s="334"/>
      <c r="P88" s="385"/>
      <c r="Q88" s="334"/>
      <c r="R88" s="385"/>
      <c r="S88" s="334"/>
      <c r="T88" s="438"/>
      <c r="U88" s="335"/>
      <c r="V88" s="385"/>
      <c r="W88" s="334" t="str">
        <f t="shared" si="43"/>
        <v/>
      </c>
      <c r="X88" s="385"/>
      <c r="Y88" s="334" t="str">
        <f t="shared" si="44"/>
        <v/>
      </c>
    </row>
    <row r="89" spans="1:25" ht="15.9" customHeight="1" x14ac:dyDescent="0.2">
      <c r="A89" s="432">
        <v>86</v>
      </c>
      <c r="B89" s="430" t="s">
        <v>755</v>
      </c>
      <c r="C89" s="426">
        <v>1</v>
      </c>
      <c r="D89" s="424" t="s">
        <v>746</v>
      </c>
      <c r="E89" s="342">
        <f t="shared" si="40"/>
        <v>0.75</v>
      </c>
      <c r="F89" s="345">
        <f t="shared" si="41"/>
        <v>74</v>
      </c>
      <c r="G89" s="344">
        <v>0</v>
      </c>
      <c r="H89" s="385"/>
      <c r="I89" s="334"/>
      <c r="J89" s="385">
        <v>24</v>
      </c>
      <c r="K89" s="348">
        <f t="shared" si="42"/>
        <v>0.75</v>
      </c>
      <c r="L89" s="385"/>
      <c r="M89" s="334"/>
      <c r="N89" s="385"/>
      <c r="O89" s="334"/>
      <c r="P89" s="385"/>
      <c r="Q89" s="334"/>
      <c r="R89" s="385"/>
      <c r="S89" s="334"/>
      <c r="T89" s="438"/>
      <c r="U89" s="335"/>
      <c r="V89" s="385"/>
      <c r="W89" s="334" t="str">
        <f t="shared" si="43"/>
        <v/>
      </c>
      <c r="X89" s="385"/>
      <c r="Y89" s="334" t="str">
        <f t="shared" si="44"/>
        <v/>
      </c>
    </row>
    <row r="90" spans="1:25" ht="15.9" customHeight="1" x14ac:dyDescent="0.2">
      <c r="A90" s="432">
        <v>87</v>
      </c>
      <c r="B90" s="430" t="s">
        <v>752</v>
      </c>
      <c r="C90" s="426">
        <v>1</v>
      </c>
      <c r="D90" s="424" t="s">
        <v>406</v>
      </c>
      <c r="E90" s="342">
        <f t="shared" si="40"/>
        <v>0.75</v>
      </c>
      <c r="F90" s="345">
        <f t="shared" si="41"/>
        <v>74</v>
      </c>
      <c r="G90" s="344">
        <v>0</v>
      </c>
      <c r="H90" s="385"/>
      <c r="I90" s="334"/>
      <c r="J90" s="385">
        <v>24</v>
      </c>
      <c r="K90" s="348">
        <f t="shared" si="42"/>
        <v>0.75</v>
      </c>
      <c r="L90" s="385"/>
      <c r="M90" s="334"/>
      <c r="N90" s="385"/>
      <c r="O90" s="334"/>
      <c r="P90" s="385"/>
      <c r="Q90" s="334"/>
      <c r="R90" s="385"/>
      <c r="S90" s="334"/>
      <c r="T90" s="438"/>
      <c r="U90" s="335"/>
      <c r="V90" s="385"/>
      <c r="W90" s="334" t="str">
        <f t="shared" si="43"/>
        <v/>
      </c>
      <c r="X90" s="385"/>
      <c r="Y90" s="334" t="str">
        <f t="shared" si="44"/>
        <v/>
      </c>
    </row>
    <row r="91" spans="1:25" ht="15.9" customHeight="1" x14ac:dyDescent="0.2">
      <c r="A91" s="432">
        <v>88</v>
      </c>
      <c r="B91" s="430" t="s">
        <v>773</v>
      </c>
      <c r="C91" s="426">
        <v>1</v>
      </c>
      <c r="D91" s="424" t="s">
        <v>306</v>
      </c>
      <c r="E91" s="342">
        <f t="shared" si="40"/>
        <v>0.75</v>
      </c>
      <c r="F91" s="345">
        <f t="shared" si="41"/>
        <v>74</v>
      </c>
      <c r="G91" s="344">
        <v>0</v>
      </c>
      <c r="H91" s="385"/>
      <c r="I91" s="334"/>
      <c r="J91" s="385">
        <v>24</v>
      </c>
      <c r="K91" s="334">
        <f t="shared" si="42"/>
        <v>0.75</v>
      </c>
      <c r="L91" s="385"/>
      <c r="M91" s="334"/>
      <c r="N91" s="385"/>
      <c r="O91" s="334"/>
      <c r="P91" s="385"/>
      <c r="Q91" s="334"/>
      <c r="R91" s="385"/>
      <c r="S91" s="334"/>
      <c r="T91" s="438"/>
      <c r="U91" s="335"/>
      <c r="V91" s="385"/>
      <c r="W91" s="334" t="str">
        <f t="shared" si="43"/>
        <v/>
      </c>
      <c r="X91" s="385"/>
      <c r="Y91" s="334" t="str">
        <f t="shared" si="44"/>
        <v/>
      </c>
    </row>
    <row r="92" spans="1:25" ht="15.9" customHeight="1" x14ac:dyDescent="0.2">
      <c r="A92" s="432">
        <v>89</v>
      </c>
      <c r="B92" s="430" t="s">
        <v>409</v>
      </c>
      <c r="C92" s="426">
        <v>3</v>
      </c>
      <c r="D92" s="424" t="s">
        <v>406</v>
      </c>
      <c r="E92" s="342">
        <f t="shared" si="40"/>
        <v>0.625</v>
      </c>
      <c r="F92" s="345">
        <f t="shared" si="41"/>
        <v>89</v>
      </c>
      <c r="G92" s="344">
        <v>0.625</v>
      </c>
      <c r="H92" s="385"/>
      <c r="I92" s="334" t="str">
        <f t="shared" ref="I92:I111" si="45">IF(H92="","",VLOOKUP(H92,H$117:I$132,2))</f>
        <v/>
      </c>
      <c r="J92" s="385"/>
      <c r="K92" s="334" t="str">
        <f t="shared" si="42"/>
        <v/>
      </c>
      <c r="L92" s="385"/>
      <c r="M92" s="334" t="str">
        <f t="shared" ref="M92:M111" si="46">IF(L92="","",VLOOKUP(L92,L$117:M$132,2))</f>
        <v/>
      </c>
      <c r="N92" s="385"/>
      <c r="O92" s="334" t="str">
        <f t="shared" ref="O92:O111" si="47">IF(N92="","",VLOOKUP(N92,N$117:O$132,2))</f>
        <v/>
      </c>
      <c r="P92" s="385"/>
      <c r="Q92" s="334" t="str">
        <f t="shared" ref="Q92:Q111" si="48">IF(P92="","",VLOOKUP(P92,P$117:Q$132,2))</f>
        <v/>
      </c>
      <c r="R92" s="385"/>
      <c r="S92" s="334" t="str">
        <f t="shared" ref="S92:S111" si="49">IF(R92="","",VLOOKUP(R92,R$117:S$132,2))</f>
        <v/>
      </c>
      <c r="T92" s="438"/>
      <c r="U92" s="335" t="str">
        <f t="shared" ref="U92:U111" si="50">IF(T92="","",VLOOKUP(T92,T$117:U$131,2))</f>
        <v/>
      </c>
      <c r="V92" s="385"/>
      <c r="W92" s="334" t="str">
        <f t="shared" si="43"/>
        <v/>
      </c>
      <c r="X92" s="385"/>
      <c r="Y92" s="334" t="str">
        <f t="shared" si="44"/>
        <v/>
      </c>
    </row>
    <row r="93" spans="1:25" ht="15.9" customHeight="1" x14ac:dyDescent="0.2">
      <c r="A93" s="432">
        <v>90</v>
      </c>
      <c r="B93" s="430" t="s">
        <v>422</v>
      </c>
      <c r="C93" s="426">
        <v>3</v>
      </c>
      <c r="D93" s="424" t="s">
        <v>418</v>
      </c>
      <c r="E93" s="342">
        <f t="shared" si="40"/>
        <v>0.625</v>
      </c>
      <c r="F93" s="345">
        <f t="shared" si="41"/>
        <v>89</v>
      </c>
      <c r="G93" s="344">
        <v>0.625</v>
      </c>
      <c r="H93" s="385"/>
      <c r="I93" s="334" t="str">
        <f t="shared" si="45"/>
        <v/>
      </c>
      <c r="J93" s="385"/>
      <c r="K93" s="334" t="str">
        <f t="shared" si="42"/>
        <v/>
      </c>
      <c r="L93" s="385"/>
      <c r="M93" s="334" t="str">
        <f t="shared" si="46"/>
        <v/>
      </c>
      <c r="N93" s="385"/>
      <c r="O93" s="334" t="str">
        <f t="shared" si="47"/>
        <v/>
      </c>
      <c r="P93" s="385"/>
      <c r="Q93" s="334" t="str">
        <f t="shared" si="48"/>
        <v/>
      </c>
      <c r="R93" s="385"/>
      <c r="S93" s="334" t="str">
        <f t="shared" si="49"/>
        <v/>
      </c>
      <c r="T93" s="438"/>
      <c r="U93" s="335" t="str">
        <f t="shared" si="50"/>
        <v/>
      </c>
      <c r="V93" s="385"/>
      <c r="W93" s="334" t="str">
        <f t="shared" si="43"/>
        <v/>
      </c>
      <c r="X93" s="385"/>
      <c r="Y93" s="334" t="str">
        <f t="shared" si="44"/>
        <v/>
      </c>
    </row>
    <row r="94" spans="1:25" ht="15.9" customHeight="1" x14ac:dyDescent="0.2">
      <c r="A94" s="432">
        <v>91</v>
      </c>
      <c r="B94" s="430" t="s">
        <v>423</v>
      </c>
      <c r="C94" s="426">
        <v>3</v>
      </c>
      <c r="D94" s="424" t="s">
        <v>418</v>
      </c>
      <c r="E94" s="342">
        <f t="shared" si="40"/>
        <v>0.625</v>
      </c>
      <c r="F94" s="345">
        <f t="shared" si="41"/>
        <v>89</v>
      </c>
      <c r="G94" s="344">
        <v>0.625</v>
      </c>
      <c r="H94" s="385"/>
      <c r="I94" s="334" t="str">
        <f t="shared" si="45"/>
        <v/>
      </c>
      <c r="J94" s="385"/>
      <c r="K94" s="334" t="str">
        <f t="shared" si="42"/>
        <v/>
      </c>
      <c r="L94" s="385"/>
      <c r="M94" s="334" t="str">
        <f t="shared" si="46"/>
        <v/>
      </c>
      <c r="N94" s="385"/>
      <c r="O94" s="334" t="str">
        <f t="shared" si="47"/>
        <v/>
      </c>
      <c r="P94" s="385"/>
      <c r="Q94" s="334" t="str">
        <f t="shared" si="48"/>
        <v/>
      </c>
      <c r="R94" s="385"/>
      <c r="S94" s="334" t="str">
        <f t="shared" si="49"/>
        <v/>
      </c>
      <c r="T94" s="438"/>
      <c r="U94" s="335" t="str">
        <f t="shared" si="50"/>
        <v/>
      </c>
      <c r="V94" s="385"/>
      <c r="W94" s="334" t="str">
        <f t="shared" si="43"/>
        <v/>
      </c>
      <c r="X94" s="385"/>
      <c r="Y94" s="334" t="str">
        <f t="shared" si="44"/>
        <v/>
      </c>
    </row>
    <row r="95" spans="1:25" ht="15.9" customHeight="1" x14ac:dyDescent="0.2">
      <c r="A95" s="432">
        <v>92</v>
      </c>
      <c r="B95" s="430" t="s">
        <v>408</v>
      </c>
      <c r="C95" s="426">
        <v>3</v>
      </c>
      <c r="D95" s="424" t="s">
        <v>407</v>
      </c>
      <c r="E95" s="342">
        <f t="shared" si="40"/>
        <v>0.625</v>
      </c>
      <c r="F95" s="345">
        <f t="shared" si="41"/>
        <v>89</v>
      </c>
      <c r="G95" s="344">
        <v>0.625</v>
      </c>
      <c r="H95" s="385"/>
      <c r="I95" s="334" t="str">
        <f t="shared" si="45"/>
        <v/>
      </c>
      <c r="J95" s="385"/>
      <c r="K95" s="334" t="str">
        <f t="shared" si="42"/>
        <v/>
      </c>
      <c r="L95" s="385"/>
      <c r="M95" s="334" t="str">
        <f t="shared" si="46"/>
        <v/>
      </c>
      <c r="N95" s="385"/>
      <c r="O95" s="334" t="str">
        <f t="shared" si="47"/>
        <v/>
      </c>
      <c r="P95" s="385"/>
      <c r="Q95" s="334" t="str">
        <f t="shared" si="48"/>
        <v/>
      </c>
      <c r="R95" s="385"/>
      <c r="S95" s="334" t="str">
        <f t="shared" si="49"/>
        <v/>
      </c>
      <c r="T95" s="438"/>
      <c r="U95" s="335" t="str">
        <f t="shared" si="50"/>
        <v/>
      </c>
      <c r="V95" s="385"/>
      <c r="W95" s="334" t="str">
        <f t="shared" si="43"/>
        <v/>
      </c>
      <c r="X95" s="385"/>
      <c r="Y95" s="334" t="str">
        <f t="shared" si="44"/>
        <v/>
      </c>
    </row>
    <row r="96" spans="1:25" ht="15.9" customHeight="1" x14ac:dyDescent="0.2">
      <c r="A96" s="432">
        <v>93</v>
      </c>
      <c r="B96" s="430" t="s">
        <v>169</v>
      </c>
      <c r="C96" s="426">
        <v>3</v>
      </c>
      <c r="D96" s="424" t="s">
        <v>29</v>
      </c>
      <c r="E96" s="342">
        <f t="shared" si="40"/>
        <v>0.5</v>
      </c>
      <c r="F96" s="345">
        <f t="shared" si="41"/>
        <v>93</v>
      </c>
      <c r="G96" s="344">
        <v>0.5</v>
      </c>
      <c r="H96" s="385"/>
      <c r="I96" s="334" t="str">
        <f t="shared" si="45"/>
        <v/>
      </c>
      <c r="J96" s="385"/>
      <c r="K96" s="334" t="str">
        <f t="shared" si="42"/>
        <v/>
      </c>
      <c r="L96" s="385"/>
      <c r="M96" s="334" t="str">
        <f t="shared" si="46"/>
        <v/>
      </c>
      <c r="N96" s="385"/>
      <c r="O96" s="334" t="str">
        <f t="shared" si="47"/>
        <v/>
      </c>
      <c r="P96" s="385"/>
      <c r="Q96" s="334" t="str">
        <f t="shared" si="48"/>
        <v/>
      </c>
      <c r="R96" s="385"/>
      <c r="S96" s="334" t="str">
        <f t="shared" si="49"/>
        <v/>
      </c>
      <c r="T96" s="438"/>
      <c r="U96" s="335" t="str">
        <f t="shared" si="50"/>
        <v/>
      </c>
      <c r="V96" s="385"/>
      <c r="W96" s="334" t="str">
        <f t="shared" si="43"/>
        <v/>
      </c>
      <c r="X96" s="385"/>
      <c r="Y96" s="334" t="str">
        <f t="shared" si="44"/>
        <v/>
      </c>
    </row>
    <row r="97" spans="1:25" ht="15.9" customHeight="1" x14ac:dyDescent="0.2">
      <c r="A97" s="432">
        <v>94</v>
      </c>
      <c r="B97" s="430" t="s">
        <v>509</v>
      </c>
      <c r="C97" s="426">
        <v>3</v>
      </c>
      <c r="D97" s="424" t="s">
        <v>510</v>
      </c>
      <c r="E97" s="342">
        <f t="shared" si="40"/>
        <v>0.5</v>
      </c>
      <c r="F97" s="345">
        <f t="shared" si="41"/>
        <v>93</v>
      </c>
      <c r="G97" s="344">
        <v>0.5</v>
      </c>
      <c r="H97" s="385"/>
      <c r="I97" s="334" t="str">
        <f t="shared" si="45"/>
        <v/>
      </c>
      <c r="J97" s="385"/>
      <c r="K97" s="334" t="str">
        <f t="shared" si="42"/>
        <v/>
      </c>
      <c r="L97" s="385"/>
      <c r="M97" s="334" t="str">
        <f t="shared" si="46"/>
        <v/>
      </c>
      <c r="N97" s="385"/>
      <c r="O97" s="334" t="str">
        <f t="shared" si="47"/>
        <v/>
      </c>
      <c r="P97" s="385"/>
      <c r="Q97" s="334" t="str">
        <f t="shared" si="48"/>
        <v/>
      </c>
      <c r="R97" s="385"/>
      <c r="S97" s="334" t="str">
        <f t="shared" si="49"/>
        <v/>
      </c>
      <c r="T97" s="438"/>
      <c r="U97" s="335" t="str">
        <f t="shared" si="50"/>
        <v/>
      </c>
      <c r="V97" s="385"/>
      <c r="W97" s="334" t="str">
        <f t="shared" si="43"/>
        <v/>
      </c>
      <c r="X97" s="385"/>
      <c r="Y97" s="334" t="str">
        <f t="shared" si="44"/>
        <v/>
      </c>
    </row>
    <row r="98" spans="1:25" ht="15.9" customHeight="1" x14ac:dyDescent="0.2">
      <c r="A98" s="432">
        <v>95</v>
      </c>
      <c r="B98" s="430" t="s">
        <v>511</v>
      </c>
      <c r="C98" s="426">
        <v>3</v>
      </c>
      <c r="D98" s="424" t="s">
        <v>510</v>
      </c>
      <c r="E98" s="342">
        <f t="shared" si="40"/>
        <v>0.5</v>
      </c>
      <c r="F98" s="345">
        <f t="shared" si="41"/>
        <v>93</v>
      </c>
      <c r="G98" s="344">
        <v>0.5</v>
      </c>
      <c r="H98" s="385"/>
      <c r="I98" s="334" t="str">
        <f t="shared" si="45"/>
        <v/>
      </c>
      <c r="J98" s="385"/>
      <c r="K98" s="334" t="str">
        <f t="shared" si="42"/>
        <v/>
      </c>
      <c r="L98" s="385"/>
      <c r="M98" s="334" t="str">
        <f t="shared" si="46"/>
        <v/>
      </c>
      <c r="N98" s="385"/>
      <c r="O98" s="334" t="str">
        <f t="shared" si="47"/>
        <v/>
      </c>
      <c r="P98" s="385"/>
      <c r="Q98" s="334" t="str">
        <f t="shared" si="48"/>
        <v/>
      </c>
      <c r="R98" s="385"/>
      <c r="S98" s="334" t="str">
        <f t="shared" si="49"/>
        <v/>
      </c>
      <c r="T98" s="438"/>
      <c r="U98" s="335" t="str">
        <f t="shared" si="50"/>
        <v/>
      </c>
      <c r="V98" s="385"/>
      <c r="W98" s="334" t="str">
        <f t="shared" si="43"/>
        <v/>
      </c>
      <c r="X98" s="385"/>
      <c r="Y98" s="334" t="str">
        <f t="shared" si="44"/>
        <v/>
      </c>
    </row>
    <row r="99" spans="1:25" ht="15.9" customHeight="1" x14ac:dyDescent="0.2">
      <c r="A99" s="432">
        <v>96</v>
      </c>
      <c r="B99" s="430" t="s">
        <v>94</v>
      </c>
      <c r="C99" s="426">
        <v>3</v>
      </c>
      <c r="D99" s="424"/>
      <c r="E99" s="342">
        <f t="shared" si="40"/>
        <v>0.5</v>
      </c>
      <c r="F99" s="345">
        <f t="shared" si="41"/>
        <v>93</v>
      </c>
      <c r="G99" s="344">
        <v>0.5</v>
      </c>
      <c r="H99" s="385"/>
      <c r="I99" s="334" t="str">
        <f t="shared" si="45"/>
        <v/>
      </c>
      <c r="J99" s="385"/>
      <c r="K99" s="334" t="str">
        <f t="shared" si="42"/>
        <v/>
      </c>
      <c r="L99" s="385"/>
      <c r="M99" s="334" t="str">
        <f t="shared" si="46"/>
        <v/>
      </c>
      <c r="N99" s="385"/>
      <c r="O99" s="334" t="str">
        <f t="shared" si="47"/>
        <v/>
      </c>
      <c r="P99" s="385"/>
      <c r="Q99" s="334" t="str">
        <f t="shared" si="48"/>
        <v/>
      </c>
      <c r="R99" s="385"/>
      <c r="S99" s="334" t="str">
        <f t="shared" si="49"/>
        <v/>
      </c>
      <c r="T99" s="438"/>
      <c r="U99" s="335" t="str">
        <f t="shared" si="50"/>
        <v/>
      </c>
      <c r="V99" s="385"/>
      <c r="W99" s="334" t="str">
        <f t="shared" si="43"/>
        <v/>
      </c>
      <c r="X99" s="385"/>
      <c r="Y99" s="334" t="str">
        <f t="shared" si="44"/>
        <v/>
      </c>
    </row>
    <row r="100" spans="1:25" ht="15.9" customHeight="1" x14ac:dyDescent="0.2">
      <c r="A100" s="432">
        <v>97</v>
      </c>
      <c r="B100" s="430" t="s">
        <v>414</v>
      </c>
      <c r="C100" s="426">
        <v>3</v>
      </c>
      <c r="D100" s="424" t="s">
        <v>415</v>
      </c>
      <c r="E100" s="342">
        <f t="shared" ref="E100:E111" si="51">SUM(G100,I100,K100,M100,O100,Q100,S100,U100,W100,Y100)</f>
        <v>0.375</v>
      </c>
      <c r="F100" s="345">
        <f t="shared" ref="F100:F111" si="52">RANK(E100,$E$4:$E$113,0)</f>
        <v>97</v>
      </c>
      <c r="G100" s="344">
        <v>0.375</v>
      </c>
      <c r="H100" s="385"/>
      <c r="I100" s="334" t="str">
        <f t="shared" si="45"/>
        <v/>
      </c>
      <c r="J100" s="385"/>
      <c r="K100" s="334" t="str">
        <f t="shared" ref="K100:K111" si="53">IF(J100="","",VLOOKUP(J100,J$117:K$132,2))</f>
        <v/>
      </c>
      <c r="L100" s="385"/>
      <c r="M100" s="334" t="str">
        <f t="shared" si="46"/>
        <v/>
      </c>
      <c r="N100" s="385"/>
      <c r="O100" s="334" t="str">
        <f t="shared" si="47"/>
        <v/>
      </c>
      <c r="P100" s="385"/>
      <c r="Q100" s="334" t="str">
        <f t="shared" si="48"/>
        <v/>
      </c>
      <c r="R100" s="385"/>
      <c r="S100" s="334" t="str">
        <f t="shared" si="49"/>
        <v/>
      </c>
      <c r="T100" s="438"/>
      <c r="U100" s="335" t="str">
        <f t="shared" si="50"/>
        <v/>
      </c>
      <c r="V100" s="385"/>
      <c r="W100" s="334" t="str">
        <f t="shared" ref="W100:W111" si="54">IF(V100="","",VLOOKUP(V100,V$117:W$132,2))</f>
        <v/>
      </c>
      <c r="X100" s="385"/>
      <c r="Y100" s="334" t="str">
        <f t="shared" ref="Y100:Y111" si="55">IF(X100="","",VLOOKUP(X100,X$117:Y$132,2))</f>
        <v/>
      </c>
    </row>
    <row r="101" spans="1:25" ht="15.9" customHeight="1" x14ac:dyDescent="0.2">
      <c r="A101" s="432">
        <v>98</v>
      </c>
      <c r="B101" s="430" t="s">
        <v>416</v>
      </c>
      <c r="C101" s="426">
        <v>3</v>
      </c>
      <c r="D101" s="424" t="s">
        <v>415</v>
      </c>
      <c r="E101" s="342">
        <f t="shared" si="51"/>
        <v>0.375</v>
      </c>
      <c r="F101" s="345">
        <f t="shared" si="52"/>
        <v>97</v>
      </c>
      <c r="G101" s="344">
        <v>0.375</v>
      </c>
      <c r="H101" s="385"/>
      <c r="I101" s="334" t="str">
        <f t="shared" si="45"/>
        <v/>
      </c>
      <c r="J101" s="385"/>
      <c r="K101" s="334" t="str">
        <f t="shared" si="53"/>
        <v/>
      </c>
      <c r="L101" s="385"/>
      <c r="M101" s="334" t="str">
        <f t="shared" si="46"/>
        <v/>
      </c>
      <c r="N101" s="385"/>
      <c r="O101" s="334" t="str">
        <f t="shared" si="47"/>
        <v/>
      </c>
      <c r="P101" s="385"/>
      <c r="Q101" s="334" t="str">
        <f t="shared" si="48"/>
        <v/>
      </c>
      <c r="R101" s="385"/>
      <c r="S101" s="334" t="str">
        <f t="shared" si="49"/>
        <v/>
      </c>
      <c r="T101" s="438"/>
      <c r="U101" s="335" t="str">
        <f t="shared" si="50"/>
        <v/>
      </c>
      <c r="V101" s="385"/>
      <c r="W101" s="334" t="str">
        <f t="shared" si="54"/>
        <v/>
      </c>
      <c r="X101" s="385"/>
      <c r="Y101" s="334" t="str">
        <f t="shared" si="55"/>
        <v/>
      </c>
    </row>
    <row r="102" spans="1:25" ht="15.9" customHeight="1" x14ac:dyDescent="0.2">
      <c r="A102" s="432">
        <v>99</v>
      </c>
      <c r="B102" s="430" t="s">
        <v>401</v>
      </c>
      <c r="C102" s="426">
        <v>3</v>
      </c>
      <c r="D102" s="424" t="s">
        <v>402</v>
      </c>
      <c r="E102" s="342">
        <f t="shared" si="51"/>
        <v>0.375</v>
      </c>
      <c r="F102" s="345">
        <f t="shared" si="52"/>
        <v>97</v>
      </c>
      <c r="G102" s="344">
        <v>0.375</v>
      </c>
      <c r="H102" s="385"/>
      <c r="I102" s="334" t="str">
        <f t="shared" si="45"/>
        <v/>
      </c>
      <c r="J102" s="385"/>
      <c r="K102" s="334" t="str">
        <f t="shared" si="53"/>
        <v/>
      </c>
      <c r="L102" s="385"/>
      <c r="M102" s="334" t="str">
        <f t="shared" si="46"/>
        <v/>
      </c>
      <c r="N102" s="385"/>
      <c r="O102" s="334" t="str">
        <f t="shared" si="47"/>
        <v/>
      </c>
      <c r="P102" s="385"/>
      <c r="Q102" s="334" t="str">
        <f t="shared" si="48"/>
        <v/>
      </c>
      <c r="R102" s="385"/>
      <c r="S102" s="334" t="str">
        <f t="shared" si="49"/>
        <v/>
      </c>
      <c r="T102" s="438"/>
      <c r="U102" s="335" t="str">
        <f t="shared" si="50"/>
        <v/>
      </c>
      <c r="V102" s="385"/>
      <c r="W102" s="334" t="str">
        <f t="shared" si="54"/>
        <v/>
      </c>
      <c r="X102" s="385"/>
      <c r="Y102" s="334" t="str">
        <f t="shared" si="55"/>
        <v/>
      </c>
    </row>
    <row r="103" spans="1:25" ht="15.9" customHeight="1" x14ac:dyDescent="0.2">
      <c r="A103" s="432">
        <v>100</v>
      </c>
      <c r="B103" s="430" t="s">
        <v>417</v>
      </c>
      <c r="C103" s="426">
        <v>3</v>
      </c>
      <c r="D103" s="424" t="s">
        <v>418</v>
      </c>
      <c r="E103" s="342">
        <f t="shared" si="51"/>
        <v>0.375</v>
      </c>
      <c r="F103" s="345">
        <f t="shared" si="52"/>
        <v>97</v>
      </c>
      <c r="G103" s="344">
        <v>0.375</v>
      </c>
      <c r="H103" s="385"/>
      <c r="I103" s="334" t="str">
        <f t="shared" si="45"/>
        <v/>
      </c>
      <c r="J103" s="385"/>
      <c r="K103" s="334" t="str">
        <f t="shared" si="53"/>
        <v/>
      </c>
      <c r="L103" s="385"/>
      <c r="M103" s="334" t="str">
        <f t="shared" si="46"/>
        <v/>
      </c>
      <c r="N103" s="385"/>
      <c r="O103" s="334" t="str">
        <f t="shared" si="47"/>
        <v/>
      </c>
      <c r="P103" s="385"/>
      <c r="Q103" s="334" t="str">
        <f t="shared" si="48"/>
        <v/>
      </c>
      <c r="R103" s="385"/>
      <c r="S103" s="334" t="str">
        <f t="shared" si="49"/>
        <v/>
      </c>
      <c r="T103" s="438"/>
      <c r="U103" s="335" t="str">
        <f t="shared" si="50"/>
        <v/>
      </c>
      <c r="V103" s="385"/>
      <c r="W103" s="334" t="str">
        <f t="shared" si="54"/>
        <v/>
      </c>
      <c r="X103" s="385"/>
      <c r="Y103" s="334" t="str">
        <f t="shared" si="55"/>
        <v/>
      </c>
    </row>
    <row r="104" spans="1:25" ht="15.9" customHeight="1" x14ac:dyDescent="0.2">
      <c r="A104" s="432">
        <v>101</v>
      </c>
      <c r="B104" s="430" t="s">
        <v>399</v>
      </c>
      <c r="C104" s="426">
        <v>3</v>
      </c>
      <c r="D104" s="424" t="s">
        <v>400</v>
      </c>
      <c r="E104" s="342">
        <f t="shared" si="51"/>
        <v>0.375</v>
      </c>
      <c r="F104" s="345">
        <f t="shared" si="52"/>
        <v>97</v>
      </c>
      <c r="G104" s="344">
        <v>0.375</v>
      </c>
      <c r="H104" s="385"/>
      <c r="I104" s="334" t="str">
        <f t="shared" si="45"/>
        <v/>
      </c>
      <c r="J104" s="385"/>
      <c r="K104" s="334" t="str">
        <f t="shared" si="53"/>
        <v/>
      </c>
      <c r="L104" s="385"/>
      <c r="M104" s="334" t="str">
        <f t="shared" si="46"/>
        <v/>
      </c>
      <c r="N104" s="385"/>
      <c r="O104" s="334" t="str">
        <f t="shared" si="47"/>
        <v/>
      </c>
      <c r="P104" s="385"/>
      <c r="Q104" s="334" t="str">
        <f t="shared" si="48"/>
        <v/>
      </c>
      <c r="R104" s="385"/>
      <c r="S104" s="334" t="str">
        <f t="shared" si="49"/>
        <v/>
      </c>
      <c r="T104" s="438"/>
      <c r="U104" s="335" t="str">
        <f t="shared" si="50"/>
        <v/>
      </c>
      <c r="V104" s="385"/>
      <c r="W104" s="334" t="str">
        <f t="shared" si="54"/>
        <v/>
      </c>
      <c r="X104" s="385"/>
      <c r="Y104" s="334" t="str">
        <f t="shared" si="55"/>
        <v/>
      </c>
    </row>
    <row r="105" spans="1:25" ht="15.9" customHeight="1" x14ac:dyDescent="0.2">
      <c r="A105" s="432">
        <v>102</v>
      </c>
      <c r="B105" s="430" t="s">
        <v>404</v>
      </c>
      <c r="C105" s="426">
        <v>2</v>
      </c>
      <c r="D105" s="424" t="s">
        <v>405</v>
      </c>
      <c r="E105" s="342">
        <f t="shared" si="51"/>
        <v>0.375</v>
      </c>
      <c r="F105" s="345">
        <f t="shared" si="52"/>
        <v>97</v>
      </c>
      <c r="G105" s="344">
        <v>0.375</v>
      </c>
      <c r="H105" s="385"/>
      <c r="I105" s="334" t="str">
        <f t="shared" si="45"/>
        <v/>
      </c>
      <c r="J105" s="385"/>
      <c r="K105" s="334" t="str">
        <f t="shared" si="53"/>
        <v/>
      </c>
      <c r="L105" s="385"/>
      <c r="M105" s="334" t="str">
        <f t="shared" si="46"/>
        <v/>
      </c>
      <c r="N105" s="385"/>
      <c r="O105" s="334" t="str">
        <f t="shared" si="47"/>
        <v/>
      </c>
      <c r="P105" s="385"/>
      <c r="Q105" s="334" t="str">
        <f t="shared" si="48"/>
        <v/>
      </c>
      <c r="R105" s="385"/>
      <c r="S105" s="334" t="str">
        <f t="shared" si="49"/>
        <v/>
      </c>
      <c r="T105" s="438"/>
      <c r="U105" s="335" t="str">
        <f t="shared" si="50"/>
        <v/>
      </c>
      <c r="V105" s="385"/>
      <c r="W105" s="334" t="str">
        <f t="shared" si="54"/>
        <v/>
      </c>
      <c r="X105" s="385"/>
      <c r="Y105" s="334" t="str">
        <f t="shared" si="55"/>
        <v/>
      </c>
    </row>
    <row r="106" spans="1:25" ht="15.9" customHeight="1" x14ac:dyDescent="0.2">
      <c r="A106" s="432">
        <v>103</v>
      </c>
      <c r="B106" s="430" t="s">
        <v>517</v>
      </c>
      <c r="C106" s="426">
        <v>3</v>
      </c>
      <c r="D106" s="424" t="s">
        <v>518</v>
      </c>
      <c r="E106" s="342">
        <f t="shared" si="51"/>
        <v>0.25</v>
      </c>
      <c r="F106" s="345">
        <f t="shared" si="52"/>
        <v>103</v>
      </c>
      <c r="G106" s="344">
        <v>0.25</v>
      </c>
      <c r="H106" s="385"/>
      <c r="I106" s="334" t="str">
        <f t="shared" si="45"/>
        <v/>
      </c>
      <c r="J106" s="385"/>
      <c r="K106" s="334" t="str">
        <f t="shared" si="53"/>
        <v/>
      </c>
      <c r="L106" s="385"/>
      <c r="M106" s="334" t="str">
        <f t="shared" si="46"/>
        <v/>
      </c>
      <c r="N106" s="385"/>
      <c r="O106" s="334" t="str">
        <f t="shared" si="47"/>
        <v/>
      </c>
      <c r="P106" s="385"/>
      <c r="Q106" s="334" t="str">
        <f t="shared" si="48"/>
        <v/>
      </c>
      <c r="R106" s="385"/>
      <c r="S106" s="334" t="str">
        <f t="shared" si="49"/>
        <v/>
      </c>
      <c r="T106" s="438"/>
      <c r="U106" s="335" t="str">
        <f t="shared" si="50"/>
        <v/>
      </c>
      <c r="V106" s="385"/>
      <c r="W106" s="334" t="str">
        <f t="shared" si="54"/>
        <v/>
      </c>
      <c r="X106" s="385"/>
      <c r="Y106" s="334" t="str">
        <f t="shared" si="55"/>
        <v/>
      </c>
    </row>
    <row r="107" spans="1:25" ht="15.9" customHeight="1" x14ac:dyDescent="0.2">
      <c r="A107" s="432">
        <v>104</v>
      </c>
      <c r="B107" s="430" t="s">
        <v>514</v>
      </c>
      <c r="C107" s="426">
        <v>3</v>
      </c>
      <c r="D107" s="424" t="s">
        <v>515</v>
      </c>
      <c r="E107" s="342">
        <f t="shared" si="51"/>
        <v>0.25</v>
      </c>
      <c r="F107" s="345">
        <f t="shared" si="52"/>
        <v>103</v>
      </c>
      <c r="G107" s="344">
        <v>0.25</v>
      </c>
      <c r="H107" s="385"/>
      <c r="I107" s="334" t="str">
        <f t="shared" si="45"/>
        <v/>
      </c>
      <c r="J107" s="385"/>
      <c r="K107" s="334" t="str">
        <f t="shared" si="53"/>
        <v/>
      </c>
      <c r="L107" s="385"/>
      <c r="M107" s="334" t="str">
        <f t="shared" si="46"/>
        <v/>
      </c>
      <c r="N107" s="385"/>
      <c r="O107" s="334" t="str">
        <f t="shared" si="47"/>
        <v/>
      </c>
      <c r="P107" s="385"/>
      <c r="Q107" s="334" t="str">
        <f t="shared" si="48"/>
        <v/>
      </c>
      <c r="R107" s="385"/>
      <c r="S107" s="334" t="str">
        <f t="shared" si="49"/>
        <v/>
      </c>
      <c r="T107" s="438"/>
      <c r="U107" s="335" t="str">
        <f t="shared" si="50"/>
        <v/>
      </c>
      <c r="V107" s="385"/>
      <c r="W107" s="334" t="str">
        <f t="shared" si="54"/>
        <v/>
      </c>
      <c r="X107" s="385"/>
      <c r="Y107" s="334" t="str">
        <f t="shared" si="55"/>
        <v/>
      </c>
    </row>
    <row r="108" spans="1:25" ht="15.9" customHeight="1" x14ac:dyDescent="0.2">
      <c r="A108" s="432">
        <v>105</v>
      </c>
      <c r="B108" s="430" t="s">
        <v>516</v>
      </c>
      <c r="C108" s="426">
        <v>3</v>
      </c>
      <c r="D108" s="424" t="s">
        <v>515</v>
      </c>
      <c r="E108" s="342">
        <f t="shared" si="51"/>
        <v>0.25</v>
      </c>
      <c r="F108" s="345">
        <f t="shared" si="52"/>
        <v>103</v>
      </c>
      <c r="G108" s="344">
        <v>0.25</v>
      </c>
      <c r="H108" s="385"/>
      <c r="I108" s="334" t="str">
        <f t="shared" si="45"/>
        <v/>
      </c>
      <c r="J108" s="385"/>
      <c r="K108" s="334" t="str">
        <f t="shared" si="53"/>
        <v/>
      </c>
      <c r="L108" s="385"/>
      <c r="M108" s="334" t="str">
        <f t="shared" si="46"/>
        <v/>
      </c>
      <c r="N108" s="385"/>
      <c r="O108" s="334" t="str">
        <f t="shared" si="47"/>
        <v/>
      </c>
      <c r="P108" s="385"/>
      <c r="Q108" s="334" t="str">
        <f t="shared" si="48"/>
        <v/>
      </c>
      <c r="R108" s="385"/>
      <c r="S108" s="334" t="str">
        <f t="shared" si="49"/>
        <v/>
      </c>
      <c r="T108" s="438"/>
      <c r="U108" s="335" t="str">
        <f t="shared" si="50"/>
        <v/>
      </c>
      <c r="V108" s="385"/>
      <c r="W108" s="334" t="str">
        <f t="shared" si="54"/>
        <v/>
      </c>
      <c r="X108" s="385"/>
      <c r="Y108" s="334" t="str">
        <f t="shared" si="55"/>
        <v/>
      </c>
    </row>
    <row r="109" spans="1:25" ht="15.9" customHeight="1" x14ac:dyDescent="0.2">
      <c r="A109" s="432">
        <v>106</v>
      </c>
      <c r="B109" s="430" t="s">
        <v>512</v>
      </c>
      <c r="C109" s="426">
        <v>3</v>
      </c>
      <c r="D109" s="424" t="s">
        <v>510</v>
      </c>
      <c r="E109" s="342">
        <f t="shared" si="51"/>
        <v>0.25</v>
      </c>
      <c r="F109" s="345">
        <f t="shared" si="52"/>
        <v>103</v>
      </c>
      <c r="G109" s="344">
        <v>0.25</v>
      </c>
      <c r="H109" s="385"/>
      <c r="I109" s="334" t="str">
        <f t="shared" si="45"/>
        <v/>
      </c>
      <c r="J109" s="385"/>
      <c r="K109" s="334" t="str">
        <f t="shared" si="53"/>
        <v/>
      </c>
      <c r="L109" s="385"/>
      <c r="M109" s="334" t="str">
        <f t="shared" si="46"/>
        <v/>
      </c>
      <c r="N109" s="385"/>
      <c r="O109" s="334" t="str">
        <f t="shared" si="47"/>
        <v/>
      </c>
      <c r="P109" s="385"/>
      <c r="Q109" s="334" t="str">
        <f t="shared" si="48"/>
        <v/>
      </c>
      <c r="R109" s="385"/>
      <c r="S109" s="334" t="str">
        <f t="shared" si="49"/>
        <v/>
      </c>
      <c r="T109" s="438"/>
      <c r="U109" s="335" t="str">
        <f t="shared" si="50"/>
        <v/>
      </c>
      <c r="V109" s="385"/>
      <c r="W109" s="334" t="str">
        <f t="shared" si="54"/>
        <v/>
      </c>
      <c r="X109" s="385"/>
      <c r="Y109" s="334" t="str">
        <f t="shared" si="55"/>
        <v/>
      </c>
    </row>
    <row r="110" spans="1:25" ht="15.9" customHeight="1" x14ac:dyDescent="0.2">
      <c r="A110" s="432">
        <v>107</v>
      </c>
      <c r="B110" s="430" t="s">
        <v>519</v>
      </c>
      <c r="C110" s="426">
        <v>2</v>
      </c>
      <c r="D110" s="424" t="s">
        <v>520</v>
      </c>
      <c r="E110" s="342">
        <f t="shared" si="51"/>
        <v>0.25</v>
      </c>
      <c r="F110" s="345">
        <f t="shared" si="52"/>
        <v>103</v>
      </c>
      <c r="G110" s="344">
        <v>0.25</v>
      </c>
      <c r="H110" s="385"/>
      <c r="I110" s="334" t="str">
        <f t="shared" si="45"/>
        <v/>
      </c>
      <c r="J110" s="385"/>
      <c r="K110" s="334" t="str">
        <f t="shared" si="53"/>
        <v/>
      </c>
      <c r="L110" s="385"/>
      <c r="M110" s="334" t="str">
        <f t="shared" si="46"/>
        <v/>
      </c>
      <c r="N110" s="385"/>
      <c r="O110" s="334" t="str">
        <f t="shared" si="47"/>
        <v/>
      </c>
      <c r="P110" s="385"/>
      <c r="Q110" s="334" t="str">
        <f t="shared" si="48"/>
        <v/>
      </c>
      <c r="R110" s="385"/>
      <c r="S110" s="334" t="str">
        <f t="shared" si="49"/>
        <v/>
      </c>
      <c r="T110" s="438"/>
      <c r="U110" s="335" t="str">
        <f t="shared" si="50"/>
        <v/>
      </c>
      <c r="V110" s="385"/>
      <c r="W110" s="334" t="str">
        <f t="shared" si="54"/>
        <v/>
      </c>
      <c r="X110" s="385"/>
      <c r="Y110" s="334" t="str">
        <f t="shared" si="55"/>
        <v/>
      </c>
    </row>
    <row r="111" spans="1:25" ht="15.9" customHeight="1" x14ac:dyDescent="0.2">
      <c r="A111" s="432">
        <v>108</v>
      </c>
      <c r="B111" s="430" t="s">
        <v>774</v>
      </c>
      <c r="C111" s="426">
        <v>3</v>
      </c>
      <c r="D111" s="424" t="s">
        <v>34</v>
      </c>
      <c r="E111" s="342">
        <f t="shared" si="51"/>
        <v>0.125</v>
      </c>
      <c r="F111" s="345">
        <f t="shared" si="52"/>
        <v>108</v>
      </c>
      <c r="G111" s="344">
        <v>0.125</v>
      </c>
      <c r="H111" s="385"/>
      <c r="I111" s="334" t="str">
        <f t="shared" si="45"/>
        <v/>
      </c>
      <c r="J111" s="385"/>
      <c r="K111" s="334" t="str">
        <f t="shared" si="53"/>
        <v/>
      </c>
      <c r="L111" s="385"/>
      <c r="M111" s="334" t="str">
        <f t="shared" si="46"/>
        <v/>
      </c>
      <c r="N111" s="385"/>
      <c r="O111" s="334" t="str">
        <f t="shared" si="47"/>
        <v/>
      </c>
      <c r="P111" s="385"/>
      <c r="Q111" s="334" t="str">
        <f t="shared" si="48"/>
        <v/>
      </c>
      <c r="R111" s="385"/>
      <c r="S111" s="334" t="str">
        <f t="shared" si="49"/>
        <v/>
      </c>
      <c r="T111" s="438"/>
      <c r="U111" s="335" t="str">
        <f t="shared" si="50"/>
        <v/>
      </c>
      <c r="V111" s="385"/>
      <c r="W111" s="334" t="str">
        <f t="shared" si="54"/>
        <v/>
      </c>
      <c r="X111" s="385"/>
      <c r="Y111" s="334" t="str">
        <f t="shared" si="55"/>
        <v/>
      </c>
    </row>
    <row r="112" spans="1:25" ht="15.9" customHeight="1" x14ac:dyDescent="0.2">
      <c r="A112" s="432"/>
      <c r="B112" s="430"/>
      <c r="C112" s="426"/>
      <c r="D112" s="424"/>
      <c r="E112" s="437"/>
      <c r="F112" s="436"/>
      <c r="G112" s="344"/>
      <c r="H112" s="385"/>
      <c r="I112" s="334"/>
      <c r="J112" s="140"/>
      <c r="K112" s="334"/>
      <c r="L112" s="140"/>
      <c r="M112" s="334"/>
      <c r="N112" s="140"/>
      <c r="O112" s="334"/>
      <c r="P112" s="140"/>
      <c r="Q112" s="334"/>
      <c r="R112" s="140"/>
      <c r="S112" s="334"/>
      <c r="T112" s="28"/>
      <c r="U112" s="335"/>
      <c r="V112" s="140"/>
      <c r="W112" s="334"/>
      <c r="X112" s="140"/>
      <c r="Y112" s="334"/>
    </row>
    <row r="113" spans="1:25" ht="15.9" customHeight="1" x14ac:dyDescent="0.2">
      <c r="A113" s="432"/>
      <c r="B113" s="430"/>
      <c r="C113" s="426"/>
      <c r="D113" s="424"/>
      <c r="E113" s="437"/>
      <c r="F113" s="436"/>
      <c r="G113" s="344"/>
      <c r="H113" s="385"/>
      <c r="I113" s="334"/>
      <c r="J113" s="140"/>
      <c r="K113" s="334"/>
      <c r="L113" s="140"/>
      <c r="M113" s="334"/>
      <c r="N113" s="140"/>
      <c r="O113" s="334"/>
      <c r="P113" s="140"/>
      <c r="Q113" s="334"/>
      <c r="R113" s="140"/>
      <c r="S113" s="334"/>
      <c r="T113" s="28"/>
      <c r="U113" s="335"/>
      <c r="V113" s="140"/>
      <c r="W113" s="334"/>
      <c r="X113" s="140"/>
      <c r="Y113" s="334"/>
    </row>
    <row r="114" spans="1:25" x14ac:dyDescent="0.2">
      <c r="A114" s="283"/>
      <c r="B114" s="278"/>
      <c r="C114" s="350"/>
      <c r="D114" s="278"/>
      <c r="E114" s="351"/>
      <c r="F114" s="45"/>
      <c r="G114" s="339"/>
      <c r="H114" s="187"/>
      <c r="I114" s="181"/>
      <c r="J114" s="187"/>
      <c r="K114" s="181"/>
      <c r="L114" s="187"/>
      <c r="M114" s="181"/>
      <c r="N114" s="187"/>
      <c r="O114" s="181"/>
      <c r="P114" s="187"/>
      <c r="Q114" s="181"/>
      <c r="R114" s="187"/>
      <c r="S114" s="181"/>
      <c r="T114" s="187"/>
      <c r="U114" s="352"/>
      <c r="V114" s="187"/>
      <c r="W114" s="181"/>
      <c r="X114" s="187"/>
      <c r="Y114" s="181"/>
    </row>
    <row r="115" spans="1:25" ht="13.8" thickBot="1" x14ac:dyDescent="0.25"/>
    <row r="116" spans="1:25" ht="72.75" customHeight="1" thickBot="1" x14ac:dyDescent="0.25">
      <c r="H116" s="66" t="s">
        <v>101</v>
      </c>
      <c r="I116" s="371" t="s">
        <v>24</v>
      </c>
      <c r="J116" s="66" t="s">
        <v>103</v>
      </c>
      <c r="K116" s="371" t="s">
        <v>24</v>
      </c>
      <c r="L116" s="66" t="s">
        <v>102</v>
      </c>
      <c r="M116" s="371" t="s">
        <v>24</v>
      </c>
      <c r="N116" s="66" t="s">
        <v>104</v>
      </c>
      <c r="O116" s="371" t="s">
        <v>24</v>
      </c>
      <c r="P116" s="66" t="s">
        <v>105</v>
      </c>
      <c r="Q116" s="371" t="s">
        <v>24</v>
      </c>
      <c r="R116" s="66" t="s">
        <v>106</v>
      </c>
      <c r="S116" s="371" t="s">
        <v>24</v>
      </c>
      <c r="T116" s="66" t="s">
        <v>107</v>
      </c>
      <c r="U116" s="371" t="s">
        <v>24</v>
      </c>
      <c r="V116" s="66" t="s">
        <v>108</v>
      </c>
      <c r="W116" s="371" t="s">
        <v>24</v>
      </c>
      <c r="X116" s="66" t="s">
        <v>109</v>
      </c>
      <c r="Y116" s="371" t="s">
        <v>24</v>
      </c>
    </row>
    <row r="117" spans="1:25" x14ac:dyDescent="0.2">
      <c r="H117" s="261">
        <v>1</v>
      </c>
      <c r="I117" s="205">
        <v>16.5</v>
      </c>
      <c r="J117" s="261">
        <v>1</v>
      </c>
      <c r="K117" s="205">
        <v>16.5</v>
      </c>
      <c r="L117" s="261"/>
      <c r="M117" s="205">
        <v>16.5</v>
      </c>
      <c r="N117" s="296"/>
      <c r="O117" s="205">
        <v>16.5</v>
      </c>
      <c r="P117" s="209"/>
      <c r="Q117" s="355">
        <v>16.5</v>
      </c>
      <c r="R117" s="209"/>
      <c r="S117" s="355">
        <v>16.5</v>
      </c>
      <c r="T117" s="209"/>
      <c r="U117" s="205">
        <v>16.5</v>
      </c>
      <c r="V117" s="261"/>
      <c r="W117" s="205">
        <v>16.5</v>
      </c>
      <c r="X117" s="209"/>
      <c r="Y117" s="205">
        <v>16.5</v>
      </c>
    </row>
    <row r="118" spans="1:25" x14ac:dyDescent="0.2">
      <c r="H118" s="118"/>
      <c r="I118" s="229">
        <v>11</v>
      </c>
      <c r="J118" s="118"/>
      <c r="K118" s="229">
        <v>11</v>
      </c>
      <c r="L118" s="118">
        <v>1</v>
      </c>
      <c r="M118" s="229">
        <v>11</v>
      </c>
      <c r="N118" s="297">
        <v>1</v>
      </c>
      <c r="O118" s="229">
        <v>11</v>
      </c>
      <c r="P118" s="213"/>
      <c r="Q118" s="356">
        <v>11</v>
      </c>
      <c r="R118" s="213"/>
      <c r="S118" s="356">
        <v>11</v>
      </c>
      <c r="T118" s="213"/>
      <c r="U118" s="229">
        <v>11</v>
      </c>
      <c r="V118" s="118">
        <v>1</v>
      </c>
      <c r="W118" s="229">
        <v>11</v>
      </c>
      <c r="X118" s="213"/>
      <c r="Y118" s="229">
        <v>11</v>
      </c>
    </row>
    <row r="119" spans="1:25" x14ac:dyDescent="0.2">
      <c r="H119" s="118">
        <v>2</v>
      </c>
      <c r="I119" s="229">
        <v>10.5</v>
      </c>
      <c r="J119" s="118">
        <v>2</v>
      </c>
      <c r="K119" s="229">
        <v>10.5</v>
      </c>
      <c r="L119" s="118"/>
      <c r="M119" s="229">
        <v>10.5</v>
      </c>
      <c r="N119" s="297"/>
      <c r="O119" s="229">
        <v>10.5</v>
      </c>
      <c r="P119" s="213"/>
      <c r="Q119" s="356">
        <v>10.5</v>
      </c>
      <c r="R119" s="213"/>
      <c r="S119" s="356">
        <v>10.5</v>
      </c>
      <c r="T119" s="213"/>
      <c r="U119" s="229">
        <v>10.5</v>
      </c>
      <c r="V119" s="118"/>
      <c r="W119" s="229">
        <v>10.5</v>
      </c>
      <c r="X119" s="213"/>
      <c r="Y119" s="229">
        <v>10.5</v>
      </c>
    </row>
    <row r="120" spans="1:25" x14ac:dyDescent="0.2">
      <c r="H120" s="118">
        <v>3</v>
      </c>
      <c r="I120" s="229">
        <v>8</v>
      </c>
      <c r="J120" s="118">
        <v>3</v>
      </c>
      <c r="K120" s="229">
        <v>8</v>
      </c>
      <c r="L120" s="118"/>
      <c r="M120" s="229">
        <v>8</v>
      </c>
      <c r="N120" s="297"/>
      <c r="O120" s="229">
        <v>8</v>
      </c>
      <c r="P120" s="213"/>
      <c r="Q120" s="356">
        <v>8</v>
      </c>
      <c r="R120" s="213"/>
      <c r="S120" s="356">
        <v>8</v>
      </c>
      <c r="T120" s="213"/>
      <c r="U120" s="229">
        <v>8</v>
      </c>
      <c r="V120" s="118"/>
      <c r="W120" s="229">
        <v>8</v>
      </c>
      <c r="X120" s="213"/>
      <c r="Y120" s="229">
        <v>8</v>
      </c>
    </row>
    <row r="121" spans="1:25" x14ac:dyDescent="0.2">
      <c r="H121" s="118"/>
      <c r="I121" s="229">
        <v>7</v>
      </c>
      <c r="J121" s="118"/>
      <c r="K121" s="229">
        <v>7</v>
      </c>
      <c r="L121" s="118">
        <v>2</v>
      </c>
      <c r="M121" s="229">
        <v>7</v>
      </c>
      <c r="N121" s="297">
        <v>2</v>
      </c>
      <c r="O121" s="229">
        <v>7</v>
      </c>
      <c r="P121" s="213"/>
      <c r="Q121" s="356">
        <v>7</v>
      </c>
      <c r="R121" s="213"/>
      <c r="S121" s="356">
        <v>7</v>
      </c>
      <c r="T121" s="213"/>
      <c r="U121" s="229">
        <v>7</v>
      </c>
      <c r="V121" s="118">
        <v>2</v>
      </c>
      <c r="W121" s="229">
        <v>7</v>
      </c>
      <c r="X121" s="213"/>
      <c r="Y121" s="229">
        <v>7</v>
      </c>
    </row>
    <row r="122" spans="1:25" x14ac:dyDescent="0.2">
      <c r="H122" s="118">
        <v>4</v>
      </c>
      <c r="I122" s="229">
        <v>6</v>
      </c>
      <c r="J122" s="118">
        <v>4</v>
      </c>
      <c r="K122" s="229">
        <v>6</v>
      </c>
      <c r="L122" s="118"/>
      <c r="M122" s="229">
        <v>6</v>
      </c>
      <c r="N122" s="297"/>
      <c r="O122" s="229">
        <v>6</v>
      </c>
      <c r="P122" s="213">
        <v>1</v>
      </c>
      <c r="Q122" s="356">
        <v>6</v>
      </c>
      <c r="R122" s="213"/>
      <c r="S122" s="356">
        <v>6</v>
      </c>
      <c r="T122" s="213"/>
      <c r="U122" s="229">
        <v>6</v>
      </c>
      <c r="V122" s="118"/>
      <c r="W122" s="229">
        <v>6</v>
      </c>
      <c r="X122" s="213">
        <v>1</v>
      </c>
      <c r="Y122" s="229">
        <v>6</v>
      </c>
    </row>
    <row r="123" spans="1:25" x14ac:dyDescent="0.2">
      <c r="H123" s="118"/>
      <c r="I123" s="229">
        <v>5.5</v>
      </c>
      <c r="J123" s="118"/>
      <c r="K123" s="229">
        <v>5.5</v>
      </c>
      <c r="L123" s="118">
        <v>3</v>
      </c>
      <c r="M123" s="229">
        <v>5.5</v>
      </c>
      <c r="N123" s="297">
        <v>3</v>
      </c>
      <c r="O123" s="229">
        <v>5.5</v>
      </c>
      <c r="P123" s="213"/>
      <c r="Q123" s="356">
        <v>5.5</v>
      </c>
      <c r="R123" s="213"/>
      <c r="S123" s="356">
        <v>5.5</v>
      </c>
      <c r="T123" s="213"/>
      <c r="U123" s="229">
        <v>5.5</v>
      </c>
      <c r="V123" s="118">
        <v>3</v>
      </c>
      <c r="W123" s="229">
        <v>5.5</v>
      </c>
      <c r="X123" s="213"/>
      <c r="Y123" s="229">
        <v>5.5</v>
      </c>
    </row>
    <row r="124" spans="1:25" x14ac:dyDescent="0.2">
      <c r="H124" s="118">
        <v>5</v>
      </c>
      <c r="I124" s="229">
        <v>4</v>
      </c>
      <c r="J124" s="118">
        <v>5</v>
      </c>
      <c r="K124" s="229">
        <v>4</v>
      </c>
      <c r="L124" s="118">
        <v>4</v>
      </c>
      <c r="M124" s="229">
        <v>4</v>
      </c>
      <c r="N124" s="297">
        <v>4</v>
      </c>
      <c r="O124" s="229">
        <v>4</v>
      </c>
      <c r="P124" s="213">
        <v>2</v>
      </c>
      <c r="Q124" s="356">
        <v>4</v>
      </c>
      <c r="R124" s="213">
        <v>1</v>
      </c>
      <c r="S124" s="356">
        <v>4</v>
      </c>
      <c r="T124" s="213">
        <v>1</v>
      </c>
      <c r="U124" s="229">
        <v>4</v>
      </c>
      <c r="V124" s="118">
        <v>4</v>
      </c>
      <c r="W124" s="229">
        <v>4</v>
      </c>
      <c r="X124" s="213">
        <v>2</v>
      </c>
      <c r="Y124" s="229">
        <v>4</v>
      </c>
    </row>
    <row r="125" spans="1:25" x14ac:dyDescent="0.2">
      <c r="H125" s="118">
        <v>6</v>
      </c>
      <c r="I125" s="229">
        <v>4</v>
      </c>
      <c r="J125" s="118">
        <v>6</v>
      </c>
      <c r="K125" s="229">
        <v>4</v>
      </c>
      <c r="L125" s="118"/>
      <c r="M125" s="229">
        <v>4</v>
      </c>
      <c r="N125" s="297"/>
      <c r="O125" s="229">
        <v>3.5</v>
      </c>
      <c r="P125" s="213"/>
      <c r="Q125" s="356">
        <v>3.5</v>
      </c>
      <c r="R125" s="213"/>
      <c r="S125" s="356">
        <v>3.5</v>
      </c>
      <c r="T125" s="213"/>
      <c r="U125" s="229">
        <v>3.5</v>
      </c>
      <c r="V125" s="118"/>
      <c r="W125" s="229">
        <v>3.5</v>
      </c>
      <c r="X125" s="213"/>
      <c r="Y125" s="229">
        <v>3.5</v>
      </c>
    </row>
    <row r="126" spans="1:25" x14ac:dyDescent="0.2">
      <c r="H126" s="118">
        <v>7</v>
      </c>
      <c r="I126" s="229">
        <v>4</v>
      </c>
      <c r="J126" s="118">
        <v>7</v>
      </c>
      <c r="K126" s="229">
        <v>4</v>
      </c>
      <c r="L126" s="118"/>
      <c r="M126" s="229">
        <v>4</v>
      </c>
      <c r="N126" s="297">
        <v>5</v>
      </c>
      <c r="O126" s="229">
        <v>3</v>
      </c>
      <c r="P126" s="213">
        <v>3</v>
      </c>
      <c r="Q126" s="356">
        <v>3</v>
      </c>
      <c r="R126" s="213">
        <v>2</v>
      </c>
      <c r="S126" s="356">
        <v>3</v>
      </c>
      <c r="T126" s="213">
        <v>2</v>
      </c>
      <c r="U126" s="229">
        <v>3</v>
      </c>
      <c r="V126" s="118">
        <v>5</v>
      </c>
      <c r="W126" s="229">
        <v>3</v>
      </c>
      <c r="X126" s="213">
        <v>3</v>
      </c>
      <c r="Y126" s="229">
        <v>3</v>
      </c>
    </row>
    <row r="127" spans="1:25" x14ac:dyDescent="0.2">
      <c r="H127" s="118">
        <v>8</v>
      </c>
      <c r="I127" s="229">
        <v>4</v>
      </c>
      <c r="J127" s="118">
        <v>8</v>
      </c>
      <c r="K127" s="229">
        <v>4</v>
      </c>
      <c r="L127" s="118">
        <v>8</v>
      </c>
      <c r="M127" s="229">
        <v>3</v>
      </c>
      <c r="N127" s="297">
        <v>6</v>
      </c>
      <c r="O127" s="229">
        <v>3</v>
      </c>
      <c r="P127" s="213"/>
      <c r="Q127" s="356">
        <v>2.5</v>
      </c>
      <c r="R127" s="213"/>
      <c r="S127" s="356">
        <v>2.5</v>
      </c>
      <c r="T127" s="213"/>
      <c r="U127" s="229">
        <v>2.5</v>
      </c>
      <c r="V127" s="118">
        <v>6</v>
      </c>
      <c r="W127" s="229">
        <v>3</v>
      </c>
      <c r="X127" s="213"/>
      <c r="Y127" s="229">
        <v>2.5</v>
      </c>
    </row>
    <row r="128" spans="1:25" x14ac:dyDescent="0.2">
      <c r="H128" s="118"/>
      <c r="I128" s="229">
        <v>2</v>
      </c>
      <c r="J128" s="118"/>
      <c r="K128" s="229">
        <v>2</v>
      </c>
      <c r="L128" s="118"/>
      <c r="M128" s="229">
        <v>2</v>
      </c>
      <c r="N128" s="297">
        <v>7</v>
      </c>
      <c r="O128" s="229">
        <v>3</v>
      </c>
      <c r="P128" s="213">
        <v>4</v>
      </c>
      <c r="Q128" s="356">
        <v>2</v>
      </c>
      <c r="R128" s="213"/>
      <c r="S128" s="356">
        <v>2</v>
      </c>
      <c r="T128" s="213"/>
      <c r="U128" s="229">
        <v>2</v>
      </c>
      <c r="V128" s="118">
        <v>7</v>
      </c>
      <c r="W128" s="229">
        <v>3</v>
      </c>
      <c r="X128" s="213">
        <v>4</v>
      </c>
      <c r="Y128" s="229">
        <v>2</v>
      </c>
    </row>
    <row r="129" spans="5:25" x14ac:dyDescent="0.2">
      <c r="H129" s="118">
        <v>16</v>
      </c>
      <c r="I129" s="229">
        <v>1.5</v>
      </c>
      <c r="J129" s="118">
        <v>16</v>
      </c>
      <c r="K129" s="229">
        <v>1.5</v>
      </c>
      <c r="L129" s="118">
        <v>16</v>
      </c>
      <c r="M129" s="229">
        <v>1</v>
      </c>
      <c r="N129" s="297">
        <v>8</v>
      </c>
      <c r="O129" s="229">
        <v>3</v>
      </c>
      <c r="P129" s="213"/>
      <c r="Q129" s="356">
        <v>1.5</v>
      </c>
      <c r="R129" s="213">
        <v>3</v>
      </c>
      <c r="S129" s="356">
        <v>1.5</v>
      </c>
      <c r="T129" s="213">
        <v>3</v>
      </c>
      <c r="U129" s="229">
        <v>1.5</v>
      </c>
      <c r="V129" s="118">
        <v>8</v>
      </c>
      <c r="W129" s="229">
        <v>3</v>
      </c>
      <c r="X129" s="213"/>
      <c r="Y129" s="229">
        <v>1.5</v>
      </c>
    </row>
    <row r="130" spans="5:25" x14ac:dyDescent="0.2">
      <c r="H130" s="118">
        <v>24</v>
      </c>
      <c r="I130" s="229">
        <v>0.75</v>
      </c>
      <c r="J130" s="118">
        <v>24</v>
      </c>
      <c r="K130" s="229">
        <v>0.75</v>
      </c>
      <c r="L130" s="118">
        <v>24</v>
      </c>
      <c r="M130" s="229">
        <v>0.5</v>
      </c>
      <c r="N130" s="297">
        <v>16</v>
      </c>
      <c r="O130" s="229">
        <v>1</v>
      </c>
      <c r="P130" s="213">
        <v>8</v>
      </c>
      <c r="Q130" s="356">
        <v>1</v>
      </c>
      <c r="R130" s="213">
        <v>4</v>
      </c>
      <c r="S130" s="356">
        <v>1</v>
      </c>
      <c r="T130" s="213">
        <v>4</v>
      </c>
      <c r="U130" s="229">
        <v>1</v>
      </c>
      <c r="V130" s="118">
        <v>16</v>
      </c>
      <c r="W130" s="229">
        <v>1</v>
      </c>
      <c r="X130" s="213">
        <v>8</v>
      </c>
      <c r="Y130" s="229">
        <v>1</v>
      </c>
    </row>
    <row r="131" spans="5:25" ht="13.8" thickBot="1" x14ac:dyDescent="0.25">
      <c r="H131" s="231"/>
      <c r="I131" s="233">
        <v>0.625</v>
      </c>
      <c r="J131" s="231"/>
      <c r="K131" s="233">
        <v>0.625</v>
      </c>
      <c r="L131" s="231">
        <v>32</v>
      </c>
      <c r="M131" s="233">
        <v>0.5</v>
      </c>
      <c r="N131" s="300"/>
      <c r="O131" s="233">
        <v>0.625</v>
      </c>
      <c r="P131" s="217"/>
      <c r="Q131" s="357">
        <v>0.5</v>
      </c>
      <c r="R131" s="217"/>
      <c r="S131" s="357">
        <v>0.5</v>
      </c>
      <c r="T131" s="217"/>
      <c r="U131" s="233">
        <v>0.5</v>
      </c>
      <c r="V131" s="231"/>
      <c r="W131" s="233">
        <v>0.625</v>
      </c>
      <c r="X131" s="217"/>
      <c r="Y131" s="233">
        <v>0.5</v>
      </c>
    </row>
    <row r="132" spans="5:25" ht="13.8" thickBot="1" x14ac:dyDescent="0.25">
      <c r="E132" s="263"/>
      <c r="F132" s="263"/>
      <c r="H132" s="263"/>
      <c r="I132" s="358"/>
      <c r="J132" s="263"/>
      <c r="K132" s="358"/>
      <c r="L132" s="263"/>
      <c r="M132" s="358"/>
      <c r="N132" s="263"/>
      <c r="O132" s="358"/>
      <c r="P132" s="263"/>
      <c r="Q132" s="358"/>
      <c r="R132" s="263"/>
      <c r="S132" s="358"/>
      <c r="T132" s="263"/>
      <c r="U132" s="358"/>
      <c r="V132" s="302"/>
      <c r="W132" s="358"/>
      <c r="X132" s="302"/>
      <c r="Y132" s="358"/>
    </row>
    <row r="133" spans="5:25" ht="13.8" thickBot="1" x14ac:dyDescent="0.25">
      <c r="E133" s="263"/>
      <c r="F133" s="263"/>
      <c r="G133" s="359"/>
      <c r="H133" s="221" t="s">
        <v>23</v>
      </c>
      <c r="I133" s="223"/>
      <c r="J133" s="221" t="s">
        <v>23</v>
      </c>
      <c r="K133" s="223"/>
      <c r="L133" s="221" t="s">
        <v>23</v>
      </c>
      <c r="M133" s="223"/>
      <c r="N133" s="221" t="s">
        <v>23</v>
      </c>
      <c r="O133" s="223"/>
      <c r="P133" s="221" t="s">
        <v>23</v>
      </c>
      <c r="Q133" s="223"/>
      <c r="R133" s="221" t="s">
        <v>23</v>
      </c>
      <c r="S133" s="223"/>
      <c r="T133" s="221" t="s">
        <v>23</v>
      </c>
      <c r="U133" s="223"/>
      <c r="V133" s="221" t="s">
        <v>23</v>
      </c>
      <c r="W133" s="223"/>
      <c r="X133" s="221" t="s">
        <v>23</v>
      </c>
      <c r="Y133" s="223"/>
    </row>
    <row r="134" spans="5:25" x14ac:dyDescent="0.2">
      <c r="G134" s="360"/>
      <c r="H134" s="113">
        <f t="shared" ref="H134:H143" si="56">COUNTIF(H$4:H$113,$G134)</f>
        <v>0</v>
      </c>
      <c r="I134" s="226"/>
      <c r="J134" s="113">
        <f t="shared" ref="J134:J143" si="57">COUNTIF(J$4:J$113,$G134)</f>
        <v>0</v>
      </c>
      <c r="K134" s="226"/>
      <c r="L134" s="113">
        <f t="shared" ref="L134:L143" si="58">COUNTIF(L$4:L$113,$G134)</f>
        <v>0</v>
      </c>
      <c r="M134" s="226"/>
      <c r="N134" s="113">
        <f t="shared" ref="N134:N143" si="59">COUNTIF(N$4:N$113,$G134)</f>
        <v>0</v>
      </c>
      <c r="O134" s="226"/>
      <c r="P134" s="113">
        <f t="shared" ref="P134:P143" si="60">COUNTIF(P$4:P$113,$G134)</f>
        <v>0</v>
      </c>
      <c r="Q134" s="226"/>
      <c r="R134" s="113">
        <f t="shared" ref="R134:R143" si="61">COUNTIF(R$4:R$113,$G134)</f>
        <v>0</v>
      </c>
      <c r="S134" s="226"/>
      <c r="T134" s="113">
        <f t="shared" ref="T134:T143" si="62">COUNTIF(T$4:T$113,$G134)</f>
        <v>0</v>
      </c>
      <c r="U134" s="226"/>
      <c r="V134" s="113">
        <f t="shared" ref="V134:V143" si="63">COUNTIF(V$4:V$113,$G134)</f>
        <v>0</v>
      </c>
      <c r="W134" s="226"/>
      <c r="X134" s="113">
        <f t="shared" ref="X134:X143" si="64">COUNTIF(X$4:X$113,$G134)</f>
        <v>0</v>
      </c>
      <c r="Y134" s="226"/>
    </row>
    <row r="135" spans="5:25" x14ac:dyDescent="0.2">
      <c r="G135" s="361"/>
      <c r="H135" s="118">
        <f t="shared" si="56"/>
        <v>0</v>
      </c>
      <c r="I135" s="229"/>
      <c r="J135" s="118">
        <f t="shared" si="57"/>
        <v>0</v>
      </c>
      <c r="K135" s="229"/>
      <c r="L135" s="118">
        <f t="shared" si="58"/>
        <v>0</v>
      </c>
      <c r="M135" s="229"/>
      <c r="N135" s="118">
        <f t="shared" si="59"/>
        <v>0</v>
      </c>
      <c r="O135" s="229"/>
      <c r="P135" s="118">
        <f t="shared" si="60"/>
        <v>0</v>
      </c>
      <c r="Q135" s="229"/>
      <c r="R135" s="118">
        <f t="shared" si="61"/>
        <v>0</v>
      </c>
      <c r="S135" s="229"/>
      <c r="T135" s="118">
        <f t="shared" si="62"/>
        <v>0</v>
      </c>
      <c r="U135" s="229"/>
      <c r="V135" s="118">
        <f t="shared" si="63"/>
        <v>0</v>
      </c>
      <c r="W135" s="229"/>
      <c r="X135" s="118">
        <f t="shared" si="64"/>
        <v>0</v>
      </c>
      <c r="Y135" s="229"/>
    </row>
    <row r="136" spans="5:25" x14ac:dyDescent="0.2">
      <c r="G136" s="361"/>
      <c r="H136" s="118">
        <f t="shared" si="56"/>
        <v>0</v>
      </c>
      <c r="I136" s="229"/>
      <c r="J136" s="118">
        <f t="shared" si="57"/>
        <v>0</v>
      </c>
      <c r="K136" s="229"/>
      <c r="L136" s="118">
        <f t="shared" si="58"/>
        <v>0</v>
      </c>
      <c r="M136" s="229"/>
      <c r="N136" s="118">
        <f t="shared" si="59"/>
        <v>0</v>
      </c>
      <c r="O136" s="229"/>
      <c r="P136" s="118">
        <f t="shared" si="60"/>
        <v>0</v>
      </c>
      <c r="Q136" s="229"/>
      <c r="R136" s="118">
        <f t="shared" si="61"/>
        <v>0</v>
      </c>
      <c r="S136" s="229"/>
      <c r="T136" s="118">
        <f t="shared" si="62"/>
        <v>0</v>
      </c>
      <c r="U136" s="229"/>
      <c r="V136" s="118">
        <f t="shared" si="63"/>
        <v>0</v>
      </c>
      <c r="W136" s="229"/>
      <c r="X136" s="118">
        <f t="shared" si="64"/>
        <v>0</v>
      </c>
      <c r="Y136" s="229"/>
    </row>
    <row r="137" spans="5:25" x14ac:dyDescent="0.2">
      <c r="G137" s="361"/>
      <c r="H137" s="118">
        <f t="shared" si="56"/>
        <v>0</v>
      </c>
      <c r="I137" s="229"/>
      <c r="J137" s="118">
        <f t="shared" si="57"/>
        <v>0</v>
      </c>
      <c r="K137" s="229"/>
      <c r="L137" s="118">
        <f t="shared" si="58"/>
        <v>0</v>
      </c>
      <c r="M137" s="229"/>
      <c r="N137" s="118">
        <f t="shared" si="59"/>
        <v>0</v>
      </c>
      <c r="O137" s="229"/>
      <c r="P137" s="118">
        <f t="shared" si="60"/>
        <v>0</v>
      </c>
      <c r="Q137" s="229"/>
      <c r="R137" s="118">
        <f t="shared" si="61"/>
        <v>0</v>
      </c>
      <c r="S137" s="229"/>
      <c r="T137" s="118">
        <f t="shared" si="62"/>
        <v>0</v>
      </c>
      <c r="U137" s="229"/>
      <c r="V137" s="118">
        <f t="shared" si="63"/>
        <v>0</v>
      </c>
      <c r="W137" s="229"/>
      <c r="X137" s="118">
        <f t="shared" si="64"/>
        <v>0</v>
      </c>
      <c r="Y137" s="229"/>
    </row>
    <row r="138" spans="5:25" x14ac:dyDescent="0.2">
      <c r="G138" s="361"/>
      <c r="H138" s="118">
        <f t="shared" si="56"/>
        <v>0</v>
      </c>
      <c r="I138" s="229"/>
      <c r="J138" s="118">
        <f t="shared" si="57"/>
        <v>0</v>
      </c>
      <c r="K138" s="229"/>
      <c r="L138" s="118">
        <f t="shared" si="58"/>
        <v>0</v>
      </c>
      <c r="M138" s="229"/>
      <c r="N138" s="118">
        <f t="shared" si="59"/>
        <v>0</v>
      </c>
      <c r="O138" s="229"/>
      <c r="P138" s="118">
        <f t="shared" si="60"/>
        <v>0</v>
      </c>
      <c r="Q138" s="229"/>
      <c r="R138" s="118">
        <f t="shared" si="61"/>
        <v>0</v>
      </c>
      <c r="S138" s="229"/>
      <c r="T138" s="118">
        <f t="shared" si="62"/>
        <v>0</v>
      </c>
      <c r="U138" s="229"/>
      <c r="V138" s="118">
        <f t="shared" si="63"/>
        <v>0</v>
      </c>
      <c r="W138" s="229"/>
      <c r="X138" s="118">
        <f t="shared" si="64"/>
        <v>0</v>
      </c>
      <c r="Y138" s="229"/>
    </row>
    <row r="139" spans="5:25" x14ac:dyDescent="0.2">
      <c r="G139" s="361"/>
      <c r="H139" s="118">
        <f t="shared" si="56"/>
        <v>0</v>
      </c>
      <c r="I139" s="229"/>
      <c r="J139" s="118">
        <f t="shared" si="57"/>
        <v>0</v>
      </c>
      <c r="K139" s="229"/>
      <c r="L139" s="118">
        <f t="shared" si="58"/>
        <v>0</v>
      </c>
      <c r="M139" s="229"/>
      <c r="N139" s="118">
        <f t="shared" si="59"/>
        <v>0</v>
      </c>
      <c r="O139" s="229"/>
      <c r="P139" s="118">
        <f t="shared" si="60"/>
        <v>0</v>
      </c>
      <c r="Q139" s="229"/>
      <c r="R139" s="118">
        <f t="shared" si="61"/>
        <v>0</v>
      </c>
      <c r="S139" s="229"/>
      <c r="T139" s="118">
        <f t="shared" si="62"/>
        <v>0</v>
      </c>
      <c r="U139" s="229"/>
      <c r="V139" s="118">
        <f t="shared" si="63"/>
        <v>0</v>
      </c>
      <c r="W139" s="229"/>
      <c r="X139" s="118">
        <f t="shared" si="64"/>
        <v>0</v>
      </c>
      <c r="Y139" s="229"/>
    </row>
    <row r="140" spans="5:25" x14ac:dyDescent="0.2">
      <c r="G140" s="361"/>
      <c r="H140" s="118">
        <f t="shared" si="56"/>
        <v>0</v>
      </c>
      <c r="I140" s="229"/>
      <c r="J140" s="118">
        <f t="shared" si="57"/>
        <v>0</v>
      </c>
      <c r="K140" s="229"/>
      <c r="L140" s="118">
        <f t="shared" si="58"/>
        <v>0</v>
      </c>
      <c r="M140" s="229"/>
      <c r="N140" s="118">
        <f t="shared" si="59"/>
        <v>0</v>
      </c>
      <c r="O140" s="229"/>
      <c r="P140" s="118">
        <f t="shared" si="60"/>
        <v>0</v>
      </c>
      <c r="Q140" s="229"/>
      <c r="R140" s="118">
        <f t="shared" si="61"/>
        <v>0</v>
      </c>
      <c r="S140" s="229"/>
      <c r="T140" s="118">
        <f t="shared" si="62"/>
        <v>0</v>
      </c>
      <c r="U140" s="229"/>
      <c r="V140" s="118">
        <f t="shared" si="63"/>
        <v>0</v>
      </c>
      <c r="W140" s="229"/>
      <c r="X140" s="118">
        <f t="shared" si="64"/>
        <v>0</v>
      </c>
      <c r="Y140" s="229"/>
    </row>
    <row r="141" spans="5:25" x14ac:dyDescent="0.2">
      <c r="G141" s="361"/>
      <c r="H141" s="118">
        <f t="shared" si="56"/>
        <v>0</v>
      </c>
      <c r="I141" s="229"/>
      <c r="J141" s="118">
        <f t="shared" si="57"/>
        <v>0</v>
      </c>
      <c r="K141" s="229"/>
      <c r="L141" s="118">
        <f t="shared" si="58"/>
        <v>0</v>
      </c>
      <c r="M141" s="229"/>
      <c r="N141" s="118">
        <f t="shared" si="59"/>
        <v>0</v>
      </c>
      <c r="O141" s="229"/>
      <c r="P141" s="118">
        <f t="shared" si="60"/>
        <v>0</v>
      </c>
      <c r="Q141" s="229"/>
      <c r="R141" s="118">
        <f t="shared" si="61"/>
        <v>0</v>
      </c>
      <c r="S141" s="229"/>
      <c r="T141" s="118">
        <f t="shared" si="62"/>
        <v>0</v>
      </c>
      <c r="U141" s="229"/>
      <c r="V141" s="118">
        <f t="shared" si="63"/>
        <v>0</v>
      </c>
      <c r="W141" s="229"/>
      <c r="X141" s="118">
        <f t="shared" si="64"/>
        <v>0</v>
      </c>
      <c r="Y141" s="229"/>
    </row>
    <row r="142" spans="5:25" x14ac:dyDescent="0.2">
      <c r="G142" s="361"/>
      <c r="H142" s="118">
        <f t="shared" si="56"/>
        <v>0</v>
      </c>
      <c r="I142" s="229"/>
      <c r="J142" s="118">
        <f t="shared" si="57"/>
        <v>0</v>
      </c>
      <c r="K142" s="229"/>
      <c r="L142" s="118">
        <f t="shared" si="58"/>
        <v>0</v>
      </c>
      <c r="M142" s="229"/>
      <c r="N142" s="118">
        <f t="shared" si="59"/>
        <v>0</v>
      </c>
      <c r="O142" s="229"/>
      <c r="P142" s="118">
        <f t="shared" si="60"/>
        <v>0</v>
      </c>
      <c r="Q142" s="229"/>
      <c r="R142" s="118">
        <f t="shared" si="61"/>
        <v>0</v>
      </c>
      <c r="S142" s="229"/>
      <c r="T142" s="118">
        <f t="shared" si="62"/>
        <v>0</v>
      </c>
      <c r="U142" s="229"/>
      <c r="V142" s="118">
        <f t="shared" si="63"/>
        <v>0</v>
      </c>
      <c r="W142" s="229"/>
      <c r="X142" s="118">
        <f t="shared" si="64"/>
        <v>0</v>
      </c>
      <c r="Y142" s="229"/>
    </row>
    <row r="143" spans="5:25" ht="13.8" thickBot="1" x14ac:dyDescent="0.25">
      <c r="G143" s="362"/>
      <c r="H143" s="231">
        <f t="shared" si="56"/>
        <v>0</v>
      </c>
      <c r="I143" s="233"/>
      <c r="J143" s="231">
        <f t="shared" si="57"/>
        <v>0</v>
      </c>
      <c r="K143" s="233"/>
      <c r="L143" s="231">
        <f t="shared" si="58"/>
        <v>0</v>
      </c>
      <c r="M143" s="233"/>
      <c r="N143" s="231">
        <f t="shared" si="59"/>
        <v>0</v>
      </c>
      <c r="O143" s="233"/>
      <c r="P143" s="231">
        <f t="shared" si="60"/>
        <v>0</v>
      </c>
      <c r="Q143" s="233"/>
      <c r="R143" s="231">
        <f t="shared" si="61"/>
        <v>0</v>
      </c>
      <c r="S143" s="233"/>
      <c r="T143" s="231">
        <f t="shared" si="62"/>
        <v>0</v>
      </c>
      <c r="U143" s="233"/>
      <c r="V143" s="231">
        <f t="shared" si="63"/>
        <v>0</v>
      </c>
      <c r="W143" s="233"/>
      <c r="X143" s="231">
        <f t="shared" si="64"/>
        <v>0</v>
      </c>
      <c r="Y143" s="233"/>
    </row>
  </sheetData>
  <autoFilter ref="A3:Y113" xr:uid="{00000000-0009-0000-0000-000003000000}">
    <sortState xmlns:xlrd2="http://schemas.microsoft.com/office/spreadsheetml/2017/richdata2" ref="A4:Y102">
      <sortCondition descending="1" ref="E3:E102"/>
    </sortState>
  </autoFilter>
  <sortState xmlns:xlrd2="http://schemas.microsoft.com/office/spreadsheetml/2017/richdata2" ref="B4:Y111">
    <sortCondition descending="1" ref="E4:E111"/>
    <sortCondition descending="1" ref="C4:C111"/>
    <sortCondition ref="D4:D111"/>
  </sortState>
  <mergeCells count="3">
    <mergeCell ref="A1:Y1"/>
    <mergeCell ref="H2:M2"/>
    <mergeCell ref="N2:Y2"/>
  </mergeCells>
  <phoneticPr fontId="2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rowBreaks count="1" manualBreakCount="1">
    <brk id="81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92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V37" sqref="V37"/>
    </sheetView>
  </sheetViews>
  <sheetFormatPr defaultRowHeight="13.2" x14ac:dyDescent="0.2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8.33203125" style="1" customWidth="1"/>
    <col min="6" max="6" width="6.88671875" style="3" customWidth="1"/>
    <col min="7" max="8" width="8.21875" style="220" customWidth="1"/>
    <col min="9" max="9" width="7.33203125" style="524" bestFit="1" customWidth="1"/>
    <col min="10" max="10" width="6.88671875" style="220" customWidth="1"/>
    <col min="11" max="11" width="10.21875" style="3" bestFit="1" customWidth="1"/>
    <col min="12" max="12" width="9" style="1" bestFit="1" customWidth="1"/>
    <col min="13" max="13" width="9.33203125" style="1" bestFit="1" customWidth="1"/>
    <col min="14" max="14" width="5.33203125" style="1" bestFit="1" customWidth="1"/>
    <col min="15" max="15" width="5.6640625" style="525" customWidth="1"/>
    <col min="16" max="16" width="5.6640625" style="526" customWidth="1"/>
    <col min="17" max="17" width="5.6640625" style="49" customWidth="1"/>
    <col min="18" max="18" width="12.33203125" style="1" bestFit="1" customWidth="1"/>
    <col min="19" max="20" width="8.88671875" style="1" customWidth="1"/>
    <col min="21" max="21" width="8.88671875" style="219" customWidth="1"/>
    <col min="22" max="22" width="5.6640625" style="1" customWidth="1"/>
    <col min="23" max="23" width="5.6640625" style="3" customWidth="1"/>
    <col min="24" max="24" width="5.6640625" style="1" customWidth="1"/>
    <col min="25" max="25" width="5.6640625" style="3" customWidth="1"/>
    <col min="26" max="26" width="5.6640625" style="1" customWidth="1"/>
    <col min="27" max="27" width="5.6640625" style="3" customWidth="1"/>
    <col min="28" max="28" width="5.6640625" style="1" customWidth="1"/>
    <col min="29" max="29" width="5.6640625" style="3" customWidth="1"/>
    <col min="30" max="30" width="5.6640625" style="1" customWidth="1"/>
    <col min="31" max="31" width="9" style="3"/>
    <col min="32" max="33" width="9" style="1"/>
    <col min="34" max="34" width="4.6640625" style="2" customWidth="1"/>
    <col min="35" max="35" width="4.77734375" style="1" customWidth="1"/>
    <col min="36" max="38" width="8.33203125" style="1" customWidth="1"/>
    <col min="39" max="39" width="9" style="1"/>
    <col min="40" max="40" width="5.33203125" style="1" customWidth="1"/>
    <col min="41" max="257" width="9" style="1"/>
    <col min="258" max="258" width="5.33203125" style="1" customWidth="1"/>
    <col min="259" max="259" width="12" style="1" customWidth="1"/>
    <col min="260" max="260" width="4.6640625" style="1" customWidth="1"/>
    <col min="261" max="261" width="10.33203125" style="1" customWidth="1"/>
    <col min="262" max="262" width="8.33203125" style="1" customWidth="1"/>
    <col min="263" max="263" width="6.88671875" style="1" customWidth="1"/>
    <col min="264" max="264" width="8.21875" style="1" customWidth="1"/>
    <col min="265" max="266" width="6.88671875" style="1" customWidth="1"/>
    <col min="267" max="286" width="5.6640625" style="1" customWidth="1"/>
    <col min="287" max="289" width="9" style="1"/>
    <col min="290" max="290" width="4.6640625" style="1" customWidth="1"/>
    <col min="291" max="291" width="4.77734375" style="1" customWidth="1"/>
    <col min="292" max="294" width="8.33203125" style="1" customWidth="1"/>
    <col min="295" max="295" width="9" style="1"/>
    <col min="296" max="296" width="5.33203125" style="1" customWidth="1"/>
    <col min="297" max="513" width="9" style="1"/>
    <col min="514" max="514" width="5.33203125" style="1" customWidth="1"/>
    <col min="515" max="515" width="12" style="1" customWidth="1"/>
    <col min="516" max="516" width="4.6640625" style="1" customWidth="1"/>
    <col min="517" max="517" width="10.33203125" style="1" customWidth="1"/>
    <col min="518" max="518" width="8.33203125" style="1" customWidth="1"/>
    <col min="519" max="519" width="6.88671875" style="1" customWidth="1"/>
    <col min="520" max="520" width="8.21875" style="1" customWidth="1"/>
    <col min="521" max="522" width="6.88671875" style="1" customWidth="1"/>
    <col min="523" max="542" width="5.6640625" style="1" customWidth="1"/>
    <col min="543" max="545" width="9" style="1"/>
    <col min="546" max="546" width="4.6640625" style="1" customWidth="1"/>
    <col min="547" max="547" width="4.77734375" style="1" customWidth="1"/>
    <col min="548" max="550" width="8.33203125" style="1" customWidth="1"/>
    <col min="551" max="551" width="9" style="1"/>
    <col min="552" max="552" width="5.33203125" style="1" customWidth="1"/>
    <col min="553" max="769" width="9" style="1"/>
    <col min="770" max="770" width="5.33203125" style="1" customWidth="1"/>
    <col min="771" max="771" width="12" style="1" customWidth="1"/>
    <col min="772" max="772" width="4.6640625" style="1" customWidth="1"/>
    <col min="773" max="773" width="10.33203125" style="1" customWidth="1"/>
    <col min="774" max="774" width="8.33203125" style="1" customWidth="1"/>
    <col min="775" max="775" width="6.88671875" style="1" customWidth="1"/>
    <col min="776" max="776" width="8.21875" style="1" customWidth="1"/>
    <col min="777" max="778" width="6.88671875" style="1" customWidth="1"/>
    <col min="779" max="798" width="5.6640625" style="1" customWidth="1"/>
    <col min="799" max="801" width="9" style="1"/>
    <col min="802" max="802" width="4.6640625" style="1" customWidth="1"/>
    <col min="803" max="803" width="4.77734375" style="1" customWidth="1"/>
    <col min="804" max="806" width="8.33203125" style="1" customWidth="1"/>
    <col min="807" max="807" width="9" style="1"/>
    <col min="808" max="808" width="5.33203125" style="1" customWidth="1"/>
    <col min="809" max="1025" width="9" style="1"/>
    <col min="1026" max="1026" width="5.33203125" style="1" customWidth="1"/>
    <col min="1027" max="1027" width="12" style="1" customWidth="1"/>
    <col min="1028" max="1028" width="4.6640625" style="1" customWidth="1"/>
    <col min="1029" max="1029" width="10.33203125" style="1" customWidth="1"/>
    <col min="1030" max="1030" width="8.33203125" style="1" customWidth="1"/>
    <col min="1031" max="1031" width="6.88671875" style="1" customWidth="1"/>
    <col min="1032" max="1032" width="8.21875" style="1" customWidth="1"/>
    <col min="1033" max="1034" width="6.88671875" style="1" customWidth="1"/>
    <col min="1035" max="1054" width="5.6640625" style="1" customWidth="1"/>
    <col min="1055" max="1057" width="9" style="1"/>
    <col min="1058" max="1058" width="4.6640625" style="1" customWidth="1"/>
    <col min="1059" max="1059" width="4.77734375" style="1" customWidth="1"/>
    <col min="1060" max="1062" width="8.33203125" style="1" customWidth="1"/>
    <col min="1063" max="1063" width="9" style="1"/>
    <col min="1064" max="1064" width="5.33203125" style="1" customWidth="1"/>
    <col min="1065" max="1281" width="9" style="1"/>
    <col min="1282" max="1282" width="5.33203125" style="1" customWidth="1"/>
    <col min="1283" max="1283" width="12" style="1" customWidth="1"/>
    <col min="1284" max="1284" width="4.6640625" style="1" customWidth="1"/>
    <col min="1285" max="1285" width="10.33203125" style="1" customWidth="1"/>
    <col min="1286" max="1286" width="8.33203125" style="1" customWidth="1"/>
    <col min="1287" max="1287" width="6.88671875" style="1" customWidth="1"/>
    <col min="1288" max="1288" width="8.21875" style="1" customWidth="1"/>
    <col min="1289" max="1290" width="6.88671875" style="1" customWidth="1"/>
    <col min="1291" max="1310" width="5.6640625" style="1" customWidth="1"/>
    <col min="1311" max="1313" width="9" style="1"/>
    <col min="1314" max="1314" width="4.6640625" style="1" customWidth="1"/>
    <col min="1315" max="1315" width="4.77734375" style="1" customWidth="1"/>
    <col min="1316" max="1318" width="8.33203125" style="1" customWidth="1"/>
    <col min="1319" max="1319" width="9" style="1"/>
    <col min="1320" max="1320" width="5.33203125" style="1" customWidth="1"/>
    <col min="1321" max="1537" width="9" style="1"/>
    <col min="1538" max="1538" width="5.33203125" style="1" customWidth="1"/>
    <col min="1539" max="1539" width="12" style="1" customWidth="1"/>
    <col min="1540" max="1540" width="4.6640625" style="1" customWidth="1"/>
    <col min="1541" max="1541" width="10.33203125" style="1" customWidth="1"/>
    <col min="1542" max="1542" width="8.33203125" style="1" customWidth="1"/>
    <col min="1543" max="1543" width="6.88671875" style="1" customWidth="1"/>
    <col min="1544" max="1544" width="8.21875" style="1" customWidth="1"/>
    <col min="1545" max="1546" width="6.88671875" style="1" customWidth="1"/>
    <col min="1547" max="1566" width="5.6640625" style="1" customWidth="1"/>
    <col min="1567" max="1569" width="9" style="1"/>
    <col min="1570" max="1570" width="4.6640625" style="1" customWidth="1"/>
    <col min="1571" max="1571" width="4.77734375" style="1" customWidth="1"/>
    <col min="1572" max="1574" width="8.33203125" style="1" customWidth="1"/>
    <col min="1575" max="1575" width="9" style="1"/>
    <col min="1576" max="1576" width="5.33203125" style="1" customWidth="1"/>
    <col min="1577" max="1793" width="9" style="1"/>
    <col min="1794" max="1794" width="5.33203125" style="1" customWidth="1"/>
    <col min="1795" max="1795" width="12" style="1" customWidth="1"/>
    <col min="1796" max="1796" width="4.6640625" style="1" customWidth="1"/>
    <col min="1797" max="1797" width="10.33203125" style="1" customWidth="1"/>
    <col min="1798" max="1798" width="8.33203125" style="1" customWidth="1"/>
    <col min="1799" max="1799" width="6.88671875" style="1" customWidth="1"/>
    <col min="1800" max="1800" width="8.21875" style="1" customWidth="1"/>
    <col min="1801" max="1802" width="6.88671875" style="1" customWidth="1"/>
    <col min="1803" max="1822" width="5.6640625" style="1" customWidth="1"/>
    <col min="1823" max="1825" width="9" style="1"/>
    <col min="1826" max="1826" width="4.6640625" style="1" customWidth="1"/>
    <col min="1827" max="1827" width="4.77734375" style="1" customWidth="1"/>
    <col min="1828" max="1830" width="8.33203125" style="1" customWidth="1"/>
    <col min="1831" max="1831" width="9" style="1"/>
    <col min="1832" max="1832" width="5.33203125" style="1" customWidth="1"/>
    <col min="1833" max="2049" width="9" style="1"/>
    <col min="2050" max="2050" width="5.33203125" style="1" customWidth="1"/>
    <col min="2051" max="2051" width="12" style="1" customWidth="1"/>
    <col min="2052" max="2052" width="4.6640625" style="1" customWidth="1"/>
    <col min="2053" max="2053" width="10.33203125" style="1" customWidth="1"/>
    <col min="2054" max="2054" width="8.33203125" style="1" customWidth="1"/>
    <col min="2055" max="2055" width="6.88671875" style="1" customWidth="1"/>
    <col min="2056" max="2056" width="8.21875" style="1" customWidth="1"/>
    <col min="2057" max="2058" width="6.88671875" style="1" customWidth="1"/>
    <col min="2059" max="2078" width="5.6640625" style="1" customWidth="1"/>
    <col min="2079" max="2081" width="9" style="1"/>
    <col min="2082" max="2082" width="4.6640625" style="1" customWidth="1"/>
    <col min="2083" max="2083" width="4.77734375" style="1" customWidth="1"/>
    <col min="2084" max="2086" width="8.33203125" style="1" customWidth="1"/>
    <col min="2087" max="2087" width="9" style="1"/>
    <col min="2088" max="2088" width="5.33203125" style="1" customWidth="1"/>
    <col min="2089" max="2305" width="9" style="1"/>
    <col min="2306" max="2306" width="5.33203125" style="1" customWidth="1"/>
    <col min="2307" max="2307" width="12" style="1" customWidth="1"/>
    <col min="2308" max="2308" width="4.6640625" style="1" customWidth="1"/>
    <col min="2309" max="2309" width="10.33203125" style="1" customWidth="1"/>
    <col min="2310" max="2310" width="8.33203125" style="1" customWidth="1"/>
    <col min="2311" max="2311" width="6.88671875" style="1" customWidth="1"/>
    <col min="2312" max="2312" width="8.21875" style="1" customWidth="1"/>
    <col min="2313" max="2314" width="6.88671875" style="1" customWidth="1"/>
    <col min="2315" max="2334" width="5.6640625" style="1" customWidth="1"/>
    <col min="2335" max="2337" width="9" style="1"/>
    <col min="2338" max="2338" width="4.6640625" style="1" customWidth="1"/>
    <col min="2339" max="2339" width="4.77734375" style="1" customWidth="1"/>
    <col min="2340" max="2342" width="8.33203125" style="1" customWidth="1"/>
    <col min="2343" max="2343" width="9" style="1"/>
    <col min="2344" max="2344" width="5.33203125" style="1" customWidth="1"/>
    <col min="2345" max="2561" width="9" style="1"/>
    <col min="2562" max="2562" width="5.33203125" style="1" customWidth="1"/>
    <col min="2563" max="2563" width="12" style="1" customWidth="1"/>
    <col min="2564" max="2564" width="4.6640625" style="1" customWidth="1"/>
    <col min="2565" max="2565" width="10.33203125" style="1" customWidth="1"/>
    <col min="2566" max="2566" width="8.33203125" style="1" customWidth="1"/>
    <col min="2567" max="2567" width="6.88671875" style="1" customWidth="1"/>
    <col min="2568" max="2568" width="8.21875" style="1" customWidth="1"/>
    <col min="2569" max="2570" width="6.88671875" style="1" customWidth="1"/>
    <col min="2571" max="2590" width="5.6640625" style="1" customWidth="1"/>
    <col min="2591" max="2593" width="9" style="1"/>
    <col min="2594" max="2594" width="4.6640625" style="1" customWidth="1"/>
    <col min="2595" max="2595" width="4.77734375" style="1" customWidth="1"/>
    <col min="2596" max="2598" width="8.33203125" style="1" customWidth="1"/>
    <col min="2599" max="2599" width="9" style="1"/>
    <col min="2600" max="2600" width="5.33203125" style="1" customWidth="1"/>
    <col min="2601" max="2817" width="9" style="1"/>
    <col min="2818" max="2818" width="5.33203125" style="1" customWidth="1"/>
    <col min="2819" max="2819" width="12" style="1" customWidth="1"/>
    <col min="2820" max="2820" width="4.6640625" style="1" customWidth="1"/>
    <col min="2821" max="2821" width="10.33203125" style="1" customWidth="1"/>
    <col min="2822" max="2822" width="8.33203125" style="1" customWidth="1"/>
    <col min="2823" max="2823" width="6.88671875" style="1" customWidth="1"/>
    <col min="2824" max="2824" width="8.21875" style="1" customWidth="1"/>
    <col min="2825" max="2826" width="6.88671875" style="1" customWidth="1"/>
    <col min="2827" max="2846" width="5.6640625" style="1" customWidth="1"/>
    <col min="2847" max="2849" width="9" style="1"/>
    <col min="2850" max="2850" width="4.6640625" style="1" customWidth="1"/>
    <col min="2851" max="2851" width="4.77734375" style="1" customWidth="1"/>
    <col min="2852" max="2854" width="8.33203125" style="1" customWidth="1"/>
    <col min="2855" max="2855" width="9" style="1"/>
    <col min="2856" max="2856" width="5.33203125" style="1" customWidth="1"/>
    <col min="2857" max="3073" width="9" style="1"/>
    <col min="3074" max="3074" width="5.33203125" style="1" customWidth="1"/>
    <col min="3075" max="3075" width="12" style="1" customWidth="1"/>
    <col min="3076" max="3076" width="4.6640625" style="1" customWidth="1"/>
    <col min="3077" max="3077" width="10.33203125" style="1" customWidth="1"/>
    <col min="3078" max="3078" width="8.33203125" style="1" customWidth="1"/>
    <col min="3079" max="3079" width="6.88671875" style="1" customWidth="1"/>
    <col min="3080" max="3080" width="8.21875" style="1" customWidth="1"/>
    <col min="3081" max="3082" width="6.88671875" style="1" customWidth="1"/>
    <col min="3083" max="3102" width="5.6640625" style="1" customWidth="1"/>
    <col min="3103" max="3105" width="9" style="1"/>
    <col min="3106" max="3106" width="4.6640625" style="1" customWidth="1"/>
    <col min="3107" max="3107" width="4.77734375" style="1" customWidth="1"/>
    <col min="3108" max="3110" width="8.33203125" style="1" customWidth="1"/>
    <col min="3111" max="3111" width="9" style="1"/>
    <col min="3112" max="3112" width="5.33203125" style="1" customWidth="1"/>
    <col min="3113" max="3329" width="9" style="1"/>
    <col min="3330" max="3330" width="5.33203125" style="1" customWidth="1"/>
    <col min="3331" max="3331" width="12" style="1" customWidth="1"/>
    <col min="3332" max="3332" width="4.6640625" style="1" customWidth="1"/>
    <col min="3333" max="3333" width="10.33203125" style="1" customWidth="1"/>
    <col min="3334" max="3334" width="8.33203125" style="1" customWidth="1"/>
    <col min="3335" max="3335" width="6.88671875" style="1" customWidth="1"/>
    <col min="3336" max="3336" width="8.21875" style="1" customWidth="1"/>
    <col min="3337" max="3338" width="6.88671875" style="1" customWidth="1"/>
    <col min="3339" max="3358" width="5.6640625" style="1" customWidth="1"/>
    <col min="3359" max="3361" width="9" style="1"/>
    <col min="3362" max="3362" width="4.6640625" style="1" customWidth="1"/>
    <col min="3363" max="3363" width="4.77734375" style="1" customWidth="1"/>
    <col min="3364" max="3366" width="8.33203125" style="1" customWidth="1"/>
    <col min="3367" max="3367" width="9" style="1"/>
    <col min="3368" max="3368" width="5.33203125" style="1" customWidth="1"/>
    <col min="3369" max="3585" width="9" style="1"/>
    <col min="3586" max="3586" width="5.33203125" style="1" customWidth="1"/>
    <col min="3587" max="3587" width="12" style="1" customWidth="1"/>
    <col min="3588" max="3588" width="4.6640625" style="1" customWidth="1"/>
    <col min="3589" max="3589" width="10.33203125" style="1" customWidth="1"/>
    <col min="3590" max="3590" width="8.33203125" style="1" customWidth="1"/>
    <col min="3591" max="3591" width="6.88671875" style="1" customWidth="1"/>
    <col min="3592" max="3592" width="8.21875" style="1" customWidth="1"/>
    <col min="3593" max="3594" width="6.88671875" style="1" customWidth="1"/>
    <col min="3595" max="3614" width="5.6640625" style="1" customWidth="1"/>
    <col min="3615" max="3617" width="9" style="1"/>
    <col min="3618" max="3618" width="4.6640625" style="1" customWidth="1"/>
    <col min="3619" max="3619" width="4.77734375" style="1" customWidth="1"/>
    <col min="3620" max="3622" width="8.33203125" style="1" customWidth="1"/>
    <col min="3623" max="3623" width="9" style="1"/>
    <col min="3624" max="3624" width="5.33203125" style="1" customWidth="1"/>
    <col min="3625" max="3841" width="9" style="1"/>
    <col min="3842" max="3842" width="5.33203125" style="1" customWidth="1"/>
    <col min="3843" max="3843" width="12" style="1" customWidth="1"/>
    <col min="3844" max="3844" width="4.6640625" style="1" customWidth="1"/>
    <col min="3845" max="3845" width="10.33203125" style="1" customWidth="1"/>
    <col min="3846" max="3846" width="8.33203125" style="1" customWidth="1"/>
    <col min="3847" max="3847" width="6.88671875" style="1" customWidth="1"/>
    <col min="3848" max="3848" width="8.21875" style="1" customWidth="1"/>
    <col min="3849" max="3850" width="6.88671875" style="1" customWidth="1"/>
    <col min="3851" max="3870" width="5.6640625" style="1" customWidth="1"/>
    <col min="3871" max="3873" width="9" style="1"/>
    <col min="3874" max="3874" width="4.6640625" style="1" customWidth="1"/>
    <col min="3875" max="3875" width="4.77734375" style="1" customWidth="1"/>
    <col min="3876" max="3878" width="8.33203125" style="1" customWidth="1"/>
    <col min="3879" max="3879" width="9" style="1"/>
    <col min="3880" max="3880" width="5.33203125" style="1" customWidth="1"/>
    <col min="3881" max="4097" width="9" style="1"/>
    <col min="4098" max="4098" width="5.33203125" style="1" customWidth="1"/>
    <col min="4099" max="4099" width="12" style="1" customWidth="1"/>
    <col min="4100" max="4100" width="4.6640625" style="1" customWidth="1"/>
    <col min="4101" max="4101" width="10.33203125" style="1" customWidth="1"/>
    <col min="4102" max="4102" width="8.33203125" style="1" customWidth="1"/>
    <col min="4103" max="4103" width="6.88671875" style="1" customWidth="1"/>
    <col min="4104" max="4104" width="8.21875" style="1" customWidth="1"/>
    <col min="4105" max="4106" width="6.88671875" style="1" customWidth="1"/>
    <col min="4107" max="4126" width="5.6640625" style="1" customWidth="1"/>
    <col min="4127" max="4129" width="9" style="1"/>
    <col min="4130" max="4130" width="4.6640625" style="1" customWidth="1"/>
    <col min="4131" max="4131" width="4.77734375" style="1" customWidth="1"/>
    <col min="4132" max="4134" width="8.33203125" style="1" customWidth="1"/>
    <col min="4135" max="4135" width="9" style="1"/>
    <col min="4136" max="4136" width="5.33203125" style="1" customWidth="1"/>
    <col min="4137" max="4353" width="9" style="1"/>
    <col min="4354" max="4354" width="5.33203125" style="1" customWidth="1"/>
    <col min="4355" max="4355" width="12" style="1" customWidth="1"/>
    <col min="4356" max="4356" width="4.6640625" style="1" customWidth="1"/>
    <col min="4357" max="4357" width="10.33203125" style="1" customWidth="1"/>
    <col min="4358" max="4358" width="8.33203125" style="1" customWidth="1"/>
    <col min="4359" max="4359" width="6.88671875" style="1" customWidth="1"/>
    <col min="4360" max="4360" width="8.21875" style="1" customWidth="1"/>
    <col min="4361" max="4362" width="6.88671875" style="1" customWidth="1"/>
    <col min="4363" max="4382" width="5.6640625" style="1" customWidth="1"/>
    <col min="4383" max="4385" width="9" style="1"/>
    <col min="4386" max="4386" width="4.6640625" style="1" customWidth="1"/>
    <col min="4387" max="4387" width="4.77734375" style="1" customWidth="1"/>
    <col min="4388" max="4390" width="8.33203125" style="1" customWidth="1"/>
    <col min="4391" max="4391" width="9" style="1"/>
    <col min="4392" max="4392" width="5.33203125" style="1" customWidth="1"/>
    <col min="4393" max="4609" width="9" style="1"/>
    <col min="4610" max="4610" width="5.33203125" style="1" customWidth="1"/>
    <col min="4611" max="4611" width="12" style="1" customWidth="1"/>
    <col min="4612" max="4612" width="4.6640625" style="1" customWidth="1"/>
    <col min="4613" max="4613" width="10.33203125" style="1" customWidth="1"/>
    <col min="4614" max="4614" width="8.33203125" style="1" customWidth="1"/>
    <col min="4615" max="4615" width="6.88671875" style="1" customWidth="1"/>
    <col min="4616" max="4616" width="8.21875" style="1" customWidth="1"/>
    <col min="4617" max="4618" width="6.88671875" style="1" customWidth="1"/>
    <col min="4619" max="4638" width="5.6640625" style="1" customWidth="1"/>
    <col min="4639" max="4641" width="9" style="1"/>
    <col min="4642" max="4642" width="4.6640625" style="1" customWidth="1"/>
    <col min="4643" max="4643" width="4.77734375" style="1" customWidth="1"/>
    <col min="4644" max="4646" width="8.33203125" style="1" customWidth="1"/>
    <col min="4647" max="4647" width="9" style="1"/>
    <col min="4648" max="4648" width="5.33203125" style="1" customWidth="1"/>
    <col min="4649" max="4865" width="9" style="1"/>
    <col min="4866" max="4866" width="5.33203125" style="1" customWidth="1"/>
    <col min="4867" max="4867" width="12" style="1" customWidth="1"/>
    <col min="4868" max="4868" width="4.6640625" style="1" customWidth="1"/>
    <col min="4869" max="4869" width="10.33203125" style="1" customWidth="1"/>
    <col min="4870" max="4870" width="8.33203125" style="1" customWidth="1"/>
    <col min="4871" max="4871" width="6.88671875" style="1" customWidth="1"/>
    <col min="4872" max="4872" width="8.21875" style="1" customWidth="1"/>
    <col min="4873" max="4874" width="6.88671875" style="1" customWidth="1"/>
    <col min="4875" max="4894" width="5.6640625" style="1" customWidth="1"/>
    <col min="4895" max="4897" width="9" style="1"/>
    <col min="4898" max="4898" width="4.6640625" style="1" customWidth="1"/>
    <col min="4899" max="4899" width="4.77734375" style="1" customWidth="1"/>
    <col min="4900" max="4902" width="8.33203125" style="1" customWidth="1"/>
    <col min="4903" max="4903" width="9" style="1"/>
    <col min="4904" max="4904" width="5.33203125" style="1" customWidth="1"/>
    <col min="4905" max="5121" width="9" style="1"/>
    <col min="5122" max="5122" width="5.33203125" style="1" customWidth="1"/>
    <col min="5123" max="5123" width="12" style="1" customWidth="1"/>
    <col min="5124" max="5124" width="4.6640625" style="1" customWidth="1"/>
    <col min="5125" max="5125" width="10.33203125" style="1" customWidth="1"/>
    <col min="5126" max="5126" width="8.33203125" style="1" customWidth="1"/>
    <col min="5127" max="5127" width="6.88671875" style="1" customWidth="1"/>
    <col min="5128" max="5128" width="8.21875" style="1" customWidth="1"/>
    <col min="5129" max="5130" width="6.88671875" style="1" customWidth="1"/>
    <col min="5131" max="5150" width="5.6640625" style="1" customWidth="1"/>
    <col min="5151" max="5153" width="9" style="1"/>
    <col min="5154" max="5154" width="4.6640625" style="1" customWidth="1"/>
    <col min="5155" max="5155" width="4.77734375" style="1" customWidth="1"/>
    <col min="5156" max="5158" width="8.33203125" style="1" customWidth="1"/>
    <col min="5159" max="5159" width="9" style="1"/>
    <col min="5160" max="5160" width="5.33203125" style="1" customWidth="1"/>
    <col min="5161" max="5377" width="9" style="1"/>
    <col min="5378" max="5378" width="5.33203125" style="1" customWidth="1"/>
    <col min="5379" max="5379" width="12" style="1" customWidth="1"/>
    <col min="5380" max="5380" width="4.6640625" style="1" customWidth="1"/>
    <col min="5381" max="5381" width="10.33203125" style="1" customWidth="1"/>
    <col min="5382" max="5382" width="8.33203125" style="1" customWidth="1"/>
    <col min="5383" max="5383" width="6.88671875" style="1" customWidth="1"/>
    <col min="5384" max="5384" width="8.21875" style="1" customWidth="1"/>
    <col min="5385" max="5386" width="6.88671875" style="1" customWidth="1"/>
    <col min="5387" max="5406" width="5.6640625" style="1" customWidth="1"/>
    <col min="5407" max="5409" width="9" style="1"/>
    <col min="5410" max="5410" width="4.6640625" style="1" customWidth="1"/>
    <col min="5411" max="5411" width="4.77734375" style="1" customWidth="1"/>
    <col min="5412" max="5414" width="8.33203125" style="1" customWidth="1"/>
    <col min="5415" max="5415" width="9" style="1"/>
    <col min="5416" max="5416" width="5.33203125" style="1" customWidth="1"/>
    <col min="5417" max="5633" width="9" style="1"/>
    <col min="5634" max="5634" width="5.33203125" style="1" customWidth="1"/>
    <col min="5635" max="5635" width="12" style="1" customWidth="1"/>
    <col min="5636" max="5636" width="4.6640625" style="1" customWidth="1"/>
    <col min="5637" max="5637" width="10.33203125" style="1" customWidth="1"/>
    <col min="5638" max="5638" width="8.33203125" style="1" customWidth="1"/>
    <col min="5639" max="5639" width="6.88671875" style="1" customWidth="1"/>
    <col min="5640" max="5640" width="8.21875" style="1" customWidth="1"/>
    <col min="5641" max="5642" width="6.88671875" style="1" customWidth="1"/>
    <col min="5643" max="5662" width="5.6640625" style="1" customWidth="1"/>
    <col min="5663" max="5665" width="9" style="1"/>
    <col min="5666" max="5666" width="4.6640625" style="1" customWidth="1"/>
    <col min="5667" max="5667" width="4.77734375" style="1" customWidth="1"/>
    <col min="5668" max="5670" width="8.33203125" style="1" customWidth="1"/>
    <col min="5671" max="5671" width="9" style="1"/>
    <col min="5672" max="5672" width="5.33203125" style="1" customWidth="1"/>
    <col min="5673" max="5889" width="9" style="1"/>
    <col min="5890" max="5890" width="5.33203125" style="1" customWidth="1"/>
    <col min="5891" max="5891" width="12" style="1" customWidth="1"/>
    <col min="5892" max="5892" width="4.6640625" style="1" customWidth="1"/>
    <col min="5893" max="5893" width="10.33203125" style="1" customWidth="1"/>
    <col min="5894" max="5894" width="8.33203125" style="1" customWidth="1"/>
    <col min="5895" max="5895" width="6.88671875" style="1" customWidth="1"/>
    <col min="5896" max="5896" width="8.21875" style="1" customWidth="1"/>
    <col min="5897" max="5898" width="6.88671875" style="1" customWidth="1"/>
    <col min="5899" max="5918" width="5.6640625" style="1" customWidth="1"/>
    <col min="5919" max="5921" width="9" style="1"/>
    <col min="5922" max="5922" width="4.6640625" style="1" customWidth="1"/>
    <col min="5923" max="5923" width="4.77734375" style="1" customWidth="1"/>
    <col min="5924" max="5926" width="8.33203125" style="1" customWidth="1"/>
    <col min="5927" max="5927" width="9" style="1"/>
    <col min="5928" max="5928" width="5.33203125" style="1" customWidth="1"/>
    <col min="5929" max="6145" width="9" style="1"/>
    <col min="6146" max="6146" width="5.33203125" style="1" customWidth="1"/>
    <col min="6147" max="6147" width="12" style="1" customWidth="1"/>
    <col min="6148" max="6148" width="4.6640625" style="1" customWidth="1"/>
    <col min="6149" max="6149" width="10.33203125" style="1" customWidth="1"/>
    <col min="6150" max="6150" width="8.33203125" style="1" customWidth="1"/>
    <col min="6151" max="6151" width="6.88671875" style="1" customWidth="1"/>
    <col min="6152" max="6152" width="8.21875" style="1" customWidth="1"/>
    <col min="6153" max="6154" width="6.88671875" style="1" customWidth="1"/>
    <col min="6155" max="6174" width="5.6640625" style="1" customWidth="1"/>
    <col min="6175" max="6177" width="9" style="1"/>
    <col min="6178" max="6178" width="4.6640625" style="1" customWidth="1"/>
    <col min="6179" max="6179" width="4.77734375" style="1" customWidth="1"/>
    <col min="6180" max="6182" width="8.33203125" style="1" customWidth="1"/>
    <col min="6183" max="6183" width="9" style="1"/>
    <col min="6184" max="6184" width="5.33203125" style="1" customWidth="1"/>
    <col min="6185" max="6401" width="9" style="1"/>
    <col min="6402" max="6402" width="5.33203125" style="1" customWidth="1"/>
    <col min="6403" max="6403" width="12" style="1" customWidth="1"/>
    <col min="6404" max="6404" width="4.6640625" style="1" customWidth="1"/>
    <col min="6405" max="6405" width="10.33203125" style="1" customWidth="1"/>
    <col min="6406" max="6406" width="8.33203125" style="1" customWidth="1"/>
    <col min="6407" max="6407" width="6.88671875" style="1" customWidth="1"/>
    <col min="6408" max="6408" width="8.21875" style="1" customWidth="1"/>
    <col min="6409" max="6410" width="6.88671875" style="1" customWidth="1"/>
    <col min="6411" max="6430" width="5.6640625" style="1" customWidth="1"/>
    <col min="6431" max="6433" width="9" style="1"/>
    <col min="6434" max="6434" width="4.6640625" style="1" customWidth="1"/>
    <col min="6435" max="6435" width="4.77734375" style="1" customWidth="1"/>
    <col min="6436" max="6438" width="8.33203125" style="1" customWidth="1"/>
    <col min="6439" max="6439" width="9" style="1"/>
    <col min="6440" max="6440" width="5.33203125" style="1" customWidth="1"/>
    <col min="6441" max="6657" width="9" style="1"/>
    <col min="6658" max="6658" width="5.33203125" style="1" customWidth="1"/>
    <col min="6659" max="6659" width="12" style="1" customWidth="1"/>
    <col min="6660" max="6660" width="4.6640625" style="1" customWidth="1"/>
    <col min="6661" max="6661" width="10.33203125" style="1" customWidth="1"/>
    <col min="6662" max="6662" width="8.33203125" style="1" customWidth="1"/>
    <col min="6663" max="6663" width="6.88671875" style="1" customWidth="1"/>
    <col min="6664" max="6664" width="8.21875" style="1" customWidth="1"/>
    <col min="6665" max="6666" width="6.88671875" style="1" customWidth="1"/>
    <col min="6667" max="6686" width="5.6640625" style="1" customWidth="1"/>
    <col min="6687" max="6689" width="9" style="1"/>
    <col min="6690" max="6690" width="4.6640625" style="1" customWidth="1"/>
    <col min="6691" max="6691" width="4.77734375" style="1" customWidth="1"/>
    <col min="6692" max="6694" width="8.33203125" style="1" customWidth="1"/>
    <col min="6695" max="6695" width="9" style="1"/>
    <col min="6696" max="6696" width="5.33203125" style="1" customWidth="1"/>
    <col min="6697" max="6913" width="9" style="1"/>
    <col min="6914" max="6914" width="5.33203125" style="1" customWidth="1"/>
    <col min="6915" max="6915" width="12" style="1" customWidth="1"/>
    <col min="6916" max="6916" width="4.6640625" style="1" customWidth="1"/>
    <col min="6917" max="6917" width="10.33203125" style="1" customWidth="1"/>
    <col min="6918" max="6918" width="8.33203125" style="1" customWidth="1"/>
    <col min="6919" max="6919" width="6.88671875" style="1" customWidth="1"/>
    <col min="6920" max="6920" width="8.21875" style="1" customWidth="1"/>
    <col min="6921" max="6922" width="6.88671875" style="1" customWidth="1"/>
    <col min="6923" max="6942" width="5.6640625" style="1" customWidth="1"/>
    <col min="6943" max="6945" width="9" style="1"/>
    <col min="6946" max="6946" width="4.6640625" style="1" customWidth="1"/>
    <col min="6947" max="6947" width="4.77734375" style="1" customWidth="1"/>
    <col min="6948" max="6950" width="8.33203125" style="1" customWidth="1"/>
    <col min="6951" max="6951" width="9" style="1"/>
    <col min="6952" max="6952" width="5.33203125" style="1" customWidth="1"/>
    <col min="6953" max="7169" width="9" style="1"/>
    <col min="7170" max="7170" width="5.33203125" style="1" customWidth="1"/>
    <col min="7171" max="7171" width="12" style="1" customWidth="1"/>
    <col min="7172" max="7172" width="4.6640625" style="1" customWidth="1"/>
    <col min="7173" max="7173" width="10.33203125" style="1" customWidth="1"/>
    <col min="7174" max="7174" width="8.33203125" style="1" customWidth="1"/>
    <col min="7175" max="7175" width="6.88671875" style="1" customWidth="1"/>
    <col min="7176" max="7176" width="8.21875" style="1" customWidth="1"/>
    <col min="7177" max="7178" width="6.88671875" style="1" customWidth="1"/>
    <col min="7179" max="7198" width="5.6640625" style="1" customWidth="1"/>
    <col min="7199" max="7201" width="9" style="1"/>
    <col min="7202" max="7202" width="4.6640625" style="1" customWidth="1"/>
    <col min="7203" max="7203" width="4.77734375" style="1" customWidth="1"/>
    <col min="7204" max="7206" width="8.33203125" style="1" customWidth="1"/>
    <col min="7207" max="7207" width="9" style="1"/>
    <col min="7208" max="7208" width="5.33203125" style="1" customWidth="1"/>
    <col min="7209" max="7425" width="9" style="1"/>
    <col min="7426" max="7426" width="5.33203125" style="1" customWidth="1"/>
    <col min="7427" max="7427" width="12" style="1" customWidth="1"/>
    <col min="7428" max="7428" width="4.6640625" style="1" customWidth="1"/>
    <col min="7429" max="7429" width="10.33203125" style="1" customWidth="1"/>
    <col min="7430" max="7430" width="8.33203125" style="1" customWidth="1"/>
    <col min="7431" max="7431" width="6.88671875" style="1" customWidth="1"/>
    <col min="7432" max="7432" width="8.21875" style="1" customWidth="1"/>
    <col min="7433" max="7434" width="6.88671875" style="1" customWidth="1"/>
    <col min="7435" max="7454" width="5.6640625" style="1" customWidth="1"/>
    <col min="7455" max="7457" width="9" style="1"/>
    <col min="7458" max="7458" width="4.6640625" style="1" customWidth="1"/>
    <col min="7459" max="7459" width="4.77734375" style="1" customWidth="1"/>
    <col min="7460" max="7462" width="8.33203125" style="1" customWidth="1"/>
    <col min="7463" max="7463" width="9" style="1"/>
    <col min="7464" max="7464" width="5.33203125" style="1" customWidth="1"/>
    <col min="7465" max="7681" width="9" style="1"/>
    <col min="7682" max="7682" width="5.33203125" style="1" customWidth="1"/>
    <col min="7683" max="7683" width="12" style="1" customWidth="1"/>
    <col min="7684" max="7684" width="4.6640625" style="1" customWidth="1"/>
    <col min="7685" max="7685" width="10.33203125" style="1" customWidth="1"/>
    <col min="7686" max="7686" width="8.33203125" style="1" customWidth="1"/>
    <col min="7687" max="7687" width="6.88671875" style="1" customWidth="1"/>
    <col min="7688" max="7688" width="8.21875" style="1" customWidth="1"/>
    <col min="7689" max="7690" width="6.88671875" style="1" customWidth="1"/>
    <col min="7691" max="7710" width="5.6640625" style="1" customWidth="1"/>
    <col min="7711" max="7713" width="9" style="1"/>
    <col min="7714" max="7714" width="4.6640625" style="1" customWidth="1"/>
    <col min="7715" max="7715" width="4.77734375" style="1" customWidth="1"/>
    <col min="7716" max="7718" width="8.33203125" style="1" customWidth="1"/>
    <col min="7719" max="7719" width="9" style="1"/>
    <col min="7720" max="7720" width="5.33203125" style="1" customWidth="1"/>
    <col min="7721" max="7937" width="9" style="1"/>
    <col min="7938" max="7938" width="5.33203125" style="1" customWidth="1"/>
    <col min="7939" max="7939" width="12" style="1" customWidth="1"/>
    <col min="7940" max="7940" width="4.6640625" style="1" customWidth="1"/>
    <col min="7941" max="7941" width="10.33203125" style="1" customWidth="1"/>
    <col min="7942" max="7942" width="8.33203125" style="1" customWidth="1"/>
    <col min="7943" max="7943" width="6.88671875" style="1" customWidth="1"/>
    <col min="7944" max="7944" width="8.21875" style="1" customWidth="1"/>
    <col min="7945" max="7946" width="6.88671875" style="1" customWidth="1"/>
    <col min="7947" max="7966" width="5.6640625" style="1" customWidth="1"/>
    <col min="7967" max="7969" width="9" style="1"/>
    <col min="7970" max="7970" width="4.6640625" style="1" customWidth="1"/>
    <col min="7971" max="7971" width="4.77734375" style="1" customWidth="1"/>
    <col min="7972" max="7974" width="8.33203125" style="1" customWidth="1"/>
    <col min="7975" max="7975" width="9" style="1"/>
    <col min="7976" max="7976" width="5.33203125" style="1" customWidth="1"/>
    <col min="7977" max="8193" width="9" style="1"/>
    <col min="8194" max="8194" width="5.33203125" style="1" customWidth="1"/>
    <col min="8195" max="8195" width="12" style="1" customWidth="1"/>
    <col min="8196" max="8196" width="4.6640625" style="1" customWidth="1"/>
    <col min="8197" max="8197" width="10.33203125" style="1" customWidth="1"/>
    <col min="8198" max="8198" width="8.33203125" style="1" customWidth="1"/>
    <col min="8199" max="8199" width="6.88671875" style="1" customWidth="1"/>
    <col min="8200" max="8200" width="8.21875" style="1" customWidth="1"/>
    <col min="8201" max="8202" width="6.88671875" style="1" customWidth="1"/>
    <col min="8203" max="8222" width="5.6640625" style="1" customWidth="1"/>
    <col min="8223" max="8225" width="9" style="1"/>
    <col min="8226" max="8226" width="4.6640625" style="1" customWidth="1"/>
    <col min="8227" max="8227" width="4.77734375" style="1" customWidth="1"/>
    <col min="8228" max="8230" width="8.33203125" style="1" customWidth="1"/>
    <col min="8231" max="8231" width="9" style="1"/>
    <col min="8232" max="8232" width="5.33203125" style="1" customWidth="1"/>
    <col min="8233" max="8449" width="9" style="1"/>
    <col min="8450" max="8450" width="5.33203125" style="1" customWidth="1"/>
    <col min="8451" max="8451" width="12" style="1" customWidth="1"/>
    <col min="8452" max="8452" width="4.6640625" style="1" customWidth="1"/>
    <col min="8453" max="8453" width="10.33203125" style="1" customWidth="1"/>
    <col min="8454" max="8454" width="8.33203125" style="1" customWidth="1"/>
    <col min="8455" max="8455" width="6.88671875" style="1" customWidth="1"/>
    <col min="8456" max="8456" width="8.21875" style="1" customWidth="1"/>
    <col min="8457" max="8458" width="6.88671875" style="1" customWidth="1"/>
    <col min="8459" max="8478" width="5.6640625" style="1" customWidth="1"/>
    <col min="8479" max="8481" width="9" style="1"/>
    <col min="8482" max="8482" width="4.6640625" style="1" customWidth="1"/>
    <col min="8483" max="8483" width="4.77734375" style="1" customWidth="1"/>
    <col min="8484" max="8486" width="8.33203125" style="1" customWidth="1"/>
    <col min="8487" max="8487" width="9" style="1"/>
    <col min="8488" max="8488" width="5.33203125" style="1" customWidth="1"/>
    <col min="8489" max="8705" width="9" style="1"/>
    <col min="8706" max="8706" width="5.33203125" style="1" customWidth="1"/>
    <col min="8707" max="8707" width="12" style="1" customWidth="1"/>
    <col min="8708" max="8708" width="4.6640625" style="1" customWidth="1"/>
    <col min="8709" max="8709" width="10.33203125" style="1" customWidth="1"/>
    <col min="8710" max="8710" width="8.33203125" style="1" customWidth="1"/>
    <col min="8711" max="8711" width="6.88671875" style="1" customWidth="1"/>
    <col min="8712" max="8712" width="8.21875" style="1" customWidth="1"/>
    <col min="8713" max="8714" width="6.88671875" style="1" customWidth="1"/>
    <col min="8715" max="8734" width="5.6640625" style="1" customWidth="1"/>
    <col min="8735" max="8737" width="9" style="1"/>
    <col min="8738" max="8738" width="4.6640625" style="1" customWidth="1"/>
    <col min="8739" max="8739" width="4.77734375" style="1" customWidth="1"/>
    <col min="8740" max="8742" width="8.33203125" style="1" customWidth="1"/>
    <col min="8743" max="8743" width="9" style="1"/>
    <col min="8744" max="8744" width="5.33203125" style="1" customWidth="1"/>
    <col min="8745" max="8961" width="9" style="1"/>
    <col min="8962" max="8962" width="5.33203125" style="1" customWidth="1"/>
    <col min="8963" max="8963" width="12" style="1" customWidth="1"/>
    <col min="8964" max="8964" width="4.6640625" style="1" customWidth="1"/>
    <col min="8965" max="8965" width="10.33203125" style="1" customWidth="1"/>
    <col min="8966" max="8966" width="8.33203125" style="1" customWidth="1"/>
    <col min="8967" max="8967" width="6.88671875" style="1" customWidth="1"/>
    <col min="8968" max="8968" width="8.21875" style="1" customWidth="1"/>
    <col min="8969" max="8970" width="6.88671875" style="1" customWidth="1"/>
    <col min="8971" max="8990" width="5.6640625" style="1" customWidth="1"/>
    <col min="8991" max="8993" width="9" style="1"/>
    <col min="8994" max="8994" width="4.6640625" style="1" customWidth="1"/>
    <col min="8995" max="8995" width="4.77734375" style="1" customWidth="1"/>
    <col min="8996" max="8998" width="8.33203125" style="1" customWidth="1"/>
    <col min="8999" max="8999" width="9" style="1"/>
    <col min="9000" max="9000" width="5.33203125" style="1" customWidth="1"/>
    <col min="9001" max="9217" width="9" style="1"/>
    <col min="9218" max="9218" width="5.33203125" style="1" customWidth="1"/>
    <col min="9219" max="9219" width="12" style="1" customWidth="1"/>
    <col min="9220" max="9220" width="4.6640625" style="1" customWidth="1"/>
    <col min="9221" max="9221" width="10.33203125" style="1" customWidth="1"/>
    <col min="9222" max="9222" width="8.33203125" style="1" customWidth="1"/>
    <col min="9223" max="9223" width="6.88671875" style="1" customWidth="1"/>
    <col min="9224" max="9224" width="8.21875" style="1" customWidth="1"/>
    <col min="9225" max="9226" width="6.88671875" style="1" customWidth="1"/>
    <col min="9227" max="9246" width="5.6640625" style="1" customWidth="1"/>
    <col min="9247" max="9249" width="9" style="1"/>
    <col min="9250" max="9250" width="4.6640625" style="1" customWidth="1"/>
    <col min="9251" max="9251" width="4.77734375" style="1" customWidth="1"/>
    <col min="9252" max="9254" width="8.33203125" style="1" customWidth="1"/>
    <col min="9255" max="9255" width="9" style="1"/>
    <col min="9256" max="9256" width="5.33203125" style="1" customWidth="1"/>
    <col min="9257" max="9473" width="9" style="1"/>
    <col min="9474" max="9474" width="5.33203125" style="1" customWidth="1"/>
    <col min="9475" max="9475" width="12" style="1" customWidth="1"/>
    <col min="9476" max="9476" width="4.6640625" style="1" customWidth="1"/>
    <col min="9477" max="9477" width="10.33203125" style="1" customWidth="1"/>
    <col min="9478" max="9478" width="8.33203125" style="1" customWidth="1"/>
    <col min="9479" max="9479" width="6.88671875" style="1" customWidth="1"/>
    <col min="9480" max="9480" width="8.21875" style="1" customWidth="1"/>
    <col min="9481" max="9482" width="6.88671875" style="1" customWidth="1"/>
    <col min="9483" max="9502" width="5.6640625" style="1" customWidth="1"/>
    <col min="9503" max="9505" width="9" style="1"/>
    <col min="9506" max="9506" width="4.6640625" style="1" customWidth="1"/>
    <col min="9507" max="9507" width="4.77734375" style="1" customWidth="1"/>
    <col min="9508" max="9510" width="8.33203125" style="1" customWidth="1"/>
    <col min="9511" max="9511" width="9" style="1"/>
    <col min="9512" max="9512" width="5.33203125" style="1" customWidth="1"/>
    <col min="9513" max="9729" width="9" style="1"/>
    <col min="9730" max="9730" width="5.33203125" style="1" customWidth="1"/>
    <col min="9731" max="9731" width="12" style="1" customWidth="1"/>
    <col min="9732" max="9732" width="4.6640625" style="1" customWidth="1"/>
    <col min="9733" max="9733" width="10.33203125" style="1" customWidth="1"/>
    <col min="9734" max="9734" width="8.33203125" style="1" customWidth="1"/>
    <col min="9735" max="9735" width="6.88671875" style="1" customWidth="1"/>
    <col min="9736" max="9736" width="8.21875" style="1" customWidth="1"/>
    <col min="9737" max="9738" width="6.88671875" style="1" customWidth="1"/>
    <col min="9739" max="9758" width="5.6640625" style="1" customWidth="1"/>
    <col min="9759" max="9761" width="9" style="1"/>
    <col min="9762" max="9762" width="4.6640625" style="1" customWidth="1"/>
    <col min="9763" max="9763" width="4.77734375" style="1" customWidth="1"/>
    <col min="9764" max="9766" width="8.33203125" style="1" customWidth="1"/>
    <col min="9767" max="9767" width="9" style="1"/>
    <col min="9768" max="9768" width="5.33203125" style="1" customWidth="1"/>
    <col min="9769" max="9985" width="9" style="1"/>
    <col min="9986" max="9986" width="5.33203125" style="1" customWidth="1"/>
    <col min="9987" max="9987" width="12" style="1" customWidth="1"/>
    <col min="9988" max="9988" width="4.6640625" style="1" customWidth="1"/>
    <col min="9989" max="9989" width="10.33203125" style="1" customWidth="1"/>
    <col min="9990" max="9990" width="8.33203125" style="1" customWidth="1"/>
    <col min="9991" max="9991" width="6.88671875" style="1" customWidth="1"/>
    <col min="9992" max="9992" width="8.21875" style="1" customWidth="1"/>
    <col min="9993" max="9994" width="6.88671875" style="1" customWidth="1"/>
    <col min="9995" max="10014" width="5.6640625" style="1" customWidth="1"/>
    <col min="10015" max="10017" width="9" style="1"/>
    <col min="10018" max="10018" width="4.6640625" style="1" customWidth="1"/>
    <col min="10019" max="10019" width="4.77734375" style="1" customWidth="1"/>
    <col min="10020" max="10022" width="8.33203125" style="1" customWidth="1"/>
    <col min="10023" max="10023" width="9" style="1"/>
    <col min="10024" max="10024" width="5.33203125" style="1" customWidth="1"/>
    <col min="10025" max="10241" width="9" style="1"/>
    <col min="10242" max="10242" width="5.33203125" style="1" customWidth="1"/>
    <col min="10243" max="10243" width="12" style="1" customWidth="1"/>
    <col min="10244" max="10244" width="4.6640625" style="1" customWidth="1"/>
    <col min="10245" max="10245" width="10.33203125" style="1" customWidth="1"/>
    <col min="10246" max="10246" width="8.33203125" style="1" customWidth="1"/>
    <col min="10247" max="10247" width="6.88671875" style="1" customWidth="1"/>
    <col min="10248" max="10248" width="8.21875" style="1" customWidth="1"/>
    <col min="10249" max="10250" width="6.88671875" style="1" customWidth="1"/>
    <col min="10251" max="10270" width="5.6640625" style="1" customWidth="1"/>
    <col min="10271" max="10273" width="9" style="1"/>
    <col min="10274" max="10274" width="4.6640625" style="1" customWidth="1"/>
    <col min="10275" max="10275" width="4.77734375" style="1" customWidth="1"/>
    <col min="10276" max="10278" width="8.33203125" style="1" customWidth="1"/>
    <col min="10279" max="10279" width="9" style="1"/>
    <col min="10280" max="10280" width="5.33203125" style="1" customWidth="1"/>
    <col min="10281" max="10497" width="9" style="1"/>
    <col min="10498" max="10498" width="5.33203125" style="1" customWidth="1"/>
    <col min="10499" max="10499" width="12" style="1" customWidth="1"/>
    <col min="10500" max="10500" width="4.6640625" style="1" customWidth="1"/>
    <col min="10501" max="10501" width="10.33203125" style="1" customWidth="1"/>
    <col min="10502" max="10502" width="8.33203125" style="1" customWidth="1"/>
    <col min="10503" max="10503" width="6.88671875" style="1" customWidth="1"/>
    <col min="10504" max="10504" width="8.21875" style="1" customWidth="1"/>
    <col min="10505" max="10506" width="6.88671875" style="1" customWidth="1"/>
    <col min="10507" max="10526" width="5.6640625" style="1" customWidth="1"/>
    <col min="10527" max="10529" width="9" style="1"/>
    <col min="10530" max="10530" width="4.6640625" style="1" customWidth="1"/>
    <col min="10531" max="10531" width="4.77734375" style="1" customWidth="1"/>
    <col min="10532" max="10534" width="8.33203125" style="1" customWidth="1"/>
    <col min="10535" max="10535" width="9" style="1"/>
    <col min="10536" max="10536" width="5.33203125" style="1" customWidth="1"/>
    <col min="10537" max="10753" width="9" style="1"/>
    <col min="10754" max="10754" width="5.33203125" style="1" customWidth="1"/>
    <col min="10755" max="10755" width="12" style="1" customWidth="1"/>
    <col min="10756" max="10756" width="4.6640625" style="1" customWidth="1"/>
    <col min="10757" max="10757" width="10.33203125" style="1" customWidth="1"/>
    <col min="10758" max="10758" width="8.33203125" style="1" customWidth="1"/>
    <col min="10759" max="10759" width="6.88671875" style="1" customWidth="1"/>
    <col min="10760" max="10760" width="8.21875" style="1" customWidth="1"/>
    <col min="10761" max="10762" width="6.88671875" style="1" customWidth="1"/>
    <col min="10763" max="10782" width="5.6640625" style="1" customWidth="1"/>
    <col min="10783" max="10785" width="9" style="1"/>
    <col min="10786" max="10786" width="4.6640625" style="1" customWidth="1"/>
    <col min="10787" max="10787" width="4.77734375" style="1" customWidth="1"/>
    <col min="10788" max="10790" width="8.33203125" style="1" customWidth="1"/>
    <col min="10791" max="10791" width="9" style="1"/>
    <col min="10792" max="10792" width="5.33203125" style="1" customWidth="1"/>
    <col min="10793" max="11009" width="9" style="1"/>
    <col min="11010" max="11010" width="5.33203125" style="1" customWidth="1"/>
    <col min="11011" max="11011" width="12" style="1" customWidth="1"/>
    <col min="11012" max="11012" width="4.6640625" style="1" customWidth="1"/>
    <col min="11013" max="11013" width="10.33203125" style="1" customWidth="1"/>
    <col min="11014" max="11014" width="8.33203125" style="1" customWidth="1"/>
    <col min="11015" max="11015" width="6.88671875" style="1" customWidth="1"/>
    <col min="11016" max="11016" width="8.21875" style="1" customWidth="1"/>
    <col min="11017" max="11018" width="6.88671875" style="1" customWidth="1"/>
    <col min="11019" max="11038" width="5.6640625" style="1" customWidth="1"/>
    <col min="11039" max="11041" width="9" style="1"/>
    <col min="11042" max="11042" width="4.6640625" style="1" customWidth="1"/>
    <col min="11043" max="11043" width="4.77734375" style="1" customWidth="1"/>
    <col min="11044" max="11046" width="8.33203125" style="1" customWidth="1"/>
    <col min="11047" max="11047" width="9" style="1"/>
    <col min="11048" max="11048" width="5.33203125" style="1" customWidth="1"/>
    <col min="11049" max="11265" width="9" style="1"/>
    <col min="11266" max="11266" width="5.33203125" style="1" customWidth="1"/>
    <col min="11267" max="11267" width="12" style="1" customWidth="1"/>
    <col min="11268" max="11268" width="4.6640625" style="1" customWidth="1"/>
    <col min="11269" max="11269" width="10.33203125" style="1" customWidth="1"/>
    <col min="11270" max="11270" width="8.33203125" style="1" customWidth="1"/>
    <col min="11271" max="11271" width="6.88671875" style="1" customWidth="1"/>
    <col min="11272" max="11272" width="8.21875" style="1" customWidth="1"/>
    <col min="11273" max="11274" width="6.88671875" style="1" customWidth="1"/>
    <col min="11275" max="11294" width="5.6640625" style="1" customWidth="1"/>
    <col min="11295" max="11297" width="9" style="1"/>
    <col min="11298" max="11298" width="4.6640625" style="1" customWidth="1"/>
    <col min="11299" max="11299" width="4.77734375" style="1" customWidth="1"/>
    <col min="11300" max="11302" width="8.33203125" style="1" customWidth="1"/>
    <col min="11303" max="11303" width="9" style="1"/>
    <col min="11304" max="11304" width="5.33203125" style="1" customWidth="1"/>
    <col min="11305" max="11521" width="9" style="1"/>
    <col min="11522" max="11522" width="5.33203125" style="1" customWidth="1"/>
    <col min="11523" max="11523" width="12" style="1" customWidth="1"/>
    <col min="11524" max="11524" width="4.6640625" style="1" customWidth="1"/>
    <col min="11525" max="11525" width="10.33203125" style="1" customWidth="1"/>
    <col min="11526" max="11526" width="8.33203125" style="1" customWidth="1"/>
    <col min="11527" max="11527" width="6.88671875" style="1" customWidth="1"/>
    <col min="11528" max="11528" width="8.21875" style="1" customWidth="1"/>
    <col min="11529" max="11530" width="6.88671875" style="1" customWidth="1"/>
    <col min="11531" max="11550" width="5.6640625" style="1" customWidth="1"/>
    <col min="11551" max="11553" width="9" style="1"/>
    <col min="11554" max="11554" width="4.6640625" style="1" customWidth="1"/>
    <col min="11555" max="11555" width="4.77734375" style="1" customWidth="1"/>
    <col min="11556" max="11558" width="8.33203125" style="1" customWidth="1"/>
    <col min="11559" max="11559" width="9" style="1"/>
    <col min="11560" max="11560" width="5.33203125" style="1" customWidth="1"/>
    <col min="11561" max="11777" width="9" style="1"/>
    <col min="11778" max="11778" width="5.33203125" style="1" customWidth="1"/>
    <col min="11779" max="11779" width="12" style="1" customWidth="1"/>
    <col min="11780" max="11780" width="4.6640625" style="1" customWidth="1"/>
    <col min="11781" max="11781" width="10.33203125" style="1" customWidth="1"/>
    <col min="11782" max="11782" width="8.33203125" style="1" customWidth="1"/>
    <col min="11783" max="11783" width="6.88671875" style="1" customWidth="1"/>
    <col min="11784" max="11784" width="8.21875" style="1" customWidth="1"/>
    <col min="11785" max="11786" width="6.88671875" style="1" customWidth="1"/>
    <col min="11787" max="11806" width="5.6640625" style="1" customWidth="1"/>
    <col min="11807" max="11809" width="9" style="1"/>
    <col min="11810" max="11810" width="4.6640625" style="1" customWidth="1"/>
    <col min="11811" max="11811" width="4.77734375" style="1" customWidth="1"/>
    <col min="11812" max="11814" width="8.33203125" style="1" customWidth="1"/>
    <col min="11815" max="11815" width="9" style="1"/>
    <col min="11816" max="11816" width="5.33203125" style="1" customWidth="1"/>
    <col min="11817" max="12033" width="9" style="1"/>
    <col min="12034" max="12034" width="5.33203125" style="1" customWidth="1"/>
    <col min="12035" max="12035" width="12" style="1" customWidth="1"/>
    <col min="12036" max="12036" width="4.6640625" style="1" customWidth="1"/>
    <col min="12037" max="12037" width="10.33203125" style="1" customWidth="1"/>
    <col min="12038" max="12038" width="8.33203125" style="1" customWidth="1"/>
    <col min="12039" max="12039" width="6.88671875" style="1" customWidth="1"/>
    <col min="12040" max="12040" width="8.21875" style="1" customWidth="1"/>
    <col min="12041" max="12042" width="6.88671875" style="1" customWidth="1"/>
    <col min="12043" max="12062" width="5.6640625" style="1" customWidth="1"/>
    <col min="12063" max="12065" width="9" style="1"/>
    <col min="12066" max="12066" width="4.6640625" style="1" customWidth="1"/>
    <col min="12067" max="12067" width="4.77734375" style="1" customWidth="1"/>
    <col min="12068" max="12070" width="8.33203125" style="1" customWidth="1"/>
    <col min="12071" max="12071" width="9" style="1"/>
    <col min="12072" max="12072" width="5.33203125" style="1" customWidth="1"/>
    <col min="12073" max="12289" width="9" style="1"/>
    <col min="12290" max="12290" width="5.33203125" style="1" customWidth="1"/>
    <col min="12291" max="12291" width="12" style="1" customWidth="1"/>
    <col min="12292" max="12292" width="4.6640625" style="1" customWidth="1"/>
    <col min="12293" max="12293" width="10.33203125" style="1" customWidth="1"/>
    <col min="12294" max="12294" width="8.33203125" style="1" customWidth="1"/>
    <col min="12295" max="12295" width="6.88671875" style="1" customWidth="1"/>
    <col min="12296" max="12296" width="8.21875" style="1" customWidth="1"/>
    <col min="12297" max="12298" width="6.88671875" style="1" customWidth="1"/>
    <col min="12299" max="12318" width="5.6640625" style="1" customWidth="1"/>
    <col min="12319" max="12321" width="9" style="1"/>
    <col min="12322" max="12322" width="4.6640625" style="1" customWidth="1"/>
    <col min="12323" max="12323" width="4.77734375" style="1" customWidth="1"/>
    <col min="12324" max="12326" width="8.33203125" style="1" customWidth="1"/>
    <col min="12327" max="12327" width="9" style="1"/>
    <col min="12328" max="12328" width="5.33203125" style="1" customWidth="1"/>
    <col min="12329" max="12545" width="9" style="1"/>
    <col min="12546" max="12546" width="5.33203125" style="1" customWidth="1"/>
    <col min="12547" max="12547" width="12" style="1" customWidth="1"/>
    <col min="12548" max="12548" width="4.6640625" style="1" customWidth="1"/>
    <col min="12549" max="12549" width="10.33203125" style="1" customWidth="1"/>
    <col min="12550" max="12550" width="8.33203125" style="1" customWidth="1"/>
    <col min="12551" max="12551" width="6.88671875" style="1" customWidth="1"/>
    <col min="12552" max="12552" width="8.21875" style="1" customWidth="1"/>
    <col min="12553" max="12554" width="6.88671875" style="1" customWidth="1"/>
    <col min="12555" max="12574" width="5.6640625" style="1" customWidth="1"/>
    <col min="12575" max="12577" width="9" style="1"/>
    <col min="12578" max="12578" width="4.6640625" style="1" customWidth="1"/>
    <col min="12579" max="12579" width="4.77734375" style="1" customWidth="1"/>
    <col min="12580" max="12582" width="8.33203125" style="1" customWidth="1"/>
    <col min="12583" max="12583" width="9" style="1"/>
    <col min="12584" max="12584" width="5.33203125" style="1" customWidth="1"/>
    <col min="12585" max="12801" width="9" style="1"/>
    <col min="12802" max="12802" width="5.33203125" style="1" customWidth="1"/>
    <col min="12803" max="12803" width="12" style="1" customWidth="1"/>
    <col min="12804" max="12804" width="4.6640625" style="1" customWidth="1"/>
    <col min="12805" max="12805" width="10.33203125" style="1" customWidth="1"/>
    <col min="12806" max="12806" width="8.33203125" style="1" customWidth="1"/>
    <col min="12807" max="12807" width="6.88671875" style="1" customWidth="1"/>
    <col min="12808" max="12808" width="8.21875" style="1" customWidth="1"/>
    <col min="12809" max="12810" width="6.88671875" style="1" customWidth="1"/>
    <col min="12811" max="12830" width="5.6640625" style="1" customWidth="1"/>
    <col min="12831" max="12833" width="9" style="1"/>
    <col min="12834" max="12834" width="4.6640625" style="1" customWidth="1"/>
    <col min="12835" max="12835" width="4.77734375" style="1" customWidth="1"/>
    <col min="12836" max="12838" width="8.33203125" style="1" customWidth="1"/>
    <col min="12839" max="12839" width="9" style="1"/>
    <col min="12840" max="12840" width="5.33203125" style="1" customWidth="1"/>
    <col min="12841" max="13057" width="9" style="1"/>
    <col min="13058" max="13058" width="5.33203125" style="1" customWidth="1"/>
    <col min="13059" max="13059" width="12" style="1" customWidth="1"/>
    <col min="13060" max="13060" width="4.6640625" style="1" customWidth="1"/>
    <col min="13061" max="13061" width="10.33203125" style="1" customWidth="1"/>
    <col min="13062" max="13062" width="8.33203125" style="1" customWidth="1"/>
    <col min="13063" max="13063" width="6.88671875" style="1" customWidth="1"/>
    <col min="13064" max="13064" width="8.21875" style="1" customWidth="1"/>
    <col min="13065" max="13066" width="6.88671875" style="1" customWidth="1"/>
    <col min="13067" max="13086" width="5.6640625" style="1" customWidth="1"/>
    <col min="13087" max="13089" width="9" style="1"/>
    <col min="13090" max="13090" width="4.6640625" style="1" customWidth="1"/>
    <col min="13091" max="13091" width="4.77734375" style="1" customWidth="1"/>
    <col min="13092" max="13094" width="8.33203125" style="1" customWidth="1"/>
    <col min="13095" max="13095" width="9" style="1"/>
    <col min="13096" max="13096" width="5.33203125" style="1" customWidth="1"/>
    <col min="13097" max="13313" width="9" style="1"/>
    <col min="13314" max="13314" width="5.33203125" style="1" customWidth="1"/>
    <col min="13315" max="13315" width="12" style="1" customWidth="1"/>
    <col min="13316" max="13316" width="4.6640625" style="1" customWidth="1"/>
    <col min="13317" max="13317" width="10.33203125" style="1" customWidth="1"/>
    <col min="13318" max="13318" width="8.33203125" style="1" customWidth="1"/>
    <col min="13319" max="13319" width="6.88671875" style="1" customWidth="1"/>
    <col min="13320" max="13320" width="8.21875" style="1" customWidth="1"/>
    <col min="13321" max="13322" width="6.88671875" style="1" customWidth="1"/>
    <col min="13323" max="13342" width="5.6640625" style="1" customWidth="1"/>
    <col min="13343" max="13345" width="9" style="1"/>
    <col min="13346" max="13346" width="4.6640625" style="1" customWidth="1"/>
    <col min="13347" max="13347" width="4.77734375" style="1" customWidth="1"/>
    <col min="13348" max="13350" width="8.33203125" style="1" customWidth="1"/>
    <col min="13351" max="13351" width="9" style="1"/>
    <col min="13352" max="13352" width="5.33203125" style="1" customWidth="1"/>
    <col min="13353" max="13569" width="9" style="1"/>
    <col min="13570" max="13570" width="5.33203125" style="1" customWidth="1"/>
    <col min="13571" max="13571" width="12" style="1" customWidth="1"/>
    <col min="13572" max="13572" width="4.6640625" style="1" customWidth="1"/>
    <col min="13573" max="13573" width="10.33203125" style="1" customWidth="1"/>
    <col min="13574" max="13574" width="8.33203125" style="1" customWidth="1"/>
    <col min="13575" max="13575" width="6.88671875" style="1" customWidth="1"/>
    <col min="13576" max="13576" width="8.21875" style="1" customWidth="1"/>
    <col min="13577" max="13578" width="6.88671875" style="1" customWidth="1"/>
    <col min="13579" max="13598" width="5.6640625" style="1" customWidth="1"/>
    <col min="13599" max="13601" width="9" style="1"/>
    <col min="13602" max="13602" width="4.6640625" style="1" customWidth="1"/>
    <col min="13603" max="13603" width="4.77734375" style="1" customWidth="1"/>
    <col min="13604" max="13606" width="8.33203125" style="1" customWidth="1"/>
    <col min="13607" max="13607" width="9" style="1"/>
    <col min="13608" max="13608" width="5.33203125" style="1" customWidth="1"/>
    <col min="13609" max="13825" width="9" style="1"/>
    <col min="13826" max="13826" width="5.33203125" style="1" customWidth="1"/>
    <col min="13827" max="13827" width="12" style="1" customWidth="1"/>
    <col min="13828" max="13828" width="4.6640625" style="1" customWidth="1"/>
    <col min="13829" max="13829" width="10.33203125" style="1" customWidth="1"/>
    <col min="13830" max="13830" width="8.33203125" style="1" customWidth="1"/>
    <col min="13831" max="13831" width="6.88671875" style="1" customWidth="1"/>
    <col min="13832" max="13832" width="8.21875" style="1" customWidth="1"/>
    <col min="13833" max="13834" width="6.88671875" style="1" customWidth="1"/>
    <col min="13835" max="13854" width="5.6640625" style="1" customWidth="1"/>
    <col min="13855" max="13857" width="9" style="1"/>
    <col min="13858" max="13858" width="4.6640625" style="1" customWidth="1"/>
    <col min="13859" max="13859" width="4.77734375" style="1" customWidth="1"/>
    <col min="13860" max="13862" width="8.33203125" style="1" customWidth="1"/>
    <col min="13863" max="13863" width="9" style="1"/>
    <col min="13864" max="13864" width="5.33203125" style="1" customWidth="1"/>
    <col min="13865" max="14081" width="9" style="1"/>
    <col min="14082" max="14082" width="5.33203125" style="1" customWidth="1"/>
    <col min="14083" max="14083" width="12" style="1" customWidth="1"/>
    <col min="14084" max="14084" width="4.6640625" style="1" customWidth="1"/>
    <col min="14085" max="14085" width="10.33203125" style="1" customWidth="1"/>
    <col min="14086" max="14086" width="8.33203125" style="1" customWidth="1"/>
    <col min="14087" max="14087" width="6.88671875" style="1" customWidth="1"/>
    <col min="14088" max="14088" width="8.21875" style="1" customWidth="1"/>
    <col min="14089" max="14090" width="6.88671875" style="1" customWidth="1"/>
    <col min="14091" max="14110" width="5.6640625" style="1" customWidth="1"/>
    <col min="14111" max="14113" width="9" style="1"/>
    <col min="14114" max="14114" width="4.6640625" style="1" customWidth="1"/>
    <col min="14115" max="14115" width="4.77734375" style="1" customWidth="1"/>
    <col min="14116" max="14118" width="8.33203125" style="1" customWidth="1"/>
    <col min="14119" max="14119" width="9" style="1"/>
    <col min="14120" max="14120" width="5.33203125" style="1" customWidth="1"/>
    <col min="14121" max="14337" width="9" style="1"/>
    <col min="14338" max="14338" width="5.33203125" style="1" customWidth="1"/>
    <col min="14339" max="14339" width="12" style="1" customWidth="1"/>
    <col min="14340" max="14340" width="4.6640625" style="1" customWidth="1"/>
    <col min="14341" max="14341" width="10.33203125" style="1" customWidth="1"/>
    <col min="14342" max="14342" width="8.33203125" style="1" customWidth="1"/>
    <col min="14343" max="14343" width="6.88671875" style="1" customWidth="1"/>
    <col min="14344" max="14344" width="8.21875" style="1" customWidth="1"/>
    <col min="14345" max="14346" width="6.88671875" style="1" customWidth="1"/>
    <col min="14347" max="14366" width="5.6640625" style="1" customWidth="1"/>
    <col min="14367" max="14369" width="9" style="1"/>
    <col min="14370" max="14370" width="4.6640625" style="1" customWidth="1"/>
    <col min="14371" max="14371" width="4.77734375" style="1" customWidth="1"/>
    <col min="14372" max="14374" width="8.33203125" style="1" customWidth="1"/>
    <col min="14375" max="14375" width="9" style="1"/>
    <col min="14376" max="14376" width="5.33203125" style="1" customWidth="1"/>
    <col min="14377" max="14593" width="9" style="1"/>
    <col min="14594" max="14594" width="5.33203125" style="1" customWidth="1"/>
    <col min="14595" max="14595" width="12" style="1" customWidth="1"/>
    <col min="14596" max="14596" width="4.6640625" style="1" customWidth="1"/>
    <col min="14597" max="14597" width="10.33203125" style="1" customWidth="1"/>
    <col min="14598" max="14598" width="8.33203125" style="1" customWidth="1"/>
    <col min="14599" max="14599" width="6.88671875" style="1" customWidth="1"/>
    <col min="14600" max="14600" width="8.21875" style="1" customWidth="1"/>
    <col min="14601" max="14602" width="6.88671875" style="1" customWidth="1"/>
    <col min="14603" max="14622" width="5.6640625" style="1" customWidth="1"/>
    <col min="14623" max="14625" width="9" style="1"/>
    <col min="14626" max="14626" width="4.6640625" style="1" customWidth="1"/>
    <col min="14627" max="14627" width="4.77734375" style="1" customWidth="1"/>
    <col min="14628" max="14630" width="8.33203125" style="1" customWidth="1"/>
    <col min="14631" max="14631" width="9" style="1"/>
    <col min="14632" max="14632" width="5.33203125" style="1" customWidth="1"/>
    <col min="14633" max="14849" width="9" style="1"/>
    <col min="14850" max="14850" width="5.33203125" style="1" customWidth="1"/>
    <col min="14851" max="14851" width="12" style="1" customWidth="1"/>
    <col min="14852" max="14852" width="4.6640625" style="1" customWidth="1"/>
    <col min="14853" max="14853" width="10.33203125" style="1" customWidth="1"/>
    <col min="14854" max="14854" width="8.33203125" style="1" customWidth="1"/>
    <col min="14855" max="14855" width="6.88671875" style="1" customWidth="1"/>
    <col min="14856" max="14856" width="8.21875" style="1" customWidth="1"/>
    <col min="14857" max="14858" width="6.88671875" style="1" customWidth="1"/>
    <col min="14859" max="14878" width="5.6640625" style="1" customWidth="1"/>
    <col min="14879" max="14881" width="9" style="1"/>
    <col min="14882" max="14882" width="4.6640625" style="1" customWidth="1"/>
    <col min="14883" max="14883" width="4.77734375" style="1" customWidth="1"/>
    <col min="14884" max="14886" width="8.33203125" style="1" customWidth="1"/>
    <col min="14887" max="14887" width="9" style="1"/>
    <col min="14888" max="14888" width="5.33203125" style="1" customWidth="1"/>
    <col min="14889" max="15105" width="9" style="1"/>
    <col min="15106" max="15106" width="5.33203125" style="1" customWidth="1"/>
    <col min="15107" max="15107" width="12" style="1" customWidth="1"/>
    <col min="15108" max="15108" width="4.6640625" style="1" customWidth="1"/>
    <col min="15109" max="15109" width="10.33203125" style="1" customWidth="1"/>
    <col min="15110" max="15110" width="8.33203125" style="1" customWidth="1"/>
    <col min="15111" max="15111" width="6.88671875" style="1" customWidth="1"/>
    <col min="15112" max="15112" width="8.21875" style="1" customWidth="1"/>
    <col min="15113" max="15114" width="6.88671875" style="1" customWidth="1"/>
    <col min="15115" max="15134" width="5.6640625" style="1" customWidth="1"/>
    <col min="15135" max="15137" width="9" style="1"/>
    <col min="15138" max="15138" width="4.6640625" style="1" customWidth="1"/>
    <col min="15139" max="15139" width="4.77734375" style="1" customWidth="1"/>
    <col min="15140" max="15142" width="8.33203125" style="1" customWidth="1"/>
    <col min="15143" max="15143" width="9" style="1"/>
    <col min="15144" max="15144" width="5.33203125" style="1" customWidth="1"/>
    <col min="15145" max="15361" width="9" style="1"/>
    <col min="15362" max="15362" width="5.33203125" style="1" customWidth="1"/>
    <col min="15363" max="15363" width="12" style="1" customWidth="1"/>
    <col min="15364" max="15364" width="4.6640625" style="1" customWidth="1"/>
    <col min="15365" max="15365" width="10.33203125" style="1" customWidth="1"/>
    <col min="15366" max="15366" width="8.33203125" style="1" customWidth="1"/>
    <col min="15367" max="15367" width="6.88671875" style="1" customWidth="1"/>
    <col min="15368" max="15368" width="8.21875" style="1" customWidth="1"/>
    <col min="15369" max="15370" width="6.88671875" style="1" customWidth="1"/>
    <col min="15371" max="15390" width="5.6640625" style="1" customWidth="1"/>
    <col min="15391" max="15393" width="9" style="1"/>
    <col min="15394" max="15394" width="4.6640625" style="1" customWidth="1"/>
    <col min="15395" max="15395" width="4.77734375" style="1" customWidth="1"/>
    <col min="15396" max="15398" width="8.33203125" style="1" customWidth="1"/>
    <col min="15399" max="15399" width="9" style="1"/>
    <col min="15400" max="15400" width="5.33203125" style="1" customWidth="1"/>
    <col min="15401" max="15617" width="9" style="1"/>
    <col min="15618" max="15618" width="5.33203125" style="1" customWidth="1"/>
    <col min="15619" max="15619" width="12" style="1" customWidth="1"/>
    <col min="15620" max="15620" width="4.6640625" style="1" customWidth="1"/>
    <col min="15621" max="15621" width="10.33203125" style="1" customWidth="1"/>
    <col min="15622" max="15622" width="8.33203125" style="1" customWidth="1"/>
    <col min="15623" max="15623" width="6.88671875" style="1" customWidth="1"/>
    <col min="15624" max="15624" width="8.21875" style="1" customWidth="1"/>
    <col min="15625" max="15626" width="6.88671875" style="1" customWidth="1"/>
    <col min="15627" max="15646" width="5.6640625" style="1" customWidth="1"/>
    <col min="15647" max="15649" width="9" style="1"/>
    <col min="15650" max="15650" width="4.6640625" style="1" customWidth="1"/>
    <col min="15651" max="15651" width="4.77734375" style="1" customWidth="1"/>
    <col min="15652" max="15654" width="8.33203125" style="1" customWidth="1"/>
    <col min="15655" max="15655" width="9" style="1"/>
    <col min="15656" max="15656" width="5.33203125" style="1" customWidth="1"/>
    <col min="15657" max="15873" width="9" style="1"/>
    <col min="15874" max="15874" width="5.33203125" style="1" customWidth="1"/>
    <col min="15875" max="15875" width="12" style="1" customWidth="1"/>
    <col min="15876" max="15876" width="4.6640625" style="1" customWidth="1"/>
    <col min="15877" max="15877" width="10.33203125" style="1" customWidth="1"/>
    <col min="15878" max="15878" width="8.33203125" style="1" customWidth="1"/>
    <col min="15879" max="15879" width="6.88671875" style="1" customWidth="1"/>
    <col min="15880" max="15880" width="8.21875" style="1" customWidth="1"/>
    <col min="15881" max="15882" width="6.88671875" style="1" customWidth="1"/>
    <col min="15883" max="15902" width="5.6640625" style="1" customWidth="1"/>
    <col min="15903" max="15905" width="9" style="1"/>
    <col min="15906" max="15906" width="4.6640625" style="1" customWidth="1"/>
    <col min="15907" max="15907" width="4.77734375" style="1" customWidth="1"/>
    <col min="15908" max="15910" width="8.33203125" style="1" customWidth="1"/>
    <col min="15911" max="15911" width="9" style="1"/>
    <col min="15912" max="15912" width="5.33203125" style="1" customWidth="1"/>
    <col min="15913" max="16129" width="9" style="1"/>
    <col min="16130" max="16130" width="5.33203125" style="1" customWidth="1"/>
    <col min="16131" max="16131" width="12" style="1" customWidth="1"/>
    <col min="16132" max="16132" width="4.6640625" style="1" customWidth="1"/>
    <col min="16133" max="16133" width="10.33203125" style="1" customWidth="1"/>
    <col min="16134" max="16134" width="8.33203125" style="1" customWidth="1"/>
    <col min="16135" max="16135" width="6.88671875" style="1" customWidth="1"/>
    <col min="16136" max="16136" width="8.21875" style="1" customWidth="1"/>
    <col min="16137" max="16138" width="6.88671875" style="1" customWidth="1"/>
    <col min="16139" max="16158" width="5.6640625" style="1" customWidth="1"/>
    <col min="16159" max="16161" width="9" style="1"/>
    <col min="16162" max="16162" width="4.6640625" style="1" customWidth="1"/>
    <col min="16163" max="16163" width="4.77734375" style="1" customWidth="1"/>
    <col min="16164" max="16166" width="8.33203125" style="1" customWidth="1"/>
    <col min="16167" max="16167" width="9" style="1"/>
    <col min="16168" max="16168" width="5.33203125" style="1" customWidth="1"/>
    <col min="16169" max="16384" width="9" style="1"/>
  </cols>
  <sheetData>
    <row r="1" spans="1:40" ht="27.75" customHeight="1" x14ac:dyDescent="0.2">
      <c r="A1" s="440" t="s">
        <v>543</v>
      </c>
      <c r="B1" s="440"/>
      <c r="C1" s="440"/>
      <c r="D1" s="440"/>
      <c r="E1" s="440"/>
      <c r="F1" s="440"/>
      <c r="G1" s="441"/>
      <c r="H1" s="441"/>
      <c r="I1" s="442"/>
      <c r="J1" s="441"/>
      <c r="K1" s="440"/>
      <c r="L1" s="440"/>
      <c r="M1" s="440"/>
      <c r="N1" s="440"/>
      <c r="O1" s="443"/>
      <c r="P1" s="444"/>
      <c r="Q1" s="445"/>
      <c r="R1" s="440"/>
      <c r="S1" s="440"/>
      <c r="T1" s="440"/>
      <c r="U1" s="446"/>
      <c r="V1" s="440"/>
      <c r="W1" s="440"/>
      <c r="X1" s="440"/>
      <c r="Y1" s="440"/>
      <c r="Z1" s="440"/>
      <c r="AA1" s="440"/>
      <c r="AB1" s="440"/>
      <c r="AC1" s="440"/>
      <c r="AD1" s="440"/>
    </row>
    <row r="2" spans="1:40" ht="14.25" customHeight="1" thickBot="1" x14ac:dyDescent="0.25">
      <c r="A2" s="4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</row>
    <row r="3" spans="1:40" s="17" customFormat="1" ht="120.6" thickBot="1" x14ac:dyDescent="0.25">
      <c r="A3" s="5" t="s">
        <v>544</v>
      </c>
      <c r="B3" s="6" t="s">
        <v>1</v>
      </c>
      <c r="C3" s="6" t="s">
        <v>2</v>
      </c>
      <c r="D3" s="7" t="s">
        <v>3</v>
      </c>
      <c r="E3" s="8" t="s">
        <v>545</v>
      </c>
      <c r="F3" s="9" t="s">
        <v>546</v>
      </c>
      <c r="G3" s="447" t="s">
        <v>547</v>
      </c>
      <c r="H3" s="448" t="s">
        <v>548</v>
      </c>
      <c r="I3" s="449" t="s">
        <v>549</v>
      </c>
      <c r="J3" s="316" t="s">
        <v>550</v>
      </c>
      <c r="K3" s="12"/>
      <c r="L3" s="7"/>
      <c r="M3" s="12"/>
      <c r="N3" s="7"/>
      <c r="O3" s="450" t="s">
        <v>551</v>
      </c>
      <c r="P3" s="451" t="s">
        <v>552</v>
      </c>
      <c r="Q3" s="452" t="s">
        <v>252</v>
      </c>
      <c r="R3" s="6" t="s">
        <v>1</v>
      </c>
      <c r="S3" s="6" t="s">
        <v>2</v>
      </c>
      <c r="T3" s="7" t="s">
        <v>3</v>
      </c>
      <c r="U3" s="453" t="s">
        <v>553</v>
      </c>
      <c r="V3" s="14"/>
      <c r="W3" s="15"/>
      <c r="X3" s="7"/>
      <c r="Y3" s="12"/>
      <c r="Z3" s="11"/>
      <c r="AA3" s="12"/>
      <c r="AB3" s="16"/>
      <c r="AC3" s="15"/>
      <c r="AD3" s="11"/>
      <c r="AE3" s="363"/>
      <c r="AH3" s="6"/>
      <c r="AI3" s="454"/>
      <c r="AJ3" s="8"/>
      <c r="AK3" s="8"/>
      <c r="AL3" s="10"/>
    </row>
    <row r="4" spans="1:40" ht="16.5" customHeight="1" thickBot="1" x14ac:dyDescent="0.25">
      <c r="A4" s="455">
        <v>1</v>
      </c>
      <c r="B4" s="456" t="s">
        <v>59</v>
      </c>
      <c r="C4" s="248">
        <v>2</v>
      </c>
      <c r="D4" s="364" t="s">
        <v>6</v>
      </c>
      <c r="E4" s="457">
        <v>204.5</v>
      </c>
      <c r="F4" s="458">
        <v>1</v>
      </c>
      <c r="G4" s="459">
        <f>RANK(N4,$N$4:$N$125,0)</f>
        <v>1</v>
      </c>
      <c r="H4" s="460">
        <v>1</v>
      </c>
      <c r="I4" s="461">
        <f>IF(OR(C4=1,C4=2),E4/2,IF(C4="中3",E4,0))</f>
        <v>102.25</v>
      </c>
      <c r="J4" s="462">
        <f>VLOOKUP(C4,[1]学年!$C$2:$D$7,2,0)</f>
        <v>3</v>
      </c>
      <c r="K4" s="365" t="str">
        <f>B4</f>
        <v>間宮　浩輝</v>
      </c>
      <c r="L4" s="366" t="str">
        <f>D4</f>
        <v>麗澤瑞浪</v>
      </c>
      <c r="M4" s="251">
        <v>9.9999999999999995E-7</v>
      </c>
      <c r="N4" s="463">
        <f>I4+M4</f>
        <v>102.250001</v>
      </c>
      <c r="O4" s="464"/>
      <c r="P4" s="465"/>
      <c r="Q4" s="466">
        <v>1</v>
      </c>
      <c r="R4" s="463" t="str">
        <f>VLOOKUP($Q4,$G$4:$N$125,5,0)</f>
        <v>間宮　浩輝</v>
      </c>
      <c r="S4" s="251">
        <f>VLOOKUP($Q4,$G$4:$N$125,4,0)</f>
        <v>3</v>
      </c>
      <c r="T4" s="366" t="str">
        <f>VLOOKUP($Q4,$G$4:$N$125,6,0)</f>
        <v>麗澤瑞浪</v>
      </c>
      <c r="U4" s="467">
        <f>VLOOKUP($Q4,$G$4:$N$125,3,0)</f>
        <v>102.25</v>
      </c>
      <c r="V4" s="366">
        <f>U4*2</f>
        <v>204.5</v>
      </c>
      <c r="W4" s="251"/>
      <c r="X4" s="463"/>
      <c r="Y4" s="468"/>
      <c r="Z4" s="366"/>
      <c r="AA4" s="468"/>
      <c r="AB4" s="469"/>
      <c r="AC4" s="468"/>
      <c r="AD4" s="366"/>
      <c r="AF4" s="18"/>
      <c r="AH4" s="20"/>
      <c r="AI4" s="21"/>
      <c r="AJ4" s="22"/>
      <c r="AK4" s="470"/>
      <c r="AL4" s="23"/>
      <c r="AN4" s="4"/>
    </row>
    <row r="5" spans="1:40" ht="16.5" customHeight="1" thickBot="1" x14ac:dyDescent="0.25">
      <c r="A5" s="18">
        <v>2</v>
      </c>
      <c r="B5" s="29" t="s">
        <v>229</v>
      </c>
      <c r="C5" s="20">
        <v>2</v>
      </c>
      <c r="D5" s="30" t="s">
        <v>6</v>
      </c>
      <c r="E5" s="22">
        <v>125.5</v>
      </c>
      <c r="F5" s="471">
        <v>2</v>
      </c>
      <c r="G5" s="459">
        <f t="shared" ref="G5:G68" si="0">RANK(N5,$N$4:$N$125,0)</f>
        <v>2</v>
      </c>
      <c r="H5" s="460">
        <f t="shared" ref="H5:H68" si="1">RANK(I5,$I$4:$I$125,0)</f>
        <v>2</v>
      </c>
      <c r="I5" s="472">
        <f t="shared" ref="I5:I68" si="2">IF(OR(C5=1,C5=2),E5/2,IF(C5="中3",E5,0))</f>
        <v>62.75</v>
      </c>
      <c r="J5" s="473">
        <f>VLOOKUP(C5,[1]学年!$C$2:$D$7,2,0)</f>
        <v>3</v>
      </c>
      <c r="K5" s="24" t="str">
        <f t="shared" ref="K5:K68" si="3">B5</f>
        <v>岩田幸太郎</v>
      </c>
      <c r="L5" s="25" t="str">
        <f t="shared" ref="L5:L68" si="4">D5</f>
        <v>麗澤瑞浪</v>
      </c>
      <c r="M5" s="26">
        <v>1.9999999999999999E-6</v>
      </c>
      <c r="N5" s="474">
        <f t="shared" ref="N5:N68" si="5">I5+M5</f>
        <v>62.750002000000002</v>
      </c>
      <c r="O5" s="475"/>
      <c r="P5" s="476"/>
      <c r="Q5" s="466">
        <v>2</v>
      </c>
      <c r="R5" s="463" t="str">
        <f t="shared" ref="R5:R68" si="6">VLOOKUP($Q5,$G$4:$N$125,5,0)</f>
        <v>岩田幸太郎</v>
      </c>
      <c r="S5" s="251">
        <f t="shared" ref="S5:S68" si="7">VLOOKUP($Q5,$G$4:$N$125,4,0)</f>
        <v>3</v>
      </c>
      <c r="T5" s="366" t="str">
        <f t="shared" ref="T5:T68" si="8">VLOOKUP($Q5,$G$4:$N$125,6,0)</f>
        <v>麗澤瑞浪</v>
      </c>
      <c r="U5" s="467">
        <f t="shared" ref="U5:U68" si="9">VLOOKUP($Q5,$G$4:$N$125,3,0)</f>
        <v>62.75</v>
      </c>
      <c r="V5" s="366">
        <f t="shared" ref="V5:V37" si="10">U5*2</f>
        <v>125.5</v>
      </c>
      <c r="W5" s="26"/>
      <c r="X5" s="474"/>
      <c r="Y5" s="477"/>
      <c r="Z5" s="25"/>
      <c r="AA5" s="477"/>
      <c r="AB5" s="478"/>
      <c r="AC5" s="477"/>
      <c r="AD5" s="25"/>
      <c r="AF5" s="18"/>
      <c r="AH5" s="20"/>
      <c r="AI5" s="21"/>
      <c r="AJ5" s="22"/>
      <c r="AK5" s="470"/>
      <c r="AL5" s="23"/>
      <c r="AN5" s="4"/>
    </row>
    <row r="6" spans="1:40" ht="16.5" customHeight="1" thickBot="1" x14ac:dyDescent="0.25">
      <c r="A6" s="18">
        <v>3</v>
      </c>
      <c r="B6" s="29" t="s">
        <v>68</v>
      </c>
      <c r="C6" s="20">
        <v>2</v>
      </c>
      <c r="D6" s="30" t="s">
        <v>7</v>
      </c>
      <c r="E6" s="22">
        <v>87.25</v>
      </c>
      <c r="F6" s="471">
        <v>3</v>
      </c>
      <c r="G6" s="459">
        <f t="shared" si="0"/>
        <v>3</v>
      </c>
      <c r="H6" s="460">
        <f t="shared" si="1"/>
        <v>3</v>
      </c>
      <c r="I6" s="472">
        <f t="shared" si="2"/>
        <v>43.625</v>
      </c>
      <c r="J6" s="473">
        <f>VLOOKUP(C6,[1]学年!$C$2:$D$7,2,0)</f>
        <v>3</v>
      </c>
      <c r="K6" s="24" t="str">
        <f t="shared" si="3"/>
        <v>座馬　　大</v>
      </c>
      <c r="L6" s="25" t="str">
        <f t="shared" si="4"/>
        <v>県岐阜商</v>
      </c>
      <c r="M6" s="26">
        <v>3.0000000000000001E-6</v>
      </c>
      <c r="N6" s="474">
        <f t="shared" si="5"/>
        <v>43.625003</v>
      </c>
      <c r="O6" s="475"/>
      <c r="P6" s="476"/>
      <c r="Q6" s="466">
        <v>3</v>
      </c>
      <c r="R6" s="463" t="str">
        <f t="shared" si="6"/>
        <v>座馬　　大</v>
      </c>
      <c r="S6" s="251">
        <f t="shared" si="7"/>
        <v>3</v>
      </c>
      <c r="T6" s="366" t="str">
        <f t="shared" si="8"/>
        <v>県岐阜商</v>
      </c>
      <c r="U6" s="467">
        <f t="shared" si="9"/>
        <v>43.625</v>
      </c>
      <c r="V6" s="366">
        <f t="shared" si="10"/>
        <v>87.25</v>
      </c>
      <c r="W6" s="26"/>
      <c r="X6" s="474"/>
      <c r="Y6" s="477"/>
      <c r="Z6" s="25"/>
      <c r="AA6" s="477"/>
      <c r="AB6" s="478"/>
      <c r="AC6" s="477"/>
      <c r="AD6" s="25"/>
      <c r="AF6" s="18"/>
      <c r="AH6" s="20"/>
      <c r="AI6" s="21"/>
      <c r="AJ6" s="22"/>
      <c r="AK6" s="470"/>
      <c r="AL6" s="23"/>
    </row>
    <row r="7" spans="1:40" ht="16.5" customHeight="1" thickBot="1" x14ac:dyDescent="0.25">
      <c r="A7" s="18">
        <v>4</v>
      </c>
      <c r="B7" s="29" t="s">
        <v>61</v>
      </c>
      <c r="C7" s="20">
        <v>3</v>
      </c>
      <c r="D7" s="30" t="s">
        <v>7</v>
      </c>
      <c r="E7" s="22">
        <v>52.125</v>
      </c>
      <c r="F7" s="471">
        <v>4</v>
      </c>
      <c r="G7" s="459">
        <f t="shared" si="0"/>
        <v>122</v>
      </c>
      <c r="H7" s="460">
        <f t="shared" si="1"/>
        <v>68</v>
      </c>
      <c r="I7" s="472">
        <f t="shared" si="2"/>
        <v>0</v>
      </c>
      <c r="J7" s="473" t="str">
        <f>VLOOKUP(C7,[1]学年!$C$2:$D$7,2,0)</f>
        <v>×</v>
      </c>
      <c r="K7" s="24" t="str">
        <f t="shared" si="3"/>
        <v>樋口　貴大</v>
      </c>
      <c r="L7" s="25" t="str">
        <f t="shared" si="4"/>
        <v>県岐阜商</v>
      </c>
      <c r="M7" s="26">
        <v>3.9999999999999998E-6</v>
      </c>
      <c r="N7" s="474">
        <f t="shared" si="5"/>
        <v>3.9999999999999998E-6</v>
      </c>
      <c r="O7" s="475"/>
      <c r="P7" s="476"/>
      <c r="Q7" s="466">
        <v>4</v>
      </c>
      <c r="R7" s="463" t="str">
        <f t="shared" si="6"/>
        <v>川田　駿実</v>
      </c>
      <c r="S7" s="251">
        <f t="shared" si="7"/>
        <v>2</v>
      </c>
      <c r="T7" s="366" t="str">
        <f t="shared" si="8"/>
        <v>麗澤瑞浪</v>
      </c>
      <c r="U7" s="467">
        <f t="shared" si="9"/>
        <v>24</v>
      </c>
      <c r="V7" s="366">
        <f t="shared" si="10"/>
        <v>48</v>
      </c>
      <c r="W7" s="26"/>
      <c r="X7" s="474"/>
      <c r="Y7" s="477"/>
      <c r="Z7" s="25"/>
      <c r="AA7" s="477"/>
      <c r="AB7" s="478"/>
      <c r="AC7" s="477"/>
      <c r="AD7" s="25"/>
      <c r="AF7" s="18"/>
      <c r="AH7" s="20"/>
      <c r="AI7" s="21"/>
      <c r="AJ7" s="22"/>
      <c r="AK7" s="470"/>
      <c r="AL7" s="23"/>
      <c r="AN7" s="4"/>
    </row>
    <row r="8" spans="1:40" ht="16.5" customHeight="1" thickBot="1" x14ac:dyDescent="0.25">
      <c r="A8" s="18">
        <v>5</v>
      </c>
      <c r="B8" s="29" t="s">
        <v>316</v>
      </c>
      <c r="C8" s="20">
        <v>1</v>
      </c>
      <c r="D8" s="30" t="s">
        <v>6</v>
      </c>
      <c r="E8" s="22">
        <v>48</v>
      </c>
      <c r="F8" s="471">
        <v>5</v>
      </c>
      <c r="G8" s="459">
        <f t="shared" si="0"/>
        <v>4</v>
      </c>
      <c r="H8" s="460">
        <f t="shared" si="1"/>
        <v>4</v>
      </c>
      <c r="I8" s="472">
        <f t="shared" si="2"/>
        <v>24</v>
      </c>
      <c r="J8" s="473">
        <f>VLOOKUP(C8,[1]学年!$C$2:$D$7,2,0)</f>
        <v>2</v>
      </c>
      <c r="K8" s="24" t="str">
        <f t="shared" si="3"/>
        <v>川田　駿実</v>
      </c>
      <c r="L8" s="25" t="str">
        <f t="shared" si="4"/>
        <v>麗澤瑞浪</v>
      </c>
      <c r="M8" s="26">
        <v>5.0000000000000004E-6</v>
      </c>
      <c r="N8" s="474">
        <f t="shared" si="5"/>
        <v>24.000005000000002</v>
      </c>
      <c r="O8" s="475"/>
      <c r="P8" s="476"/>
      <c r="Q8" s="466">
        <v>5</v>
      </c>
      <c r="R8" s="463" t="str">
        <f t="shared" si="6"/>
        <v>野﨑　陸斗</v>
      </c>
      <c r="S8" s="251">
        <f t="shared" si="7"/>
        <v>3</v>
      </c>
      <c r="T8" s="366" t="str">
        <f t="shared" si="8"/>
        <v>郡上</v>
      </c>
      <c r="U8" s="467">
        <f t="shared" si="9"/>
        <v>21.875</v>
      </c>
      <c r="V8" s="366">
        <f t="shared" si="10"/>
        <v>43.75</v>
      </c>
      <c r="W8" s="26"/>
      <c r="X8" s="474"/>
      <c r="Y8" s="477"/>
      <c r="Z8" s="25"/>
      <c r="AA8" s="477"/>
      <c r="AB8" s="478"/>
      <c r="AC8" s="477"/>
      <c r="AD8" s="25"/>
      <c r="AF8" s="18"/>
      <c r="AH8" s="20"/>
      <c r="AI8" s="21"/>
      <c r="AJ8" s="22"/>
      <c r="AK8" s="470"/>
      <c r="AL8" s="23"/>
      <c r="AN8" s="4"/>
    </row>
    <row r="9" spans="1:40" ht="16.5" customHeight="1" thickBot="1" x14ac:dyDescent="0.25">
      <c r="A9" s="18">
        <v>6</v>
      </c>
      <c r="B9" s="29" t="s">
        <v>228</v>
      </c>
      <c r="C9" s="20">
        <v>2</v>
      </c>
      <c r="D9" s="30" t="s">
        <v>69</v>
      </c>
      <c r="E9" s="22">
        <v>43.75</v>
      </c>
      <c r="F9" s="471">
        <v>6</v>
      </c>
      <c r="G9" s="459">
        <f t="shared" si="0"/>
        <v>5</v>
      </c>
      <c r="H9" s="460">
        <f t="shared" si="1"/>
        <v>5</v>
      </c>
      <c r="I9" s="472">
        <f t="shared" si="2"/>
        <v>21.875</v>
      </c>
      <c r="J9" s="473">
        <f>VLOOKUP(C9,[1]学年!$C$2:$D$7,2,0)</f>
        <v>3</v>
      </c>
      <c r="K9" s="24" t="str">
        <f t="shared" si="3"/>
        <v>野﨑　陸斗</v>
      </c>
      <c r="L9" s="25" t="str">
        <f t="shared" si="4"/>
        <v>郡上</v>
      </c>
      <c r="M9" s="26">
        <v>6.0000000000000002E-6</v>
      </c>
      <c r="N9" s="474">
        <f t="shared" si="5"/>
        <v>21.875005999999999</v>
      </c>
      <c r="O9" s="475"/>
      <c r="P9" s="476"/>
      <c r="Q9" s="466">
        <v>6</v>
      </c>
      <c r="R9" s="463" t="str">
        <f t="shared" si="6"/>
        <v>浅井　暢斗</v>
      </c>
      <c r="S9" s="251">
        <f t="shared" si="7"/>
        <v>3</v>
      </c>
      <c r="T9" s="366" t="str">
        <f t="shared" si="8"/>
        <v>県岐阜商</v>
      </c>
      <c r="U9" s="467">
        <f t="shared" si="9"/>
        <v>21.5</v>
      </c>
      <c r="V9" s="366">
        <f t="shared" si="10"/>
        <v>43</v>
      </c>
      <c r="W9" s="26"/>
      <c r="X9" s="474"/>
      <c r="Y9" s="477"/>
      <c r="Z9" s="25"/>
      <c r="AA9" s="477"/>
      <c r="AB9" s="478"/>
      <c r="AC9" s="477"/>
      <c r="AD9" s="25"/>
      <c r="AF9" s="18"/>
      <c r="AH9" s="20"/>
      <c r="AI9" s="21"/>
      <c r="AJ9" s="22"/>
      <c r="AK9" s="470"/>
      <c r="AL9" s="23"/>
      <c r="AN9" s="4"/>
    </row>
    <row r="10" spans="1:40" ht="16.5" customHeight="1" thickBot="1" x14ac:dyDescent="0.25">
      <c r="A10" s="18">
        <v>7</v>
      </c>
      <c r="B10" s="29" t="s">
        <v>118</v>
      </c>
      <c r="C10" s="20">
        <v>2</v>
      </c>
      <c r="D10" s="30" t="s">
        <v>7</v>
      </c>
      <c r="E10" s="22">
        <v>43</v>
      </c>
      <c r="F10" s="471">
        <v>7</v>
      </c>
      <c r="G10" s="459">
        <f t="shared" si="0"/>
        <v>6</v>
      </c>
      <c r="H10" s="460">
        <f t="shared" si="1"/>
        <v>6</v>
      </c>
      <c r="I10" s="472">
        <f t="shared" si="2"/>
        <v>21.5</v>
      </c>
      <c r="J10" s="473">
        <f>VLOOKUP(C10,[1]学年!$C$2:$D$7,2,0)</f>
        <v>3</v>
      </c>
      <c r="K10" s="24" t="str">
        <f t="shared" si="3"/>
        <v>浅井　暢斗</v>
      </c>
      <c r="L10" s="25" t="str">
        <f t="shared" si="4"/>
        <v>県岐阜商</v>
      </c>
      <c r="M10" s="26">
        <v>6.9999999999999999E-6</v>
      </c>
      <c r="N10" s="474">
        <f t="shared" si="5"/>
        <v>21.500007</v>
      </c>
      <c r="O10" s="475"/>
      <c r="P10" s="476"/>
      <c r="Q10" s="466">
        <v>7</v>
      </c>
      <c r="R10" s="463" t="str">
        <f t="shared" si="6"/>
        <v>石埜　光輝</v>
      </c>
      <c r="S10" s="251">
        <f t="shared" si="7"/>
        <v>2</v>
      </c>
      <c r="T10" s="366" t="str">
        <f t="shared" si="8"/>
        <v>麗澤瑞浪</v>
      </c>
      <c r="U10" s="467">
        <f t="shared" si="9"/>
        <v>20.5</v>
      </c>
      <c r="V10" s="27"/>
      <c r="W10" s="26"/>
      <c r="X10" s="474"/>
      <c r="Y10" s="477"/>
      <c r="Z10" s="25"/>
      <c r="AA10" s="477"/>
      <c r="AB10" s="478"/>
      <c r="AC10" s="477"/>
      <c r="AD10" s="25"/>
      <c r="AF10" s="18"/>
      <c r="AH10" s="20"/>
      <c r="AI10" s="21"/>
      <c r="AJ10" s="22"/>
      <c r="AK10" s="470"/>
      <c r="AL10" s="23"/>
      <c r="AN10" s="4"/>
    </row>
    <row r="11" spans="1:40" ht="16.5" customHeight="1" thickBot="1" x14ac:dyDescent="0.25">
      <c r="A11" s="18">
        <v>8</v>
      </c>
      <c r="B11" s="29" t="s">
        <v>71</v>
      </c>
      <c r="C11" s="20">
        <v>3</v>
      </c>
      <c r="D11" s="30" t="s">
        <v>6</v>
      </c>
      <c r="E11" s="22">
        <v>42</v>
      </c>
      <c r="F11" s="471">
        <v>8</v>
      </c>
      <c r="G11" s="459">
        <f t="shared" si="0"/>
        <v>121</v>
      </c>
      <c r="H11" s="460">
        <f t="shared" si="1"/>
        <v>68</v>
      </c>
      <c r="I11" s="472">
        <f t="shared" si="2"/>
        <v>0</v>
      </c>
      <c r="J11" s="473" t="str">
        <f>VLOOKUP(C11,[1]学年!$C$2:$D$7,2,0)</f>
        <v>×</v>
      </c>
      <c r="K11" s="24" t="str">
        <f t="shared" si="3"/>
        <v>林　幸多郎</v>
      </c>
      <c r="L11" s="25" t="str">
        <f t="shared" si="4"/>
        <v>麗澤瑞浪</v>
      </c>
      <c r="M11" s="26">
        <v>7.9999999999999996E-6</v>
      </c>
      <c r="N11" s="474">
        <f t="shared" si="5"/>
        <v>7.9999999999999996E-6</v>
      </c>
      <c r="O11" s="475"/>
      <c r="P11" s="476"/>
      <c r="Q11" s="466">
        <v>8</v>
      </c>
      <c r="R11" s="463" t="str">
        <f t="shared" si="6"/>
        <v>山口　智哉</v>
      </c>
      <c r="S11" s="251">
        <f t="shared" si="7"/>
        <v>3</v>
      </c>
      <c r="T11" s="366" t="str">
        <f t="shared" si="8"/>
        <v>麗澤瑞浪</v>
      </c>
      <c r="U11" s="467">
        <f t="shared" si="9"/>
        <v>19</v>
      </c>
      <c r="V11" s="366">
        <f t="shared" si="10"/>
        <v>38</v>
      </c>
      <c r="W11" s="26"/>
      <c r="X11" s="474"/>
      <c r="Y11" s="477"/>
      <c r="Z11" s="25"/>
      <c r="AA11" s="477"/>
      <c r="AB11" s="478"/>
      <c r="AC11" s="477"/>
      <c r="AD11" s="25"/>
      <c r="AF11" s="18"/>
      <c r="AH11" s="20"/>
      <c r="AI11" s="21"/>
      <c r="AJ11" s="22"/>
      <c r="AK11" s="470"/>
      <c r="AL11" s="23"/>
      <c r="AN11" s="4"/>
    </row>
    <row r="12" spans="1:40" ht="16.5" customHeight="1" thickBot="1" x14ac:dyDescent="0.25">
      <c r="A12" s="18">
        <v>9</v>
      </c>
      <c r="B12" s="29" t="s">
        <v>314</v>
      </c>
      <c r="C12" s="20">
        <v>1</v>
      </c>
      <c r="D12" s="30" t="s">
        <v>6</v>
      </c>
      <c r="E12" s="22">
        <v>41</v>
      </c>
      <c r="F12" s="471">
        <v>9</v>
      </c>
      <c r="G12" s="459">
        <f t="shared" si="0"/>
        <v>7</v>
      </c>
      <c r="H12" s="460">
        <f t="shared" si="1"/>
        <v>7</v>
      </c>
      <c r="I12" s="472">
        <f t="shared" si="2"/>
        <v>20.5</v>
      </c>
      <c r="J12" s="473">
        <f>VLOOKUP(C12,[1]学年!$C$2:$D$7,2,0)</f>
        <v>2</v>
      </c>
      <c r="K12" s="24" t="str">
        <f t="shared" si="3"/>
        <v>石埜　光輝</v>
      </c>
      <c r="L12" s="25" t="str">
        <f t="shared" si="4"/>
        <v>麗澤瑞浪</v>
      </c>
      <c r="M12" s="26">
        <v>9.0000000000000002E-6</v>
      </c>
      <c r="N12" s="474">
        <f t="shared" si="5"/>
        <v>20.500008999999999</v>
      </c>
      <c r="O12" s="475"/>
      <c r="P12" s="476"/>
      <c r="Q12" s="466">
        <v>9</v>
      </c>
      <c r="R12" s="463" t="str">
        <f t="shared" si="6"/>
        <v>林　　明利</v>
      </c>
      <c r="S12" s="251">
        <f t="shared" si="7"/>
        <v>3</v>
      </c>
      <c r="T12" s="366" t="str">
        <f t="shared" si="8"/>
        <v>県岐阜商</v>
      </c>
      <c r="U12" s="467">
        <f t="shared" si="9"/>
        <v>18.25</v>
      </c>
      <c r="V12" s="366">
        <f t="shared" si="10"/>
        <v>36.5</v>
      </c>
      <c r="W12" s="26"/>
      <c r="X12" s="474"/>
      <c r="Y12" s="477"/>
      <c r="Z12" s="25"/>
      <c r="AA12" s="477"/>
      <c r="AB12" s="478"/>
      <c r="AC12" s="477"/>
      <c r="AD12" s="25"/>
      <c r="AF12" s="18"/>
      <c r="AH12" s="20"/>
      <c r="AI12" s="21"/>
      <c r="AJ12" s="22"/>
      <c r="AK12" s="470"/>
      <c r="AL12" s="23"/>
    </row>
    <row r="13" spans="1:40" ht="16.5" customHeight="1" thickBot="1" x14ac:dyDescent="0.25">
      <c r="A13" s="18">
        <v>10</v>
      </c>
      <c r="B13" s="19" t="s">
        <v>60</v>
      </c>
      <c r="C13" s="20">
        <v>2</v>
      </c>
      <c r="D13" s="21" t="s">
        <v>6</v>
      </c>
      <c r="E13" s="31">
        <v>38</v>
      </c>
      <c r="F13" s="471">
        <v>10</v>
      </c>
      <c r="G13" s="459">
        <f t="shared" si="0"/>
        <v>8</v>
      </c>
      <c r="H13" s="460">
        <f t="shared" si="1"/>
        <v>8</v>
      </c>
      <c r="I13" s="472">
        <f t="shared" si="2"/>
        <v>19</v>
      </c>
      <c r="J13" s="473">
        <f>VLOOKUP(C13,[1]学年!$C$2:$D$7,2,0)</f>
        <v>3</v>
      </c>
      <c r="K13" s="24" t="str">
        <f t="shared" si="3"/>
        <v>山口　智哉</v>
      </c>
      <c r="L13" s="25" t="str">
        <f t="shared" si="4"/>
        <v>麗澤瑞浪</v>
      </c>
      <c r="M13" s="26">
        <v>1.0000000000000001E-5</v>
      </c>
      <c r="N13" s="474">
        <f t="shared" si="5"/>
        <v>19.00001</v>
      </c>
      <c r="O13" s="475"/>
      <c r="P13" s="476"/>
      <c r="Q13" s="466">
        <v>10</v>
      </c>
      <c r="R13" s="463" t="str">
        <f t="shared" si="6"/>
        <v>豊吉　柊人</v>
      </c>
      <c r="S13" s="251">
        <f t="shared" si="7"/>
        <v>2</v>
      </c>
      <c r="T13" s="366" t="str">
        <f t="shared" si="8"/>
        <v>県岐阜商</v>
      </c>
      <c r="U13" s="467">
        <f t="shared" si="9"/>
        <v>15</v>
      </c>
      <c r="V13" s="366">
        <f t="shared" si="10"/>
        <v>30</v>
      </c>
      <c r="W13" s="26"/>
      <c r="X13" s="474"/>
      <c r="Y13" s="477"/>
      <c r="Z13" s="25"/>
      <c r="AA13" s="477"/>
      <c r="AB13" s="478"/>
      <c r="AC13" s="477"/>
      <c r="AD13" s="25"/>
      <c r="AF13" s="18"/>
      <c r="AH13" s="20"/>
      <c r="AI13" s="21"/>
      <c r="AJ13" s="31"/>
      <c r="AK13" s="470"/>
      <c r="AL13" s="23"/>
      <c r="AN13" s="4"/>
    </row>
    <row r="14" spans="1:40" ht="16.5" customHeight="1" thickBot="1" x14ac:dyDescent="0.25">
      <c r="A14" s="18">
        <v>11</v>
      </c>
      <c r="B14" s="142" t="s">
        <v>226</v>
      </c>
      <c r="C14" s="20">
        <v>2</v>
      </c>
      <c r="D14" s="21" t="s">
        <v>7</v>
      </c>
      <c r="E14" s="31">
        <v>36.5</v>
      </c>
      <c r="F14" s="471">
        <v>11</v>
      </c>
      <c r="G14" s="459">
        <f t="shared" si="0"/>
        <v>9</v>
      </c>
      <c r="H14" s="460">
        <f t="shared" si="1"/>
        <v>9</v>
      </c>
      <c r="I14" s="479">
        <f t="shared" si="2"/>
        <v>18.25</v>
      </c>
      <c r="J14" s="473">
        <f>VLOOKUP(C14,[1]学年!$C$2:$D$7,2,0)</f>
        <v>3</v>
      </c>
      <c r="K14" s="26" t="str">
        <f t="shared" si="3"/>
        <v>林　　明利</v>
      </c>
      <c r="L14" s="25" t="str">
        <f t="shared" si="4"/>
        <v>県岐阜商</v>
      </c>
      <c r="M14" s="26">
        <v>1.1E-5</v>
      </c>
      <c r="N14" s="480">
        <f t="shared" si="5"/>
        <v>18.250011000000001</v>
      </c>
      <c r="O14" s="481"/>
      <c r="P14" s="482"/>
      <c r="Q14" s="466">
        <v>11</v>
      </c>
      <c r="R14" s="463" t="str">
        <f t="shared" si="6"/>
        <v>淺野　洸司</v>
      </c>
      <c r="S14" s="251">
        <f t="shared" si="7"/>
        <v>2</v>
      </c>
      <c r="T14" s="366" t="str">
        <f t="shared" si="8"/>
        <v>麗澤瑞浪</v>
      </c>
      <c r="U14" s="467">
        <f t="shared" si="9"/>
        <v>12.5</v>
      </c>
      <c r="V14" s="366">
        <f t="shared" si="10"/>
        <v>25</v>
      </c>
      <c r="W14" s="26"/>
      <c r="X14" s="474"/>
      <c r="Y14" s="477"/>
      <c r="Z14" s="27"/>
      <c r="AA14" s="477"/>
      <c r="AB14" s="483"/>
      <c r="AC14" s="477"/>
      <c r="AD14" s="27"/>
      <c r="AF14" s="18"/>
      <c r="AH14" s="20"/>
      <c r="AI14" s="21"/>
      <c r="AJ14" s="31"/>
      <c r="AK14" s="470"/>
      <c r="AL14" s="23"/>
    </row>
    <row r="15" spans="1:40" ht="16.5" customHeight="1" thickBot="1" x14ac:dyDescent="0.25">
      <c r="A15" s="18">
        <v>12</v>
      </c>
      <c r="B15" s="19" t="s">
        <v>62</v>
      </c>
      <c r="C15" s="20">
        <v>3</v>
      </c>
      <c r="D15" s="21" t="s">
        <v>7</v>
      </c>
      <c r="E15" s="31">
        <v>33.875</v>
      </c>
      <c r="F15" s="471">
        <v>12</v>
      </c>
      <c r="G15" s="459">
        <f t="shared" si="0"/>
        <v>120</v>
      </c>
      <c r="H15" s="460">
        <f t="shared" si="1"/>
        <v>68</v>
      </c>
      <c r="I15" s="479">
        <f t="shared" si="2"/>
        <v>0</v>
      </c>
      <c r="J15" s="473" t="str">
        <f>VLOOKUP(C15,[1]学年!$C$2:$D$7,2,0)</f>
        <v>×</v>
      </c>
      <c r="K15" s="26" t="str">
        <f t="shared" si="3"/>
        <v>葛西　辰哉</v>
      </c>
      <c r="L15" s="25" t="str">
        <f t="shared" si="4"/>
        <v>県岐阜商</v>
      </c>
      <c r="M15" s="26">
        <v>1.2E-5</v>
      </c>
      <c r="N15" s="480">
        <f t="shared" si="5"/>
        <v>1.2E-5</v>
      </c>
      <c r="O15" s="481"/>
      <c r="P15" s="482"/>
      <c r="Q15" s="466">
        <v>12</v>
      </c>
      <c r="R15" s="463" t="str">
        <f t="shared" si="6"/>
        <v>村田　英夢</v>
      </c>
      <c r="S15" s="251">
        <f t="shared" si="7"/>
        <v>2</v>
      </c>
      <c r="T15" s="366" t="str">
        <f t="shared" si="8"/>
        <v>麗澤瑞浪</v>
      </c>
      <c r="U15" s="467">
        <f t="shared" si="9"/>
        <v>11</v>
      </c>
      <c r="V15" s="366">
        <f t="shared" si="10"/>
        <v>22</v>
      </c>
      <c r="W15" s="26"/>
      <c r="X15" s="480"/>
      <c r="Y15" s="477"/>
      <c r="Z15" s="27"/>
      <c r="AA15" s="477"/>
      <c r="AB15" s="483"/>
      <c r="AC15" s="477"/>
      <c r="AD15" s="27"/>
      <c r="AF15" s="18"/>
      <c r="AH15" s="20"/>
      <c r="AI15" s="21"/>
      <c r="AJ15" s="31"/>
      <c r="AK15" s="470"/>
      <c r="AL15" s="23"/>
      <c r="AN15" s="4"/>
    </row>
    <row r="16" spans="1:40" ht="16.5" customHeight="1" thickBot="1" x14ac:dyDescent="0.25">
      <c r="A16" s="18">
        <v>13</v>
      </c>
      <c r="B16" s="19" t="s">
        <v>79</v>
      </c>
      <c r="C16" s="20">
        <v>1</v>
      </c>
      <c r="D16" s="21" t="s">
        <v>7</v>
      </c>
      <c r="E16" s="31">
        <v>30</v>
      </c>
      <c r="F16" s="471">
        <v>13</v>
      </c>
      <c r="G16" s="459">
        <f t="shared" si="0"/>
        <v>10</v>
      </c>
      <c r="H16" s="460">
        <f t="shared" si="1"/>
        <v>10</v>
      </c>
      <c r="I16" s="479">
        <f t="shared" si="2"/>
        <v>15</v>
      </c>
      <c r="J16" s="473">
        <f>VLOOKUP(C16,[1]学年!$C$2:$D$7,2,0)</f>
        <v>2</v>
      </c>
      <c r="K16" s="26" t="str">
        <f t="shared" si="3"/>
        <v>豊吉　柊人</v>
      </c>
      <c r="L16" s="25" t="str">
        <f t="shared" si="4"/>
        <v>県岐阜商</v>
      </c>
      <c r="M16" s="26">
        <v>1.2999999999999999E-5</v>
      </c>
      <c r="N16" s="480">
        <f t="shared" si="5"/>
        <v>15.000012999999999</v>
      </c>
      <c r="O16" s="481"/>
      <c r="P16" s="482"/>
      <c r="Q16" s="466">
        <v>13</v>
      </c>
      <c r="R16" s="463" t="str">
        <f t="shared" si="6"/>
        <v>藤本　博文</v>
      </c>
      <c r="S16" s="251">
        <f t="shared" si="7"/>
        <v>2</v>
      </c>
      <c r="T16" s="366" t="str">
        <f t="shared" si="8"/>
        <v>県岐阜商</v>
      </c>
      <c r="U16" s="467">
        <f t="shared" si="9"/>
        <v>10</v>
      </c>
      <c r="V16" s="366">
        <f t="shared" si="10"/>
        <v>20</v>
      </c>
      <c r="W16" s="26"/>
      <c r="X16" s="480"/>
      <c r="Y16" s="477"/>
      <c r="Z16" s="27"/>
      <c r="AA16" s="477"/>
      <c r="AB16" s="483"/>
      <c r="AC16" s="477"/>
      <c r="AD16" s="27"/>
      <c r="AF16" s="18"/>
      <c r="AH16" s="20"/>
      <c r="AI16" s="21"/>
      <c r="AJ16" s="31"/>
      <c r="AK16" s="470"/>
      <c r="AL16" s="23"/>
      <c r="AN16" s="4"/>
    </row>
    <row r="17" spans="1:40" ht="16.5" customHeight="1" thickBot="1" x14ac:dyDescent="0.25">
      <c r="A17" s="18">
        <v>14</v>
      </c>
      <c r="B17" s="19" t="s">
        <v>317</v>
      </c>
      <c r="C17" s="20">
        <v>1</v>
      </c>
      <c r="D17" s="21" t="s">
        <v>6</v>
      </c>
      <c r="E17" s="31">
        <v>25</v>
      </c>
      <c r="F17" s="471">
        <v>14</v>
      </c>
      <c r="G17" s="459">
        <f t="shared" si="0"/>
        <v>11</v>
      </c>
      <c r="H17" s="460">
        <f t="shared" si="1"/>
        <v>11</v>
      </c>
      <c r="I17" s="479">
        <f t="shared" si="2"/>
        <v>12.5</v>
      </c>
      <c r="J17" s="473">
        <f>VLOOKUP(C17,[1]学年!$C$2:$D$7,2,0)</f>
        <v>2</v>
      </c>
      <c r="K17" s="26" t="str">
        <f t="shared" si="3"/>
        <v>淺野　洸司</v>
      </c>
      <c r="L17" s="25" t="str">
        <f t="shared" si="4"/>
        <v>麗澤瑞浪</v>
      </c>
      <c r="M17" s="26">
        <v>1.4E-5</v>
      </c>
      <c r="N17" s="480">
        <f t="shared" si="5"/>
        <v>12.500014</v>
      </c>
      <c r="O17" s="481"/>
      <c r="P17" s="482"/>
      <c r="Q17" s="466">
        <v>14</v>
      </c>
      <c r="R17" s="463" t="str">
        <f t="shared" si="6"/>
        <v>座馬　　陸</v>
      </c>
      <c r="S17" s="251">
        <f t="shared" si="7"/>
        <v>1</v>
      </c>
      <c r="T17" s="366" t="str">
        <f t="shared" si="8"/>
        <v>WiM岐阜</v>
      </c>
      <c r="U17" s="467">
        <f t="shared" si="9"/>
        <v>8</v>
      </c>
      <c r="V17" s="366">
        <f t="shared" si="10"/>
        <v>16</v>
      </c>
      <c r="W17" s="26"/>
      <c r="X17" s="480"/>
      <c r="Y17" s="477"/>
      <c r="Z17" s="27"/>
      <c r="AA17" s="477"/>
      <c r="AB17" s="483"/>
      <c r="AC17" s="477"/>
      <c r="AD17" s="27"/>
      <c r="AF17" s="18"/>
      <c r="AH17" s="20"/>
      <c r="AI17" s="21"/>
      <c r="AJ17" s="31"/>
      <c r="AK17" s="470"/>
      <c r="AL17" s="23"/>
    </row>
    <row r="18" spans="1:40" ht="16.5" customHeight="1" thickBot="1" x14ac:dyDescent="0.25">
      <c r="A18" s="18">
        <v>15</v>
      </c>
      <c r="B18" s="19" t="s">
        <v>131</v>
      </c>
      <c r="C18" s="20">
        <v>1</v>
      </c>
      <c r="D18" s="21" t="s">
        <v>6</v>
      </c>
      <c r="E18" s="31">
        <v>22</v>
      </c>
      <c r="F18" s="471">
        <v>15</v>
      </c>
      <c r="G18" s="459">
        <f t="shared" si="0"/>
        <v>12</v>
      </c>
      <c r="H18" s="460">
        <f t="shared" si="1"/>
        <v>12</v>
      </c>
      <c r="I18" s="479">
        <f t="shared" si="2"/>
        <v>11</v>
      </c>
      <c r="J18" s="473">
        <f>VLOOKUP(C18,[1]学年!$C$2:$D$7,2,0)</f>
        <v>2</v>
      </c>
      <c r="K18" s="26" t="str">
        <f t="shared" si="3"/>
        <v>村田　英夢</v>
      </c>
      <c r="L18" s="25" t="str">
        <f t="shared" si="4"/>
        <v>麗澤瑞浪</v>
      </c>
      <c r="M18" s="26">
        <v>1.5E-5</v>
      </c>
      <c r="N18" s="480">
        <f t="shared" si="5"/>
        <v>11.000014999999999</v>
      </c>
      <c r="O18" s="481"/>
      <c r="P18" s="482"/>
      <c r="Q18" s="466">
        <v>15</v>
      </c>
      <c r="R18" s="463" t="str">
        <f t="shared" si="6"/>
        <v>小川　拳斗</v>
      </c>
      <c r="S18" s="251">
        <f t="shared" si="7"/>
        <v>1</v>
      </c>
      <c r="T18" s="366" t="str">
        <f t="shared" si="8"/>
        <v>関スポーツ塾</v>
      </c>
      <c r="U18" s="467">
        <f t="shared" si="9"/>
        <v>7</v>
      </c>
      <c r="V18" s="366">
        <f t="shared" si="10"/>
        <v>14</v>
      </c>
      <c r="W18" s="26"/>
      <c r="X18" s="480"/>
      <c r="Y18" s="477"/>
      <c r="Z18" s="27"/>
      <c r="AA18" s="477"/>
      <c r="AB18" s="483"/>
      <c r="AC18" s="477"/>
      <c r="AD18" s="27"/>
      <c r="AF18" s="18"/>
      <c r="AH18" s="20"/>
      <c r="AI18" s="21"/>
      <c r="AJ18" s="31"/>
      <c r="AK18" s="470"/>
      <c r="AL18" s="23"/>
      <c r="AN18" s="4"/>
    </row>
    <row r="19" spans="1:40" ht="16.5" customHeight="1" thickBot="1" x14ac:dyDescent="0.25">
      <c r="A19" s="18">
        <v>16</v>
      </c>
      <c r="B19" s="19" t="s">
        <v>265</v>
      </c>
      <c r="C19" s="20" t="s">
        <v>65</v>
      </c>
      <c r="D19" s="21" t="s">
        <v>116</v>
      </c>
      <c r="E19" s="31">
        <v>21</v>
      </c>
      <c r="F19" s="471">
        <v>16</v>
      </c>
      <c r="G19" s="459">
        <f t="shared" si="0"/>
        <v>119</v>
      </c>
      <c r="H19" s="460">
        <f t="shared" si="1"/>
        <v>68</v>
      </c>
      <c r="I19" s="479">
        <f t="shared" si="2"/>
        <v>0</v>
      </c>
      <c r="J19" s="473" t="str">
        <f>VLOOKUP(C19,[1]学年!$C$2:$D$7,2,0)</f>
        <v>中3</v>
      </c>
      <c r="K19" s="26" t="str">
        <f t="shared" si="3"/>
        <v>水野　惺矢</v>
      </c>
      <c r="L19" s="25" t="str">
        <f t="shared" si="4"/>
        <v>WiM岐阜</v>
      </c>
      <c r="M19" s="26">
        <v>1.5999999999999999E-5</v>
      </c>
      <c r="N19" s="480">
        <f t="shared" si="5"/>
        <v>1.5999999999999999E-5</v>
      </c>
      <c r="O19" s="481"/>
      <c r="P19" s="482"/>
      <c r="Q19" s="466">
        <v>16</v>
      </c>
      <c r="R19" s="463" t="str">
        <f t="shared" si="6"/>
        <v>後藤　希生</v>
      </c>
      <c r="S19" s="251">
        <f t="shared" si="7"/>
        <v>1</v>
      </c>
      <c r="T19" s="366" t="str">
        <f t="shared" si="8"/>
        <v>ＨＩＤＥ TA</v>
      </c>
      <c r="U19" s="467">
        <f t="shared" si="9"/>
        <v>6</v>
      </c>
      <c r="V19" s="366">
        <f t="shared" si="10"/>
        <v>12</v>
      </c>
      <c r="W19" s="26"/>
      <c r="X19" s="480"/>
      <c r="Y19" s="477"/>
      <c r="Z19" s="27"/>
      <c r="AA19" s="477"/>
      <c r="AB19" s="483"/>
      <c r="AC19" s="477"/>
      <c r="AD19" s="27"/>
      <c r="AF19" s="18"/>
      <c r="AH19" s="20"/>
      <c r="AI19" s="21"/>
      <c r="AJ19" s="31"/>
      <c r="AK19" s="470"/>
      <c r="AL19" s="23"/>
      <c r="AN19" s="4"/>
    </row>
    <row r="20" spans="1:40" ht="16.5" customHeight="1" thickBot="1" x14ac:dyDescent="0.25">
      <c r="A20" s="18">
        <v>17</v>
      </c>
      <c r="B20" s="19" t="s">
        <v>124</v>
      </c>
      <c r="C20" s="20">
        <v>1</v>
      </c>
      <c r="D20" s="21" t="s">
        <v>7</v>
      </c>
      <c r="E20" s="31">
        <v>20</v>
      </c>
      <c r="F20" s="471">
        <v>17</v>
      </c>
      <c r="G20" s="459">
        <f t="shared" si="0"/>
        <v>13</v>
      </c>
      <c r="H20" s="460">
        <f t="shared" si="1"/>
        <v>13</v>
      </c>
      <c r="I20" s="479">
        <f t="shared" si="2"/>
        <v>10</v>
      </c>
      <c r="J20" s="473">
        <f>VLOOKUP(C20,[1]学年!$C$2:$D$7,2,0)</f>
        <v>2</v>
      </c>
      <c r="K20" s="26" t="str">
        <f t="shared" si="3"/>
        <v>藤本　博文</v>
      </c>
      <c r="L20" s="25" t="str">
        <f t="shared" si="4"/>
        <v>県岐阜商</v>
      </c>
      <c r="M20" s="26">
        <v>1.7E-5</v>
      </c>
      <c r="N20" s="480">
        <f t="shared" si="5"/>
        <v>10.000017</v>
      </c>
      <c r="O20" s="481"/>
      <c r="P20" s="482"/>
      <c r="Q20" s="466">
        <v>17</v>
      </c>
      <c r="R20" s="463" t="str">
        <f t="shared" si="6"/>
        <v>服部　将大</v>
      </c>
      <c r="S20" s="251">
        <f t="shared" si="7"/>
        <v>3</v>
      </c>
      <c r="T20" s="366" t="str">
        <f t="shared" si="8"/>
        <v>加納</v>
      </c>
      <c r="U20" s="467">
        <f t="shared" si="9"/>
        <v>5.75</v>
      </c>
      <c r="V20" s="366">
        <f t="shared" si="10"/>
        <v>11.5</v>
      </c>
      <c r="W20" s="26"/>
      <c r="X20" s="480"/>
      <c r="Y20" s="477"/>
      <c r="Z20" s="27"/>
      <c r="AA20" s="477"/>
      <c r="AB20" s="483"/>
      <c r="AC20" s="477"/>
      <c r="AD20" s="27"/>
      <c r="AF20" s="18"/>
      <c r="AH20" s="20"/>
      <c r="AI20" s="21"/>
      <c r="AJ20" s="31"/>
      <c r="AK20" s="470"/>
      <c r="AL20" s="23"/>
      <c r="AN20" s="4"/>
    </row>
    <row r="21" spans="1:40" ht="16.5" customHeight="1" thickBot="1" x14ac:dyDescent="0.25">
      <c r="A21" s="18">
        <v>18</v>
      </c>
      <c r="B21" s="19" t="s">
        <v>227</v>
      </c>
      <c r="C21" s="20">
        <v>3</v>
      </c>
      <c r="D21" s="21" t="s">
        <v>7</v>
      </c>
      <c r="E21" s="31">
        <v>15.375</v>
      </c>
      <c r="F21" s="471">
        <v>18</v>
      </c>
      <c r="G21" s="459">
        <f t="shared" si="0"/>
        <v>118</v>
      </c>
      <c r="H21" s="460">
        <f t="shared" si="1"/>
        <v>68</v>
      </c>
      <c r="I21" s="479">
        <f t="shared" si="2"/>
        <v>0</v>
      </c>
      <c r="J21" s="473" t="str">
        <f>VLOOKUP(C21,[1]学年!$C$2:$D$7,2,0)</f>
        <v>×</v>
      </c>
      <c r="K21" s="26" t="str">
        <f t="shared" si="3"/>
        <v>宮島　　陸</v>
      </c>
      <c r="L21" s="25" t="str">
        <f t="shared" si="4"/>
        <v>県岐阜商</v>
      </c>
      <c r="M21" s="26">
        <v>1.8E-5</v>
      </c>
      <c r="N21" s="480">
        <f t="shared" si="5"/>
        <v>1.8E-5</v>
      </c>
      <c r="O21" s="481"/>
      <c r="P21" s="482"/>
      <c r="Q21" s="466">
        <v>18</v>
      </c>
      <c r="R21" s="463" t="str">
        <f t="shared" si="6"/>
        <v>長尾　俊希</v>
      </c>
      <c r="S21" s="251">
        <f t="shared" si="7"/>
        <v>3</v>
      </c>
      <c r="T21" s="366" t="str">
        <f t="shared" si="8"/>
        <v>関</v>
      </c>
      <c r="U21" s="467">
        <f t="shared" si="9"/>
        <v>4.5</v>
      </c>
      <c r="V21" s="27"/>
      <c r="W21" s="26"/>
      <c r="X21" s="480"/>
      <c r="Y21" s="477"/>
      <c r="Z21" s="27"/>
      <c r="AA21" s="477"/>
      <c r="AB21" s="483"/>
      <c r="AC21" s="477"/>
      <c r="AD21" s="27"/>
      <c r="AF21" s="18"/>
      <c r="AH21" s="20"/>
      <c r="AI21" s="21"/>
      <c r="AJ21" s="31"/>
      <c r="AK21" s="470"/>
      <c r="AL21" s="23"/>
      <c r="AN21" s="4"/>
    </row>
    <row r="22" spans="1:40" ht="16.5" customHeight="1" thickBot="1" x14ac:dyDescent="0.25">
      <c r="A22" s="18">
        <v>19</v>
      </c>
      <c r="B22" s="19" t="s">
        <v>64</v>
      </c>
      <c r="C22" s="20">
        <v>3</v>
      </c>
      <c r="D22" s="21" t="s">
        <v>7</v>
      </c>
      <c r="E22" s="31">
        <v>15.375</v>
      </c>
      <c r="F22" s="471">
        <v>18</v>
      </c>
      <c r="G22" s="459">
        <f t="shared" si="0"/>
        <v>117</v>
      </c>
      <c r="H22" s="460">
        <f t="shared" si="1"/>
        <v>68</v>
      </c>
      <c r="I22" s="479">
        <f t="shared" si="2"/>
        <v>0</v>
      </c>
      <c r="J22" s="473" t="str">
        <f>VLOOKUP(C22,[1]学年!$C$2:$D$7,2,0)</f>
        <v>×</v>
      </c>
      <c r="K22" s="26" t="str">
        <f t="shared" si="3"/>
        <v>三本　悠太</v>
      </c>
      <c r="L22" s="25" t="str">
        <f t="shared" si="4"/>
        <v>県岐阜商</v>
      </c>
      <c r="M22" s="26">
        <v>1.9000000000000001E-5</v>
      </c>
      <c r="N22" s="480">
        <f t="shared" si="5"/>
        <v>1.9000000000000001E-5</v>
      </c>
      <c r="O22" s="481"/>
      <c r="P22" s="482"/>
      <c r="Q22" s="466">
        <v>19</v>
      </c>
      <c r="R22" s="463" t="str">
        <f t="shared" si="6"/>
        <v>立石　真也</v>
      </c>
      <c r="S22" s="251">
        <f t="shared" si="7"/>
        <v>2</v>
      </c>
      <c r="T22" s="366" t="str">
        <f t="shared" si="8"/>
        <v>麗澤瑞浪</v>
      </c>
      <c r="U22" s="467">
        <f t="shared" si="9"/>
        <v>4.25</v>
      </c>
      <c r="V22" s="366">
        <f t="shared" si="10"/>
        <v>8.5</v>
      </c>
      <c r="W22" s="26"/>
      <c r="X22" s="480"/>
      <c r="Y22" s="477"/>
      <c r="Z22" s="27"/>
      <c r="AA22" s="477"/>
      <c r="AB22" s="483"/>
      <c r="AC22" s="477"/>
      <c r="AD22" s="27"/>
      <c r="AF22" s="18"/>
      <c r="AH22" s="20"/>
      <c r="AI22" s="21"/>
      <c r="AJ22" s="31"/>
      <c r="AK22" s="470"/>
      <c r="AL22" s="23"/>
      <c r="AN22" s="4"/>
    </row>
    <row r="23" spans="1:40" ht="16.5" customHeight="1" thickBot="1" x14ac:dyDescent="0.25">
      <c r="A23" s="18">
        <v>20</v>
      </c>
      <c r="B23" s="19" t="s">
        <v>164</v>
      </c>
      <c r="C23" s="20">
        <v>2</v>
      </c>
      <c r="D23" s="21" t="s">
        <v>82</v>
      </c>
      <c r="E23" s="31">
        <v>11.5</v>
      </c>
      <c r="F23" s="471">
        <v>20</v>
      </c>
      <c r="G23" s="459">
        <f t="shared" si="0"/>
        <v>17</v>
      </c>
      <c r="H23" s="460">
        <f t="shared" si="1"/>
        <v>17</v>
      </c>
      <c r="I23" s="479">
        <f t="shared" si="2"/>
        <v>5.75</v>
      </c>
      <c r="J23" s="473">
        <f>VLOOKUP(C23,[1]学年!$C$2:$D$7,2,0)</f>
        <v>3</v>
      </c>
      <c r="K23" s="26" t="str">
        <f t="shared" si="3"/>
        <v>服部　将大</v>
      </c>
      <c r="L23" s="25" t="str">
        <f t="shared" si="4"/>
        <v>加納</v>
      </c>
      <c r="M23" s="26">
        <v>2.0000000000000002E-5</v>
      </c>
      <c r="N23" s="480">
        <f t="shared" si="5"/>
        <v>5.7500200000000001</v>
      </c>
      <c r="O23" s="481"/>
      <c r="P23" s="482"/>
      <c r="Q23" s="466">
        <v>20</v>
      </c>
      <c r="R23" s="463" t="str">
        <f t="shared" si="6"/>
        <v>森　健太</v>
      </c>
      <c r="S23" s="251">
        <f t="shared" si="7"/>
        <v>3</v>
      </c>
      <c r="T23" s="366" t="str">
        <f t="shared" si="8"/>
        <v>加茂農林</v>
      </c>
      <c r="U23" s="467">
        <f t="shared" si="9"/>
        <v>4.25</v>
      </c>
      <c r="V23" s="366">
        <f t="shared" si="10"/>
        <v>8.5</v>
      </c>
      <c r="W23" s="26"/>
      <c r="X23" s="480"/>
      <c r="Y23" s="477"/>
      <c r="Z23" s="27"/>
      <c r="AA23" s="477"/>
      <c r="AB23" s="483"/>
      <c r="AC23" s="477"/>
      <c r="AD23" s="27"/>
      <c r="AF23" s="18"/>
      <c r="AH23" s="20"/>
      <c r="AI23" s="21"/>
      <c r="AJ23" s="31"/>
      <c r="AK23" s="470"/>
      <c r="AL23" s="23"/>
      <c r="AN23" s="4"/>
    </row>
    <row r="24" spans="1:40" ht="16.5" customHeight="1" thickBot="1" x14ac:dyDescent="0.25">
      <c r="A24" s="18">
        <v>21</v>
      </c>
      <c r="B24" s="19" t="s">
        <v>73</v>
      </c>
      <c r="C24" s="20">
        <v>3</v>
      </c>
      <c r="D24" s="21" t="s">
        <v>6</v>
      </c>
      <c r="E24" s="31">
        <v>11.375</v>
      </c>
      <c r="F24" s="471">
        <v>21</v>
      </c>
      <c r="G24" s="459">
        <f t="shared" si="0"/>
        <v>116</v>
      </c>
      <c r="H24" s="460">
        <f t="shared" si="1"/>
        <v>68</v>
      </c>
      <c r="I24" s="479">
        <f t="shared" si="2"/>
        <v>0</v>
      </c>
      <c r="J24" s="473" t="str">
        <f>VLOOKUP(C24,[1]学年!$C$2:$D$7,2,0)</f>
        <v>×</v>
      </c>
      <c r="K24" s="26" t="str">
        <f t="shared" si="3"/>
        <v>細川　祐希</v>
      </c>
      <c r="L24" s="25" t="str">
        <f t="shared" si="4"/>
        <v>麗澤瑞浪</v>
      </c>
      <c r="M24" s="26">
        <v>2.0999999999999999E-5</v>
      </c>
      <c r="N24" s="480">
        <f t="shared" si="5"/>
        <v>2.0999999999999999E-5</v>
      </c>
      <c r="O24" s="481"/>
      <c r="P24" s="482"/>
      <c r="Q24" s="466">
        <v>21</v>
      </c>
      <c r="R24" s="463" t="str">
        <f t="shared" si="6"/>
        <v>纐纈　晟留</v>
      </c>
      <c r="S24" s="251">
        <f t="shared" si="7"/>
        <v>1</v>
      </c>
      <c r="T24" s="366" t="str">
        <f t="shared" si="8"/>
        <v>ＩＮＴＥＲ</v>
      </c>
      <c r="U24" s="467">
        <f t="shared" si="9"/>
        <v>4</v>
      </c>
      <c r="V24" s="366">
        <f t="shared" si="10"/>
        <v>8</v>
      </c>
      <c r="W24" s="26"/>
      <c r="X24" s="480"/>
      <c r="Y24" s="477"/>
      <c r="Z24" s="27"/>
      <c r="AA24" s="477"/>
      <c r="AB24" s="483"/>
      <c r="AC24" s="477"/>
      <c r="AD24" s="27"/>
      <c r="AF24" s="18"/>
      <c r="AH24" s="20"/>
      <c r="AI24" s="21"/>
      <c r="AJ24" s="31"/>
      <c r="AK24" s="470"/>
      <c r="AL24" s="23"/>
      <c r="AN24" s="4"/>
    </row>
    <row r="25" spans="1:40" ht="16.5" customHeight="1" thickBot="1" x14ac:dyDescent="0.25">
      <c r="A25" s="18">
        <v>22</v>
      </c>
      <c r="B25" s="19" t="s">
        <v>218</v>
      </c>
      <c r="C25" s="20">
        <v>2</v>
      </c>
      <c r="D25" s="21" t="s">
        <v>27</v>
      </c>
      <c r="E25" s="31">
        <v>9</v>
      </c>
      <c r="F25" s="471">
        <v>22</v>
      </c>
      <c r="G25" s="459">
        <f t="shared" si="0"/>
        <v>18</v>
      </c>
      <c r="H25" s="460">
        <f t="shared" si="1"/>
        <v>18</v>
      </c>
      <c r="I25" s="479">
        <f t="shared" si="2"/>
        <v>4.5</v>
      </c>
      <c r="J25" s="473">
        <f>VLOOKUP(C25,[1]学年!$C$2:$D$7,2,0)</f>
        <v>3</v>
      </c>
      <c r="K25" s="26" t="str">
        <f t="shared" si="3"/>
        <v>長尾　俊希</v>
      </c>
      <c r="L25" s="25" t="str">
        <f t="shared" si="4"/>
        <v>関</v>
      </c>
      <c r="M25" s="26">
        <v>2.1999999999999999E-5</v>
      </c>
      <c r="N25" s="480">
        <f t="shared" si="5"/>
        <v>4.5000220000000004</v>
      </c>
      <c r="O25" s="481"/>
      <c r="P25" s="482"/>
      <c r="Q25" s="466">
        <v>22</v>
      </c>
      <c r="R25" s="463" t="str">
        <f t="shared" si="6"/>
        <v>中村　航大</v>
      </c>
      <c r="S25" s="251">
        <f t="shared" si="7"/>
        <v>3</v>
      </c>
      <c r="T25" s="366" t="str">
        <f t="shared" si="8"/>
        <v>岐阜</v>
      </c>
      <c r="U25" s="467">
        <f t="shared" si="9"/>
        <v>4</v>
      </c>
      <c r="V25" s="366">
        <f t="shared" si="10"/>
        <v>8</v>
      </c>
      <c r="W25" s="26"/>
      <c r="X25" s="480"/>
      <c r="Y25" s="477"/>
      <c r="Z25" s="27"/>
      <c r="AA25" s="477"/>
      <c r="AB25" s="483"/>
      <c r="AC25" s="477"/>
      <c r="AD25" s="27"/>
      <c r="AF25" s="18"/>
      <c r="AH25" s="20"/>
      <c r="AI25" s="21"/>
      <c r="AJ25" s="31"/>
      <c r="AK25" s="470"/>
      <c r="AL25" s="23"/>
      <c r="AN25" s="4"/>
    </row>
    <row r="26" spans="1:40" ht="16.5" customHeight="1" thickBot="1" x14ac:dyDescent="0.25">
      <c r="A26" s="18">
        <v>23</v>
      </c>
      <c r="B26" s="19" t="s">
        <v>74</v>
      </c>
      <c r="C26" s="20">
        <v>3</v>
      </c>
      <c r="D26" s="21" t="s">
        <v>29</v>
      </c>
      <c r="E26" s="31">
        <v>9</v>
      </c>
      <c r="F26" s="471">
        <v>22</v>
      </c>
      <c r="G26" s="459">
        <f t="shared" si="0"/>
        <v>115</v>
      </c>
      <c r="H26" s="460">
        <f t="shared" si="1"/>
        <v>68</v>
      </c>
      <c r="I26" s="479">
        <f t="shared" si="2"/>
        <v>0</v>
      </c>
      <c r="J26" s="473" t="str">
        <f>VLOOKUP(C26,[1]学年!$C$2:$D$7,2,0)</f>
        <v>×</v>
      </c>
      <c r="K26" s="26" t="str">
        <f t="shared" si="3"/>
        <v>林　　佳生</v>
      </c>
      <c r="L26" s="25" t="str">
        <f t="shared" si="4"/>
        <v>可児</v>
      </c>
      <c r="M26" s="26">
        <v>2.3E-5</v>
      </c>
      <c r="N26" s="480">
        <f t="shared" si="5"/>
        <v>2.3E-5</v>
      </c>
      <c r="O26" s="481"/>
      <c r="P26" s="482"/>
      <c r="Q26" s="466">
        <v>23</v>
      </c>
      <c r="R26" s="463" t="str">
        <f t="shared" si="6"/>
        <v>下村　　稜</v>
      </c>
      <c r="S26" s="251">
        <f t="shared" si="7"/>
        <v>3</v>
      </c>
      <c r="T26" s="366" t="str">
        <f t="shared" si="8"/>
        <v>関</v>
      </c>
      <c r="U26" s="467">
        <f t="shared" si="9"/>
        <v>3.875</v>
      </c>
      <c r="V26" s="366">
        <f t="shared" si="10"/>
        <v>7.75</v>
      </c>
      <c r="W26" s="26"/>
      <c r="X26" s="480"/>
      <c r="Y26" s="477"/>
      <c r="Z26" s="27"/>
      <c r="AA26" s="477"/>
      <c r="AB26" s="483"/>
      <c r="AC26" s="477"/>
      <c r="AD26" s="27"/>
      <c r="AF26" s="18"/>
      <c r="AH26" s="20"/>
      <c r="AI26" s="21"/>
      <c r="AJ26" s="31"/>
      <c r="AK26" s="470"/>
      <c r="AL26" s="23"/>
      <c r="AN26" s="4"/>
    </row>
    <row r="27" spans="1:40" ht="16.5" customHeight="1" thickBot="1" x14ac:dyDescent="0.25">
      <c r="A27" s="18">
        <v>24</v>
      </c>
      <c r="B27" s="19" t="s">
        <v>554</v>
      </c>
      <c r="C27" s="20">
        <v>2</v>
      </c>
      <c r="D27" s="21" t="s">
        <v>25</v>
      </c>
      <c r="E27" s="31">
        <v>8.5</v>
      </c>
      <c r="F27" s="471">
        <v>24</v>
      </c>
      <c r="G27" s="459">
        <f t="shared" si="0"/>
        <v>20</v>
      </c>
      <c r="H27" s="460">
        <f t="shared" si="1"/>
        <v>19</v>
      </c>
      <c r="I27" s="479">
        <f t="shared" si="2"/>
        <v>4.25</v>
      </c>
      <c r="J27" s="473">
        <f>VLOOKUP(C27,[1]学年!$C$2:$D$7,2,0)</f>
        <v>3</v>
      </c>
      <c r="K27" s="26" t="str">
        <f t="shared" si="3"/>
        <v>森　健太</v>
      </c>
      <c r="L27" s="25" t="str">
        <f t="shared" si="4"/>
        <v>加茂農林</v>
      </c>
      <c r="M27" s="26">
        <v>2.4000000000000001E-5</v>
      </c>
      <c r="N27" s="480">
        <f t="shared" si="5"/>
        <v>4.2500239999999998</v>
      </c>
      <c r="O27" s="481"/>
      <c r="P27" s="482"/>
      <c r="Q27" s="466">
        <v>24</v>
      </c>
      <c r="R27" s="463" t="str">
        <f t="shared" si="6"/>
        <v>飯沼　優斗</v>
      </c>
      <c r="S27" s="251">
        <f t="shared" si="7"/>
        <v>3</v>
      </c>
      <c r="T27" s="366" t="str">
        <f t="shared" si="8"/>
        <v>各務原</v>
      </c>
      <c r="U27" s="467">
        <f t="shared" si="9"/>
        <v>3.625</v>
      </c>
      <c r="V27" s="27"/>
      <c r="W27" s="26"/>
      <c r="X27" s="480"/>
      <c r="Y27" s="477"/>
      <c r="Z27" s="27"/>
      <c r="AA27" s="477"/>
      <c r="AB27" s="483"/>
      <c r="AC27" s="477"/>
      <c r="AD27" s="27"/>
      <c r="AF27" s="18"/>
      <c r="AH27" s="20"/>
      <c r="AI27" s="21"/>
      <c r="AJ27" s="31"/>
      <c r="AK27" s="470"/>
      <c r="AL27" s="23"/>
      <c r="AN27" s="4"/>
    </row>
    <row r="28" spans="1:40" ht="16.5" customHeight="1" thickBot="1" x14ac:dyDescent="0.25">
      <c r="A28" s="18">
        <v>25</v>
      </c>
      <c r="B28" s="19" t="s">
        <v>315</v>
      </c>
      <c r="C28" s="20">
        <v>1</v>
      </c>
      <c r="D28" s="21" t="s">
        <v>6</v>
      </c>
      <c r="E28" s="31">
        <v>8.5</v>
      </c>
      <c r="F28" s="471">
        <v>24</v>
      </c>
      <c r="G28" s="459">
        <f t="shared" si="0"/>
        <v>19</v>
      </c>
      <c r="H28" s="460">
        <f t="shared" si="1"/>
        <v>19</v>
      </c>
      <c r="I28" s="479">
        <f t="shared" si="2"/>
        <v>4.25</v>
      </c>
      <c r="J28" s="473">
        <f>VLOOKUP(C28,[1]学年!$C$2:$D$7,2,0)</f>
        <v>2</v>
      </c>
      <c r="K28" s="26" t="str">
        <f t="shared" si="3"/>
        <v>立石　真也</v>
      </c>
      <c r="L28" s="25" t="str">
        <f t="shared" si="4"/>
        <v>麗澤瑞浪</v>
      </c>
      <c r="M28" s="26">
        <v>2.5000000000000001E-5</v>
      </c>
      <c r="N28" s="480">
        <f t="shared" si="5"/>
        <v>4.2500249999999999</v>
      </c>
      <c r="O28" s="481"/>
      <c r="P28" s="482"/>
      <c r="Q28" s="466">
        <v>25</v>
      </c>
      <c r="R28" s="463" t="str">
        <f t="shared" si="6"/>
        <v>一色　凌介</v>
      </c>
      <c r="S28" s="251">
        <f t="shared" si="7"/>
        <v>3</v>
      </c>
      <c r="T28" s="366" t="str">
        <f t="shared" si="8"/>
        <v>麗澤瑞浪</v>
      </c>
      <c r="U28" s="467">
        <f t="shared" si="9"/>
        <v>3.625</v>
      </c>
      <c r="V28" s="366">
        <f t="shared" si="10"/>
        <v>7.25</v>
      </c>
      <c r="W28" s="26"/>
      <c r="X28" s="480"/>
      <c r="Y28" s="477"/>
      <c r="Z28" s="27"/>
      <c r="AA28" s="477"/>
      <c r="AB28" s="483"/>
      <c r="AC28" s="477"/>
      <c r="AD28" s="27"/>
      <c r="AF28" s="18"/>
      <c r="AH28" s="20"/>
      <c r="AI28" s="21"/>
      <c r="AJ28" s="31"/>
      <c r="AK28" s="470"/>
      <c r="AL28" s="23"/>
      <c r="AN28" s="4"/>
    </row>
    <row r="29" spans="1:40" ht="16.5" customHeight="1" thickBot="1" x14ac:dyDescent="0.25">
      <c r="A29" s="18">
        <v>26</v>
      </c>
      <c r="B29" s="19" t="s">
        <v>267</v>
      </c>
      <c r="C29" s="20" t="s">
        <v>65</v>
      </c>
      <c r="D29" s="21" t="s">
        <v>116</v>
      </c>
      <c r="E29" s="31">
        <v>8</v>
      </c>
      <c r="F29" s="471">
        <v>26</v>
      </c>
      <c r="G29" s="459">
        <f t="shared" si="0"/>
        <v>114</v>
      </c>
      <c r="H29" s="460">
        <f t="shared" si="1"/>
        <v>68</v>
      </c>
      <c r="I29" s="479">
        <f t="shared" si="2"/>
        <v>0</v>
      </c>
      <c r="J29" s="473" t="str">
        <f>VLOOKUP(C29,[1]学年!$C$2:$D$7,2,0)</f>
        <v>中3</v>
      </c>
      <c r="K29" s="26" t="str">
        <f t="shared" si="3"/>
        <v>丹羽　駿介</v>
      </c>
      <c r="L29" s="25" t="str">
        <f t="shared" si="4"/>
        <v>WiM岐阜</v>
      </c>
      <c r="M29" s="26">
        <v>2.5999999999999998E-5</v>
      </c>
      <c r="N29" s="480">
        <f t="shared" si="5"/>
        <v>2.5999999999999998E-5</v>
      </c>
      <c r="O29" s="481"/>
      <c r="P29" s="482"/>
      <c r="Q29" s="466">
        <v>26</v>
      </c>
      <c r="R29" s="463" t="str">
        <f t="shared" si="6"/>
        <v>木股好太郎</v>
      </c>
      <c r="S29" s="251">
        <f t="shared" si="7"/>
        <v>3</v>
      </c>
      <c r="T29" s="366" t="str">
        <f t="shared" si="8"/>
        <v>加納</v>
      </c>
      <c r="U29" s="467">
        <f t="shared" si="9"/>
        <v>3.5</v>
      </c>
      <c r="V29" s="366">
        <f t="shared" si="10"/>
        <v>7</v>
      </c>
      <c r="W29" s="26"/>
      <c r="X29" s="480"/>
      <c r="Y29" s="477"/>
      <c r="Z29" s="27"/>
      <c r="AA29" s="477"/>
      <c r="AB29" s="483"/>
      <c r="AC29" s="477"/>
      <c r="AD29" s="27"/>
      <c r="AF29" s="18"/>
      <c r="AH29" s="20"/>
      <c r="AI29" s="21"/>
      <c r="AJ29" s="31"/>
      <c r="AK29" s="470"/>
      <c r="AL29" s="23"/>
      <c r="AN29" s="4"/>
    </row>
    <row r="30" spans="1:40" ht="16.5" customHeight="1" thickBot="1" x14ac:dyDescent="0.25">
      <c r="A30" s="18">
        <v>27</v>
      </c>
      <c r="B30" s="19" t="s">
        <v>119</v>
      </c>
      <c r="C30" s="20" t="s">
        <v>50</v>
      </c>
      <c r="D30" s="21" t="s">
        <v>116</v>
      </c>
      <c r="E30" s="31">
        <v>8</v>
      </c>
      <c r="F30" s="471">
        <v>26</v>
      </c>
      <c r="G30" s="459">
        <f t="shared" si="0"/>
        <v>14</v>
      </c>
      <c r="H30" s="460">
        <f t="shared" si="1"/>
        <v>14</v>
      </c>
      <c r="I30" s="479">
        <f t="shared" si="2"/>
        <v>8</v>
      </c>
      <c r="J30" s="473">
        <f>VLOOKUP(C30,[1]学年!$C$2:$D$7,2,0)</f>
        <v>1</v>
      </c>
      <c r="K30" s="26" t="str">
        <f t="shared" si="3"/>
        <v>座馬　　陸</v>
      </c>
      <c r="L30" s="25" t="str">
        <f t="shared" si="4"/>
        <v>WiM岐阜</v>
      </c>
      <c r="M30" s="26">
        <v>2.6999999999999999E-5</v>
      </c>
      <c r="N30" s="480">
        <f t="shared" si="5"/>
        <v>8.0000269999999993</v>
      </c>
      <c r="O30" s="481"/>
      <c r="P30" s="482"/>
      <c r="Q30" s="466">
        <v>27</v>
      </c>
      <c r="R30" s="463" t="str">
        <f t="shared" si="6"/>
        <v>前刀　奏斗</v>
      </c>
      <c r="S30" s="251">
        <f t="shared" si="7"/>
        <v>3</v>
      </c>
      <c r="T30" s="366" t="str">
        <f t="shared" si="8"/>
        <v>大垣南</v>
      </c>
      <c r="U30" s="467">
        <f t="shared" si="9"/>
        <v>3.375</v>
      </c>
      <c r="V30" s="366">
        <f t="shared" si="10"/>
        <v>6.75</v>
      </c>
      <c r="W30" s="26"/>
      <c r="X30" s="480"/>
      <c r="Y30" s="477"/>
      <c r="Z30" s="27"/>
      <c r="AA30" s="477"/>
      <c r="AB30" s="483"/>
      <c r="AC30" s="477"/>
      <c r="AD30" s="27"/>
      <c r="AF30" s="18"/>
      <c r="AH30" s="20"/>
      <c r="AI30" s="21"/>
      <c r="AJ30" s="31"/>
      <c r="AK30" s="470"/>
      <c r="AL30" s="23"/>
      <c r="AN30" s="4"/>
    </row>
    <row r="31" spans="1:40" ht="16.5" customHeight="1" thickBot="1" x14ac:dyDescent="0.25">
      <c r="A31" s="18">
        <v>28</v>
      </c>
      <c r="B31" s="19" t="s">
        <v>269</v>
      </c>
      <c r="C31" s="20" t="s">
        <v>65</v>
      </c>
      <c r="D31" s="21" t="s">
        <v>215</v>
      </c>
      <c r="E31" s="31">
        <v>8</v>
      </c>
      <c r="F31" s="471">
        <v>26</v>
      </c>
      <c r="G31" s="459">
        <f t="shared" si="0"/>
        <v>113</v>
      </c>
      <c r="H31" s="460">
        <f t="shared" si="1"/>
        <v>68</v>
      </c>
      <c r="I31" s="479">
        <f t="shared" si="2"/>
        <v>0</v>
      </c>
      <c r="J31" s="473" t="str">
        <f>VLOOKUP(C31,[1]学年!$C$2:$D$7,2,0)</f>
        <v>中3</v>
      </c>
      <c r="K31" s="26" t="str">
        <f t="shared" si="3"/>
        <v>可児　優希</v>
      </c>
      <c r="L31" s="25" t="str">
        <f t="shared" si="4"/>
        <v>ＨＩＤＥ TA</v>
      </c>
      <c r="M31" s="26">
        <v>2.8E-5</v>
      </c>
      <c r="N31" s="480">
        <f t="shared" si="5"/>
        <v>2.8E-5</v>
      </c>
      <c r="O31" s="481"/>
      <c r="P31" s="482"/>
      <c r="Q31" s="466">
        <v>28</v>
      </c>
      <c r="R31" s="463" t="str">
        <f t="shared" si="6"/>
        <v>高田　朋弥</v>
      </c>
      <c r="S31" s="251">
        <f t="shared" si="7"/>
        <v>1</v>
      </c>
      <c r="T31" s="366" t="str">
        <f t="shared" si="8"/>
        <v>岐阜西TC</v>
      </c>
      <c r="U31" s="467">
        <f t="shared" si="9"/>
        <v>3</v>
      </c>
      <c r="V31" s="366">
        <f t="shared" si="10"/>
        <v>6</v>
      </c>
      <c r="W31" s="26"/>
      <c r="X31" s="480"/>
      <c r="Y31" s="477"/>
      <c r="Z31" s="27"/>
      <c r="AA31" s="477"/>
      <c r="AB31" s="483"/>
      <c r="AC31" s="477"/>
      <c r="AD31" s="27"/>
      <c r="AF31" s="18"/>
      <c r="AH31" s="20"/>
      <c r="AI31" s="21"/>
      <c r="AJ31" s="31"/>
      <c r="AK31" s="470"/>
      <c r="AL31" s="23"/>
      <c r="AN31" s="4"/>
    </row>
    <row r="32" spans="1:40" ht="16.5" customHeight="1" thickBot="1" x14ac:dyDescent="0.25">
      <c r="A32" s="18">
        <v>29</v>
      </c>
      <c r="B32" s="19" t="s">
        <v>223</v>
      </c>
      <c r="C32" s="20">
        <v>2</v>
      </c>
      <c r="D32" s="21" t="s">
        <v>78</v>
      </c>
      <c r="E32" s="31">
        <v>8</v>
      </c>
      <c r="F32" s="471">
        <v>26</v>
      </c>
      <c r="G32" s="459">
        <f t="shared" si="0"/>
        <v>22</v>
      </c>
      <c r="H32" s="460">
        <f t="shared" si="1"/>
        <v>21</v>
      </c>
      <c r="I32" s="479">
        <f t="shared" si="2"/>
        <v>4</v>
      </c>
      <c r="J32" s="473">
        <f>VLOOKUP(C32,[1]学年!$C$2:$D$7,2,0)</f>
        <v>3</v>
      </c>
      <c r="K32" s="26" t="str">
        <f t="shared" si="3"/>
        <v>中村　航大</v>
      </c>
      <c r="L32" s="25" t="str">
        <f t="shared" si="4"/>
        <v>岐阜</v>
      </c>
      <c r="M32" s="26">
        <v>2.9E-5</v>
      </c>
      <c r="N32" s="480">
        <f t="shared" si="5"/>
        <v>4.0000289999999996</v>
      </c>
      <c r="O32" s="481"/>
      <c r="P32" s="482"/>
      <c r="Q32" s="466">
        <v>29</v>
      </c>
      <c r="R32" s="463" t="str">
        <f t="shared" si="6"/>
        <v>小澤　光</v>
      </c>
      <c r="S32" s="251">
        <f t="shared" si="7"/>
        <v>3</v>
      </c>
      <c r="T32" s="366" t="str">
        <f t="shared" si="8"/>
        <v>麗澤瑞浪</v>
      </c>
      <c r="U32" s="467">
        <f t="shared" si="9"/>
        <v>2.5</v>
      </c>
      <c r="V32" s="366">
        <f t="shared" si="10"/>
        <v>5</v>
      </c>
      <c r="W32" s="26"/>
      <c r="X32" s="480"/>
      <c r="Y32" s="477"/>
      <c r="Z32" s="27"/>
      <c r="AA32" s="477"/>
      <c r="AB32" s="483"/>
      <c r="AC32" s="477"/>
      <c r="AD32" s="27"/>
      <c r="AF32" s="18"/>
      <c r="AH32" s="20"/>
      <c r="AI32" s="21"/>
      <c r="AJ32" s="31"/>
      <c r="AK32" s="470"/>
      <c r="AL32" s="23"/>
      <c r="AN32" s="4"/>
    </row>
    <row r="33" spans="1:40" ht="16.5" customHeight="1" thickBot="1" x14ac:dyDescent="0.25">
      <c r="A33" s="18">
        <v>30</v>
      </c>
      <c r="B33" s="19" t="s">
        <v>219</v>
      </c>
      <c r="C33" s="20">
        <v>2</v>
      </c>
      <c r="D33" s="21" t="s">
        <v>27</v>
      </c>
      <c r="E33" s="31">
        <v>7.75</v>
      </c>
      <c r="F33" s="471">
        <v>30</v>
      </c>
      <c r="G33" s="459">
        <f t="shared" si="0"/>
        <v>23</v>
      </c>
      <c r="H33" s="460">
        <f t="shared" si="1"/>
        <v>23</v>
      </c>
      <c r="I33" s="479">
        <f t="shared" si="2"/>
        <v>3.875</v>
      </c>
      <c r="J33" s="473">
        <f>VLOOKUP(C33,[1]学年!$C$2:$D$7,2,0)</f>
        <v>3</v>
      </c>
      <c r="K33" s="26" t="str">
        <f t="shared" si="3"/>
        <v>下村　　稜</v>
      </c>
      <c r="L33" s="25" t="str">
        <f t="shared" si="4"/>
        <v>関</v>
      </c>
      <c r="M33" s="26">
        <v>3.0000000000000001E-5</v>
      </c>
      <c r="N33" s="480">
        <f t="shared" si="5"/>
        <v>3.8750300000000002</v>
      </c>
      <c r="O33" s="481"/>
      <c r="P33" s="482"/>
      <c r="Q33" s="466">
        <v>30</v>
      </c>
      <c r="R33" s="463" t="str">
        <f t="shared" si="6"/>
        <v>山下　湧登</v>
      </c>
      <c r="S33" s="251">
        <f t="shared" si="7"/>
        <v>2</v>
      </c>
      <c r="T33" s="366" t="str">
        <f t="shared" si="8"/>
        <v>郡上</v>
      </c>
      <c r="U33" s="467">
        <f t="shared" si="9"/>
        <v>2.25</v>
      </c>
      <c r="V33" s="366">
        <f t="shared" si="10"/>
        <v>4.5</v>
      </c>
      <c r="W33" s="26"/>
      <c r="X33" s="480"/>
      <c r="Y33" s="477"/>
      <c r="Z33" s="27"/>
      <c r="AA33" s="477"/>
      <c r="AB33" s="483"/>
      <c r="AC33" s="477"/>
      <c r="AD33" s="27"/>
      <c r="AF33" s="18"/>
      <c r="AH33" s="20"/>
      <c r="AI33" s="21"/>
      <c r="AJ33" s="31"/>
      <c r="AK33" s="470"/>
      <c r="AL33" s="23"/>
      <c r="AN33" s="4"/>
    </row>
    <row r="34" spans="1:40" ht="16.5" customHeight="1" thickBot="1" x14ac:dyDescent="0.25">
      <c r="A34" s="18">
        <v>31</v>
      </c>
      <c r="B34" s="19" t="s">
        <v>198</v>
      </c>
      <c r="C34" s="20">
        <v>2</v>
      </c>
      <c r="D34" s="21" t="s">
        <v>6</v>
      </c>
      <c r="E34" s="31">
        <v>7.25</v>
      </c>
      <c r="F34" s="471">
        <v>31</v>
      </c>
      <c r="G34" s="459">
        <f t="shared" si="0"/>
        <v>25</v>
      </c>
      <c r="H34" s="460">
        <f t="shared" si="1"/>
        <v>24</v>
      </c>
      <c r="I34" s="479">
        <f t="shared" si="2"/>
        <v>3.625</v>
      </c>
      <c r="J34" s="473">
        <f>VLOOKUP(C34,[1]学年!$C$2:$D$7,2,0)</f>
        <v>3</v>
      </c>
      <c r="K34" s="26" t="str">
        <f t="shared" si="3"/>
        <v>一色　凌介</v>
      </c>
      <c r="L34" s="25" t="str">
        <f t="shared" si="4"/>
        <v>麗澤瑞浪</v>
      </c>
      <c r="M34" s="26">
        <v>3.1000000000000001E-5</v>
      </c>
      <c r="N34" s="480">
        <f t="shared" si="5"/>
        <v>3.6250309999999999</v>
      </c>
      <c r="O34" s="481"/>
      <c r="P34" s="482"/>
      <c r="Q34" s="466">
        <v>31</v>
      </c>
      <c r="R34" s="463" t="str">
        <f t="shared" si="6"/>
        <v>鈴木　　頼</v>
      </c>
      <c r="S34" s="251">
        <f t="shared" si="7"/>
        <v>1</v>
      </c>
      <c r="T34" s="366" t="str">
        <f t="shared" si="8"/>
        <v>WiM岐阜</v>
      </c>
      <c r="U34" s="467">
        <f t="shared" si="9"/>
        <v>2</v>
      </c>
      <c r="V34" s="366">
        <f t="shared" si="10"/>
        <v>4</v>
      </c>
      <c r="W34" s="26"/>
      <c r="X34" s="480"/>
      <c r="Y34" s="477"/>
      <c r="Z34" s="27"/>
      <c r="AA34" s="477"/>
      <c r="AB34" s="483"/>
      <c r="AC34" s="477"/>
      <c r="AD34" s="27"/>
      <c r="AF34" s="18"/>
      <c r="AH34" s="20"/>
      <c r="AI34" s="21"/>
      <c r="AJ34" s="31"/>
      <c r="AK34" s="470"/>
      <c r="AL34" s="23"/>
      <c r="AN34" s="4"/>
    </row>
    <row r="35" spans="1:40" ht="16.5" customHeight="1" thickBot="1" x14ac:dyDescent="0.25">
      <c r="A35" s="18">
        <v>32</v>
      </c>
      <c r="B35" s="19" t="s">
        <v>196</v>
      </c>
      <c r="C35" s="20">
        <v>2</v>
      </c>
      <c r="D35" s="21" t="s">
        <v>26</v>
      </c>
      <c r="E35" s="31">
        <v>7.25</v>
      </c>
      <c r="F35" s="471">
        <v>31</v>
      </c>
      <c r="G35" s="459">
        <f t="shared" si="0"/>
        <v>24</v>
      </c>
      <c r="H35" s="460">
        <f t="shared" si="1"/>
        <v>24</v>
      </c>
      <c r="I35" s="479">
        <f t="shared" si="2"/>
        <v>3.625</v>
      </c>
      <c r="J35" s="473">
        <f>VLOOKUP(C35,[1]学年!$C$2:$D$7,2,0)</f>
        <v>3</v>
      </c>
      <c r="K35" s="26" t="str">
        <f t="shared" si="3"/>
        <v>飯沼　優斗</v>
      </c>
      <c r="L35" s="25" t="str">
        <f t="shared" si="4"/>
        <v>各務原</v>
      </c>
      <c r="M35" s="26">
        <v>3.1999999999999999E-5</v>
      </c>
      <c r="N35" s="480">
        <f t="shared" si="5"/>
        <v>3.625032</v>
      </c>
      <c r="O35" s="481"/>
      <c r="P35" s="482"/>
      <c r="Q35" s="466">
        <v>32</v>
      </c>
      <c r="R35" s="463" t="str">
        <f t="shared" si="6"/>
        <v>関野　洸貴</v>
      </c>
      <c r="S35" s="251">
        <f t="shared" si="7"/>
        <v>1</v>
      </c>
      <c r="T35" s="366" t="str">
        <f t="shared" si="8"/>
        <v>Nick's Tennis Team</v>
      </c>
      <c r="U35" s="467">
        <f t="shared" si="9"/>
        <v>2</v>
      </c>
      <c r="V35" s="366">
        <f t="shared" si="10"/>
        <v>4</v>
      </c>
      <c r="W35" s="26"/>
      <c r="X35" s="480"/>
      <c r="Y35" s="477"/>
      <c r="Z35" s="27"/>
      <c r="AA35" s="477"/>
      <c r="AB35" s="483"/>
      <c r="AC35" s="477"/>
      <c r="AD35" s="27"/>
      <c r="AF35" s="18"/>
      <c r="AH35" s="20"/>
      <c r="AI35" s="21"/>
      <c r="AJ35" s="31"/>
      <c r="AK35" s="470"/>
      <c r="AL35" s="23"/>
      <c r="AN35" s="4"/>
    </row>
    <row r="36" spans="1:40" ht="16.5" customHeight="1" thickBot="1" x14ac:dyDescent="0.25">
      <c r="A36" s="18">
        <v>33</v>
      </c>
      <c r="B36" s="19" t="s">
        <v>123</v>
      </c>
      <c r="C36" s="20" t="s">
        <v>50</v>
      </c>
      <c r="D36" s="21" t="s">
        <v>90</v>
      </c>
      <c r="E36" s="31">
        <v>7</v>
      </c>
      <c r="F36" s="471">
        <v>33</v>
      </c>
      <c r="G36" s="459">
        <f t="shared" si="0"/>
        <v>15</v>
      </c>
      <c r="H36" s="460">
        <f t="shared" si="1"/>
        <v>15</v>
      </c>
      <c r="I36" s="479">
        <f t="shared" si="2"/>
        <v>7</v>
      </c>
      <c r="J36" s="473">
        <f>VLOOKUP(C36,[1]学年!$C$2:$D$7,2,0)</f>
        <v>1</v>
      </c>
      <c r="K36" s="26" t="str">
        <f t="shared" si="3"/>
        <v>小川　拳斗</v>
      </c>
      <c r="L36" s="25" t="str">
        <f t="shared" si="4"/>
        <v>関スポーツ塾</v>
      </c>
      <c r="M36" s="26">
        <v>3.3000000000000003E-5</v>
      </c>
      <c r="N36" s="480">
        <f t="shared" si="5"/>
        <v>7.0000330000000002</v>
      </c>
      <c r="O36" s="481"/>
      <c r="P36" s="482"/>
      <c r="Q36" s="466">
        <v>33</v>
      </c>
      <c r="R36" s="463" t="str">
        <f t="shared" si="6"/>
        <v>菱田　航生</v>
      </c>
      <c r="S36" s="251">
        <f t="shared" si="7"/>
        <v>3</v>
      </c>
      <c r="T36" s="366" t="str">
        <f t="shared" si="8"/>
        <v>大垣北</v>
      </c>
      <c r="U36" s="467">
        <f t="shared" si="9"/>
        <v>1.75</v>
      </c>
      <c r="V36" s="366">
        <f t="shared" si="10"/>
        <v>3.5</v>
      </c>
      <c r="W36" s="26"/>
      <c r="X36" s="480"/>
      <c r="Y36" s="477"/>
      <c r="Z36" s="27"/>
      <c r="AA36" s="477"/>
      <c r="AB36" s="483"/>
      <c r="AC36" s="477"/>
      <c r="AD36" s="27"/>
      <c r="AF36" s="18"/>
      <c r="AH36" s="20"/>
      <c r="AI36" s="21"/>
      <c r="AJ36" s="31"/>
      <c r="AK36" s="470"/>
      <c r="AL36" s="23"/>
      <c r="AN36" s="4"/>
    </row>
    <row r="37" spans="1:40" ht="16.5" customHeight="1" thickBot="1" x14ac:dyDescent="0.25">
      <c r="A37" s="18">
        <v>34</v>
      </c>
      <c r="B37" s="19" t="s">
        <v>388</v>
      </c>
      <c r="C37" s="32">
        <v>2</v>
      </c>
      <c r="D37" s="21" t="s">
        <v>82</v>
      </c>
      <c r="E37" s="31">
        <v>7</v>
      </c>
      <c r="F37" s="471">
        <v>33</v>
      </c>
      <c r="G37" s="459">
        <f t="shared" si="0"/>
        <v>26</v>
      </c>
      <c r="H37" s="460">
        <f t="shared" si="1"/>
        <v>26</v>
      </c>
      <c r="I37" s="479">
        <f t="shared" si="2"/>
        <v>3.5</v>
      </c>
      <c r="J37" s="473">
        <f>VLOOKUP(C37,[1]学年!$C$2:$D$7,2,0)</f>
        <v>3</v>
      </c>
      <c r="K37" s="26" t="str">
        <f t="shared" si="3"/>
        <v>木股好太郎</v>
      </c>
      <c r="L37" s="25" t="str">
        <f t="shared" si="4"/>
        <v>加納</v>
      </c>
      <c r="M37" s="26">
        <v>3.4E-5</v>
      </c>
      <c r="N37" s="480">
        <f t="shared" si="5"/>
        <v>3.5000339999999999</v>
      </c>
      <c r="O37" s="481"/>
      <c r="P37" s="482"/>
      <c r="Q37" s="466">
        <v>34</v>
      </c>
      <c r="R37" s="463" t="str">
        <f t="shared" si="6"/>
        <v>林　亮佑</v>
      </c>
      <c r="S37" s="251">
        <f t="shared" si="7"/>
        <v>3</v>
      </c>
      <c r="T37" s="366" t="str">
        <f t="shared" si="8"/>
        <v>可児</v>
      </c>
      <c r="U37" s="467">
        <f t="shared" si="9"/>
        <v>1.75</v>
      </c>
      <c r="V37" s="366">
        <f t="shared" si="10"/>
        <v>3.5</v>
      </c>
      <c r="W37" s="26"/>
      <c r="X37" s="480"/>
      <c r="Y37" s="477"/>
      <c r="Z37" s="27"/>
      <c r="AA37" s="477"/>
      <c r="AB37" s="483"/>
      <c r="AC37" s="477"/>
      <c r="AD37" s="27"/>
      <c r="AF37" s="18"/>
      <c r="AH37" s="32"/>
      <c r="AI37" s="21"/>
      <c r="AJ37" s="31"/>
      <c r="AK37" s="470"/>
      <c r="AL37" s="23"/>
      <c r="AN37" s="4"/>
    </row>
    <row r="38" spans="1:40" ht="16.5" customHeight="1" thickBot="1" x14ac:dyDescent="0.25">
      <c r="A38" s="18">
        <v>35</v>
      </c>
      <c r="B38" s="19" t="s">
        <v>266</v>
      </c>
      <c r="C38" s="32" t="s">
        <v>65</v>
      </c>
      <c r="D38" s="21" t="s">
        <v>215</v>
      </c>
      <c r="E38" s="31">
        <v>7</v>
      </c>
      <c r="F38" s="471">
        <v>33</v>
      </c>
      <c r="G38" s="459">
        <f t="shared" si="0"/>
        <v>112</v>
      </c>
      <c r="H38" s="460">
        <f t="shared" si="1"/>
        <v>68</v>
      </c>
      <c r="I38" s="479">
        <f t="shared" si="2"/>
        <v>0</v>
      </c>
      <c r="J38" s="473" t="str">
        <f>VLOOKUP(C38,[1]学年!$C$2:$D$7,2,0)</f>
        <v>中3</v>
      </c>
      <c r="K38" s="26" t="str">
        <f t="shared" si="3"/>
        <v>間宮　友稀</v>
      </c>
      <c r="L38" s="25" t="str">
        <f t="shared" si="4"/>
        <v>ＨＩＤＥ TA</v>
      </c>
      <c r="M38" s="26">
        <v>3.4999999999999997E-5</v>
      </c>
      <c r="N38" s="480">
        <f t="shared" si="5"/>
        <v>3.4999999999999997E-5</v>
      </c>
      <c r="O38" s="481"/>
      <c r="P38" s="482"/>
      <c r="Q38" s="466">
        <v>35</v>
      </c>
      <c r="R38" s="463" t="str">
        <f t="shared" si="6"/>
        <v>澤田功太郎</v>
      </c>
      <c r="S38" s="251">
        <f t="shared" si="7"/>
        <v>3</v>
      </c>
      <c r="T38" s="366" t="str">
        <f t="shared" si="8"/>
        <v>各務原</v>
      </c>
      <c r="U38" s="467">
        <f t="shared" si="9"/>
        <v>1.75</v>
      </c>
      <c r="V38" s="27"/>
      <c r="W38" s="26"/>
      <c r="X38" s="480"/>
      <c r="Y38" s="477"/>
      <c r="Z38" s="27"/>
      <c r="AA38" s="477"/>
      <c r="AB38" s="483"/>
      <c r="AC38" s="477"/>
      <c r="AD38" s="27"/>
      <c r="AF38" s="18"/>
      <c r="AH38" s="32"/>
      <c r="AI38" s="21"/>
      <c r="AJ38" s="31"/>
      <c r="AK38" s="470"/>
      <c r="AL38" s="23"/>
      <c r="AN38" s="4"/>
    </row>
    <row r="39" spans="1:40" ht="16.5" customHeight="1" thickBot="1" x14ac:dyDescent="0.25">
      <c r="A39" s="18">
        <v>36</v>
      </c>
      <c r="B39" s="19" t="s">
        <v>122</v>
      </c>
      <c r="C39" s="32">
        <v>2</v>
      </c>
      <c r="D39" s="21" t="s">
        <v>30</v>
      </c>
      <c r="E39" s="31">
        <v>6.75</v>
      </c>
      <c r="F39" s="471">
        <v>36</v>
      </c>
      <c r="G39" s="459">
        <f t="shared" si="0"/>
        <v>27</v>
      </c>
      <c r="H39" s="460">
        <f t="shared" si="1"/>
        <v>27</v>
      </c>
      <c r="I39" s="479">
        <f t="shared" si="2"/>
        <v>3.375</v>
      </c>
      <c r="J39" s="473">
        <f>VLOOKUP(C39,[1]学年!$C$2:$D$7,2,0)</f>
        <v>3</v>
      </c>
      <c r="K39" s="26" t="str">
        <f t="shared" si="3"/>
        <v>前刀　奏斗</v>
      </c>
      <c r="L39" s="25" t="str">
        <f t="shared" si="4"/>
        <v>大垣南</v>
      </c>
      <c r="M39" s="26">
        <v>3.6000000000000001E-5</v>
      </c>
      <c r="N39" s="480">
        <f t="shared" si="5"/>
        <v>3.3750360000000001</v>
      </c>
      <c r="O39" s="481"/>
      <c r="P39" s="482"/>
      <c r="Q39" s="466">
        <v>36</v>
      </c>
      <c r="R39" s="463" t="str">
        <f t="shared" si="6"/>
        <v>戸田　涼太</v>
      </c>
      <c r="S39" s="251">
        <f t="shared" si="7"/>
        <v>2</v>
      </c>
      <c r="T39" s="366" t="str">
        <f t="shared" si="8"/>
        <v>郡上</v>
      </c>
      <c r="U39" s="467">
        <f t="shared" si="9"/>
        <v>1.5</v>
      </c>
      <c r="V39" s="27"/>
      <c r="W39" s="26"/>
      <c r="X39" s="480"/>
      <c r="Y39" s="477"/>
      <c r="Z39" s="27"/>
      <c r="AA39" s="477"/>
      <c r="AB39" s="483"/>
      <c r="AC39" s="477"/>
      <c r="AD39" s="27"/>
      <c r="AF39" s="18"/>
      <c r="AH39" s="32"/>
      <c r="AI39" s="21"/>
      <c r="AJ39" s="31"/>
      <c r="AK39" s="470"/>
      <c r="AL39" s="23"/>
      <c r="AN39" s="4"/>
    </row>
    <row r="40" spans="1:40" ht="16.5" customHeight="1" thickBot="1" x14ac:dyDescent="0.25">
      <c r="A40" s="18">
        <v>37</v>
      </c>
      <c r="B40" s="19" t="s">
        <v>270</v>
      </c>
      <c r="C40" s="32" t="s">
        <v>50</v>
      </c>
      <c r="D40" s="21" t="s">
        <v>215</v>
      </c>
      <c r="E40" s="31">
        <v>6</v>
      </c>
      <c r="F40" s="471">
        <v>37</v>
      </c>
      <c r="G40" s="459">
        <f t="shared" si="0"/>
        <v>16</v>
      </c>
      <c r="H40" s="460">
        <f t="shared" si="1"/>
        <v>16</v>
      </c>
      <c r="I40" s="479">
        <f t="shared" si="2"/>
        <v>6</v>
      </c>
      <c r="J40" s="473">
        <f>VLOOKUP(C40,[1]学年!$C$2:$D$7,2,0)</f>
        <v>1</v>
      </c>
      <c r="K40" s="26" t="str">
        <f t="shared" si="3"/>
        <v>後藤　希生</v>
      </c>
      <c r="L40" s="25" t="str">
        <f t="shared" si="4"/>
        <v>ＨＩＤＥ TA</v>
      </c>
      <c r="M40" s="26">
        <v>3.6999999999999998E-5</v>
      </c>
      <c r="N40" s="480">
        <f t="shared" si="5"/>
        <v>6.0000369999999998</v>
      </c>
      <c r="O40" s="481"/>
      <c r="P40" s="482"/>
      <c r="Q40" s="466">
        <v>37</v>
      </c>
      <c r="R40" s="463" t="str">
        <f t="shared" si="6"/>
        <v>川路　夏生</v>
      </c>
      <c r="S40" s="251">
        <f t="shared" si="7"/>
        <v>2</v>
      </c>
      <c r="T40" s="366" t="str">
        <f t="shared" si="8"/>
        <v>可児工</v>
      </c>
      <c r="U40" s="467">
        <f t="shared" si="9"/>
        <v>1.5</v>
      </c>
      <c r="V40" s="27"/>
      <c r="W40" s="26"/>
      <c r="X40" s="480"/>
      <c r="Y40" s="477"/>
      <c r="Z40" s="27"/>
      <c r="AA40" s="477"/>
      <c r="AB40" s="483"/>
      <c r="AC40" s="477"/>
      <c r="AD40" s="27"/>
      <c r="AF40" s="18"/>
      <c r="AH40" s="32"/>
      <c r="AI40" s="21"/>
      <c r="AJ40" s="31"/>
      <c r="AK40" s="470"/>
      <c r="AL40" s="23"/>
      <c r="AN40" s="4"/>
    </row>
    <row r="41" spans="1:40" ht="16.5" customHeight="1" thickBot="1" x14ac:dyDescent="0.25">
      <c r="A41" s="18">
        <v>38</v>
      </c>
      <c r="B41" s="29" t="s">
        <v>282</v>
      </c>
      <c r="C41" s="33" t="s">
        <v>65</v>
      </c>
      <c r="D41" s="30" t="s">
        <v>281</v>
      </c>
      <c r="E41" s="31">
        <v>6</v>
      </c>
      <c r="F41" s="471">
        <v>37</v>
      </c>
      <c r="G41" s="459">
        <f t="shared" si="0"/>
        <v>111</v>
      </c>
      <c r="H41" s="460">
        <f t="shared" si="1"/>
        <v>68</v>
      </c>
      <c r="I41" s="479">
        <f t="shared" si="2"/>
        <v>0</v>
      </c>
      <c r="J41" s="473" t="str">
        <f>VLOOKUP(C41,[1]学年!$C$2:$D$7,2,0)</f>
        <v>中3</v>
      </c>
      <c r="K41" s="26" t="str">
        <f t="shared" si="3"/>
        <v>橋詰　直隼</v>
      </c>
      <c r="L41" s="25" t="str">
        <f t="shared" si="4"/>
        <v>恵那峡</v>
      </c>
      <c r="M41" s="26">
        <v>3.8000000000000002E-5</v>
      </c>
      <c r="N41" s="480">
        <f t="shared" si="5"/>
        <v>3.8000000000000002E-5</v>
      </c>
      <c r="O41" s="481"/>
      <c r="P41" s="482"/>
      <c r="Q41" s="466">
        <v>38</v>
      </c>
      <c r="R41" s="463" t="str">
        <f t="shared" si="6"/>
        <v>松本　晃明</v>
      </c>
      <c r="S41" s="251">
        <f t="shared" si="7"/>
        <v>3</v>
      </c>
      <c r="T41" s="366">
        <f t="shared" si="8"/>
        <v>0</v>
      </c>
      <c r="U41" s="467">
        <f t="shared" si="9"/>
        <v>1.25</v>
      </c>
      <c r="V41" s="27"/>
      <c r="W41" s="26"/>
      <c r="X41" s="480"/>
      <c r="Y41" s="477"/>
      <c r="Z41" s="27"/>
      <c r="AA41" s="477"/>
      <c r="AB41" s="483"/>
      <c r="AC41" s="477"/>
      <c r="AD41" s="27"/>
      <c r="AF41" s="18"/>
      <c r="AH41" s="33"/>
      <c r="AI41" s="21"/>
      <c r="AJ41" s="31"/>
      <c r="AK41" s="470"/>
      <c r="AL41" s="23"/>
      <c r="AN41" s="4"/>
    </row>
    <row r="42" spans="1:40" ht="16.5" customHeight="1" thickBot="1" x14ac:dyDescent="0.25">
      <c r="A42" s="18">
        <v>39</v>
      </c>
      <c r="B42" s="29" t="s">
        <v>280</v>
      </c>
      <c r="C42" s="33" t="s">
        <v>65</v>
      </c>
      <c r="D42" s="30" t="s">
        <v>281</v>
      </c>
      <c r="E42" s="31">
        <v>6</v>
      </c>
      <c r="F42" s="471">
        <v>37</v>
      </c>
      <c r="G42" s="459">
        <f t="shared" si="0"/>
        <v>110</v>
      </c>
      <c r="H42" s="460">
        <f t="shared" si="1"/>
        <v>68</v>
      </c>
      <c r="I42" s="479">
        <f t="shared" si="2"/>
        <v>0</v>
      </c>
      <c r="J42" s="473" t="str">
        <f>VLOOKUP(C42,[1]学年!$C$2:$D$7,2,0)</f>
        <v>中3</v>
      </c>
      <c r="K42" s="26" t="str">
        <f t="shared" si="3"/>
        <v>古屋　良祐</v>
      </c>
      <c r="L42" s="25" t="str">
        <f t="shared" si="4"/>
        <v>恵那峡</v>
      </c>
      <c r="M42" s="26">
        <v>3.8999999999999999E-5</v>
      </c>
      <c r="N42" s="480">
        <f t="shared" si="5"/>
        <v>3.8999999999999999E-5</v>
      </c>
      <c r="O42" s="481"/>
      <c r="P42" s="482"/>
      <c r="Q42" s="466">
        <v>39</v>
      </c>
      <c r="R42" s="463" t="str">
        <f t="shared" si="6"/>
        <v>苅谷　颯斗</v>
      </c>
      <c r="S42" s="251">
        <f t="shared" si="7"/>
        <v>2</v>
      </c>
      <c r="T42" s="366" t="str">
        <f t="shared" si="8"/>
        <v>県岐阜商</v>
      </c>
      <c r="U42" s="467">
        <f t="shared" si="9"/>
        <v>1.25</v>
      </c>
      <c r="V42" s="27"/>
      <c r="W42" s="26"/>
      <c r="X42" s="480"/>
      <c r="Y42" s="477"/>
      <c r="Z42" s="27"/>
      <c r="AA42" s="477"/>
      <c r="AB42" s="483"/>
      <c r="AC42" s="477"/>
      <c r="AD42" s="27"/>
      <c r="AF42" s="18"/>
      <c r="AH42" s="33"/>
      <c r="AI42" s="21"/>
      <c r="AJ42" s="31"/>
      <c r="AK42" s="470"/>
      <c r="AL42" s="23"/>
      <c r="AN42" s="4"/>
    </row>
    <row r="43" spans="1:40" ht="16.5" customHeight="1" thickBot="1" x14ac:dyDescent="0.25">
      <c r="A43" s="18">
        <v>40</v>
      </c>
      <c r="B43" s="29" t="s">
        <v>129</v>
      </c>
      <c r="C43" s="33">
        <v>3</v>
      </c>
      <c r="D43" s="30" t="s">
        <v>8</v>
      </c>
      <c r="E43" s="31">
        <v>5.25</v>
      </c>
      <c r="F43" s="471">
        <v>40</v>
      </c>
      <c r="G43" s="459">
        <f t="shared" si="0"/>
        <v>109</v>
      </c>
      <c r="H43" s="460">
        <f t="shared" si="1"/>
        <v>68</v>
      </c>
      <c r="I43" s="479">
        <f t="shared" si="2"/>
        <v>0</v>
      </c>
      <c r="J43" s="473" t="str">
        <f>VLOOKUP(C43,[1]学年!$C$2:$D$7,2,0)</f>
        <v>×</v>
      </c>
      <c r="K43" s="26" t="str">
        <f t="shared" si="3"/>
        <v>上杉　亮介</v>
      </c>
      <c r="L43" s="25" t="str">
        <f t="shared" si="4"/>
        <v>大垣北</v>
      </c>
      <c r="M43" s="26">
        <v>4.0000000000000003E-5</v>
      </c>
      <c r="N43" s="480">
        <f t="shared" si="5"/>
        <v>4.0000000000000003E-5</v>
      </c>
      <c r="O43" s="481"/>
      <c r="P43" s="482"/>
      <c r="Q43" s="466">
        <v>40</v>
      </c>
      <c r="R43" s="463" t="str">
        <f t="shared" si="6"/>
        <v>桂田　雅己</v>
      </c>
      <c r="S43" s="251">
        <f t="shared" si="7"/>
        <v>1</v>
      </c>
      <c r="T43" s="366" t="str">
        <f t="shared" si="8"/>
        <v>旭ヶ丘TC</v>
      </c>
      <c r="U43" s="467">
        <f t="shared" si="9"/>
        <v>1</v>
      </c>
      <c r="V43" s="27"/>
      <c r="W43" s="26"/>
      <c r="X43" s="480"/>
      <c r="Y43" s="477"/>
      <c r="Z43" s="27"/>
      <c r="AA43" s="477"/>
      <c r="AB43" s="483"/>
      <c r="AC43" s="477"/>
      <c r="AD43" s="27"/>
      <c r="AF43" s="18"/>
      <c r="AH43" s="33"/>
      <c r="AI43" s="21"/>
      <c r="AJ43" s="31"/>
      <c r="AK43" s="470"/>
      <c r="AL43" s="23"/>
      <c r="AN43" s="4"/>
    </row>
    <row r="44" spans="1:40" ht="16.5" customHeight="1" thickBot="1" x14ac:dyDescent="0.25">
      <c r="A44" s="18">
        <v>41</v>
      </c>
      <c r="B44" s="29" t="s">
        <v>393</v>
      </c>
      <c r="C44" s="33">
        <v>2</v>
      </c>
      <c r="D44" s="30" t="s">
        <v>6</v>
      </c>
      <c r="E44" s="31">
        <v>5</v>
      </c>
      <c r="F44" s="471">
        <v>41</v>
      </c>
      <c r="G44" s="459">
        <f t="shared" si="0"/>
        <v>29</v>
      </c>
      <c r="H44" s="460">
        <f t="shared" si="1"/>
        <v>29</v>
      </c>
      <c r="I44" s="479">
        <f t="shared" si="2"/>
        <v>2.5</v>
      </c>
      <c r="J44" s="473">
        <f>VLOOKUP(C44,[1]学年!$C$2:$D$7,2,0)</f>
        <v>3</v>
      </c>
      <c r="K44" s="26" t="str">
        <f t="shared" si="3"/>
        <v>小澤　光</v>
      </c>
      <c r="L44" s="25" t="str">
        <f t="shared" si="4"/>
        <v>麗澤瑞浪</v>
      </c>
      <c r="M44" s="26">
        <v>4.1E-5</v>
      </c>
      <c r="N44" s="480">
        <f t="shared" si="5"/>
        <v>2.500041</v>
      </c>
      <c r="O44" s="481"/>
      <c r="P44" s="482"/>
      <c r="Q44" s="466">
        <v>41</v>
      </c>
      <c r="R44" s="463" t="str">
        <f t="shared" si="6"/>
        <v>木股直太郎</v>
      </c>
      <c r="S44" s="251">
        <f t="shared" si="7"/>
        <v>1</v>
      </c>
      <c r="T44" s="366" t="str">
        <f t="shared" si="8"/>
        <v>APハローズ岐阜</v>
      </c>
      <c r="U44" s="467">
        <f t="shared" si="9"/>
        <v>1</v>
      </c>
      <c r="V44" s="27"/>
      <c r="W44" s="26"/>
      <c r="X44" s="480"/>
      <c r="Y44" s="477"/>
      <c r="Z44" s="27"/>
      <c r="AA44" s="477"/>
      <c r="AB44" s="483"/>
      <c r="AC44" s="477"/>
      <c r="AD44" s="27"/>
      <c r="AF44" s="18"/>
      <c r="AH44" s="33"/>
      <c r="AI44" s="21"/>
      <c r="AJ44" s="31"/>
      <c r="AK44" s="470"/>
      <c r="AL44" s="23"/>
      <c r="AN44" s="4"/>
    </row>
    <row r="45" spans="1:40" ht="16.5" customHeight="1" thickBot="1" x14ac:dyDescent="0.25">
      <c r="A45" s="18">
        <v>42</v>
      </c>
      <c r="B45" s="29" t="s">
        <v>128</v>
      </c>
      <c r="C45" s="33">
        <v>3</v>
      </c>
      <c r="D45" s="30" t="s">
        <v>69</v>
      </c>
      <c r="E45" s="31">
        <v>4.75</v>
      </c>
      <c r="F45" s="471">
        <v>42</v>
      </c>
      <c r="G45" s="459">
        <f t="shared" si="0"/>
        <v>108</v>
      </c>
      <c r="H45" s="460">
        <f t="shared" si="1"/>
        <v>68</v>
      </c>
      <c r="I45" s="479">
        <f t="shared" si="2"/>
        <v>0</v>
      </c>
      <c r="J45" s="473" t="str">
        <f>VLOOKUP(C45,[1]学年!$C$2:$D$7,2,0)</f>
        <v>×</v>
      </c>
      <c r="K45" s="26" t="str">
        <f t="shared" si="3"/>
        <v>原　　颯希</v>
      </c>
      <c r="L45" s="25" t="str">
        <f t="shared" si="4"/>
        <v>郡上</v>
      </c>
      <c r="M45" s="26">
        <v>4.1999999999999998E-5</v>
      </c>
      <c r="N45" s="480">
        <f t="shared" si="5"/>
        <v>4.1999999999999998E-5</v>
      </c>
      <c r="O45" s="481"/>
      <c r="P45" s="482"/>
      <c r="Q45" s="466">
        <v>42</v>
      </c>
      <c r="R45" s="463" t="str">
        <f t="shared" si="6"/>
        <v>福島　光彦</v>
      </c>
      <c r="S45" s="251" t="s">
        <v>55</v>
      </c>
      <c r="T45" s="366" t="str">
        <f t="shared" si="8"/>
        <v>WiM岐阜</v>
      </c>
      <c r="U45" s="467">
        <f t="shared" si="9"/>
        <v>1</v>
      </c>
      <c r="V45" s="27"/>
      <c r="W45" s="26"/>
      <c r="X45" s="480"/>
      <c r="Y45" s="477"/>
      <c r="Z45" s="27"/>
      <c r="AA45" s="477"/>
      <c r="AB45" s="483"/>
      <c r="AC45" s="477"/>
      <c r="AD45" s="27"/>
      <c r="AF45" s="18"/>
      <c r="AH45" s="33"/>
      <c r="AI45" s="21"/>
      <c r="AJ45" s="31"/>
      <c r="AK45" s="470"/>
      <c r="AL45" s="23"/>
      <c r="AN45" s="4"/>
    </row>
    <row r="46" spans="1:40" ht="16.5" customHeight="1" thickBot="1" x14ac:dyDescent="0.25">
      <c r="A46" s="18">
        <v>43</v>
      </c>
      <c r="B46" s="29" t="s">
        <v>120</v>
      </c>
      <c r="C46" s="33">
        <v>1</v>
      </c>
      <c r="D46" s="30" t="s">
        <v>69</v>
      </c>
      <c r="E46" s="31">
        <v>4.5</v>
      </c>
      <c r="F46" s="471">
        <v>43</v>
      </c>
      <c r="G46" s="459">
        <f t="shared" si="0"/>
        <v>30</v>
      </c>
      <c r="H46" s="460">
        <f t="shared" si="1"/>
        <v>30</v>
      </c>
      <c r="I46" s="479">
        <f t="shared" si="2"/>
        <v>2.25</v>
      </c>
      <c r="J46" s="473">
        <f>VLOOKUP(C46,[1]学年!$C$2:$D$7,2,0)</f>
        <v>2</v>
      </c>
      <c r="K46" s="26" t="str">
        <f t="shared" si="3"/>
        <v>山下　湧登</v>
      </c>
      <c r="L46" s="25" t="str">
        <f t="shared" si="4"/>
        <v>郡上</v>
      </c>
      <c r="M46" s="26">
        <v>4.3000000000000002E-5</v>
      </c>
      <c r="N46" s="480">
        <f t="shared" si="5"/>
        <v>2.2500429999999998</v>
      </c>
      <c r="O46" s="481"/>
      <c r="P46" s="482"/>
      <c r="Q46" s="466">
        <v>43</v>
      </c>
      <c r="R46" s="463" t="str">
        <f t="shared" si="6"/>
        <v>棚橋　佑弥</v>
      </c>
      <c r="S46" s="251">
        <f t="shared" si="7"/>
        <v>1</v>
      </c>
      <c r="T46" s="366" t="str">
        <f t="shared" si="8"/>
        <v>岐阜ｲﾝﾀｰﾅｼｮﾅﾙTC</v>
      </c>
      <c r="U46" s="467">
        <f t="shared" si="9"/>
        <v>1</v>
      </c>
      <c r="V46" s="27"/>
      <c r="W46" s="26"/>
      <c r="X46" s="480"/>
      <c r="Y46" s="477"/>
      <c r="Z46" s="27"/>
      <c r="AA46" s="477"/>
      <c r="AB46" s="483"/>
      <c r="AC46" s="477"/>
      <c r="AD46" s="27"/>
      <c r="AF46" s="18"/>
      <c r="AH46" s="33"/>
      <c r="AI46" s="21"/>
      <c r="AJ46" s="31"/>
      <c r="AK46" s="470"/>
      <c r="AL46" s="23"/>
      <c r="AN46" s="4"/>
    </row>
    <row r="47" spans="1:40" ht="16.5" customHeight="1" thickBot="1" x14ac:dyDescent="0.25">
      <c r="A47" s="18">
        <v>44</v>
      </c>
      <c r="B47" s="29" t="s">
        <v>132</v>
      </c>
      <c r="C47" s="33">
        <v>3</v>
      </c>
      <c r="D47" s="30" t="s">
        <v>6</v>
      </c>
      <c r="E47" s="31">
        <v>4.5</v>
      </c>
      <c r="F47" s="471">
        <v>43</v>
      </c>
      <c r="G47" s="459">
        <f t="shared" si="0"/>
        <v>107</v>
      </c>
      <c r="H47" s="460">
        <f t="shared" si="1"/>
        <v>68</v>
      </c>
      <c r="I47" s="479">
        <f t="shared" si="2"/>
        <v>0</v>
      </c>
      <c r="J47" s="473" t="str">
        <f>VLOOKUP(C47,[1]学年!$C$2:$D$7,2,0)</f>
        <v>×</v>
      </c>
      <c r="K47" s="26" t="str">
        <f t="shared" si="3"/>
        <v>久田　　天</v>
      </c>
      <c r="L47" s="25" t="str">
        <f t="shared" si="4"/>
        <v>麗澤瑞浪</v>
      </c>
      <c r="M47" s="26">
        <v>4.3999999999999999E-5</v>
      </c>
      <c r="N47" s="480">
        <f t="shared" si="5"/>
        <v>4.3999999999999999E-5</v>
      </c>
      <c r="O47" s="481"/>
      <c r="P47" s="482"/>
      <c r="Q47" s="466">
        <v>44</v>
      </c>
      <c r="R47" s="463" t="str">
        <f t="shared" si="6"/>
        <v>上野翔太郎</v>
      </c>
      <c r="S47" s="251">
        <f t="shared" si="7"/>
        <v>3</v>
      </c>
      <c r="T47" s="366" t="str">
        <f t="shared" si="8"/>
        <v>多治見北</v>
      </c>
      <c r="U47" s="467">
        <f t="shared" si="9"/>
        <v>1</v>
      </c>
      <c r="V47" s="27"/>
      <c r="W47" s="26"/>
      <c r="X47" s="480"/>
      <c r="Y47" s="477"/>
      <c r="Z47" s="27"/>
      <c r="AA47" s="477"/>
      <c r="AB47" s="483"/>
      <c r="AC47" s="477"/>
      <c r="AD47" s="27"/>
      <c r="AF47" s="18"/>
      <c r="AH47" s="33"/>
      <c r="AI47" s="21"/>
      <c r="AJ47" s="31"/>
      <c r="AK47" s="470"/>
      <c r="AL47" s="23"/>
      <c r="AN47" s="4"/>
    </row>
    <row r="48" spans="1:40" ht="16.5" customHeight="1" thickBot="1" x14ac:dyDescent="0.25">
      <c r="A48" s="18">
        <v>45</v>
      </c>
      <c r="B48" s="29" t="s">
        <v>130</v>
      </c>
      <c r="C48" s="33" t="s">
        <v>50</v>
      </c>
      <c r="D48" s="30" t="s">
        <v>66</v>
      </c>
      <c r="E48" s="31">
        <v>4</v>
      </c>
      <c r="F48" s="471">
        <v>45</v>
      </c>
      <c r="G48" s="459">
        <f t="shared" si="0"/>
        <v>21</v>
      </c>
      <c r="H48" s="460">
        <f t="shared" si="1"/>
        <v>21</v>
      </c>
      <c r="I48" s="479">
        <f t="shared" si="2"/>
        <v>4</v>
      </c>
      <c r="J48" s="473">
        <f>VLOOKUP(C48,[1]学年!$C$2:$D$7,2,0)</f>
        <v>1</v>
      </c>
      <c r="K48" s="26" t="str">
        <f t="shared" si="3"/>
        <v>纐纈　晟留</v>
      </c>
      <c r="L48" s="25" t="str">
        <f t="shared" si="4"/>
        <v>ＩＮＴＥＲ</v>
      </c>
      <c r="M48" s="26">
        <v>4.5000000000000003E-5</v>
      </c>
      <c r="N48" s="480">
        <f t="shared" si="5"/>
        <v>4.0000450000000001</v>
      </c>
      <c r="O48" s="481"/>
      <c r="P48" s="482"/>
      <c r="Q48" s="466">
        <v>45</v>
      </c>
      <c r="R48" s="463" t="str">
        <f t="shared" si="6"/>
        <v>奥田　晃平</v>
      </c>
      <c r="S48" s="251">
        <f t="shared" si="7"/>
        <v>2</v>
      </c>
      <c r="T48" s="366" t="str">
        <f t="shared" si="8"/>
        <v>麗澤瑞浪</v>
      </c>
      <c r="U48" s="467">
        <f t="shared" si="9"/>
        <v>1</v>
      </c>
      <c r="V48" s="27"/>
      <c r="W48" s="26"/>
      <c r="X48" s="480"/>
      <c r="Y48" s="477"/>
      <c r="Z48" s="27"/>
      <c r="AA48" s="477"/>
      <c r="AB48" s="483"/>
      <c r="AC48" s="477"/>
      <c r="AD48" s="27"/>
      <c r="AF48" s="18"/>
      <c r="AH48" s="33"/>
      <c r="AI48" s="21"/>
      <c r="AJ48" s="31"/>
      <c r="AK48" s="470"/>
      <c r="AL48" s="23"/>
      <c r="AN48" s="4"/>
    </row>
    <row r="49" spans="1:40" ht="16.5" customHeight="1" thickBot="1" x14ac:dyDescent="0.25">
      <c r="A49" s="18">
        <v>46</v>
      </c>
      <c r="B49" s="29" t="s">
        <v>389</v>
      </c>
      <c r="C49" s="33">
        <v>2</v>
      </c>
      <c r="D49" s="30" t="s">
        <v>232</v>
      </c>
      <c r="E49" s="31">
        <v>3.5</v>
      </c>
      <c r="F49" s="471">
        <v>46</v>
      </c>
      <c r="G49" s="459">
        <f t="shared" si="0"/>
        <v>35</v>
      </c>
      <c r="H49" s="460">
        <f t="shared" si="1"/>
        <v>33</v>
      </c>
      <c r="I49" s="479">
        <f t="shared" si="2"/>
        <v>1.75</v>
      </c>
      <c r="J49" s="473">
        <f>VLOOKUP(C49,[1]学年!$C$2:$D$7,2,0)</f>
        <v>3</v>
      </c>
      <c r="K49" s="26" t="str">
        <f t="shared" si="3"/>
        <v>澤田功太郎</v>
      </c>
      <c r="L49" s="25" t="str">
        <f t="shared" si="4"/>
        <v>各務原</v>
      </c>
      <c r="M49" s="26">
        <v>4.6E-5</v>
      </c>
      <c r="N49" s="480">
        <f t="shared" si="5"/>
        <v>1.750046</v>
      </c>
      <c r="O49" s="481"/>
      <c r="P49" s="482"/>
      <c r="Q49" s="466">
        <v>46</v>
      </c>
      <c r="R49" s="463" t="str">
        <f t="shared" si="6"/>
        <v>和田　　輝</v>
      </c>
      <c r="S49" s="251">
        <f t="shared" si="7"/>
        <v>3</v>
      </c>
      <c r="T49" s="366" t="str">
        <f t="shared" si="8"/>
        <v>郡上</v>
      </c>
      <c r="U49" s="467">
        <f t="shared" si="9"/>
        <v>0.875</v>
      </c>
      <c r="V49" s="27"/>
      <c r="W49" s="26"/>
      <c r="X49" s="480"/>
      <c r="Y49" s="477"/>
      <c r="Z49" s="27"/>
      <c r="AA49" s="477"/>
      <c r="AB49" s="483"/>
      <c r="AC49" s="477"/>
      <c r="AD49" s="27"/>
      <c r="AF49" s="18"/>
      <c r="AH49" s="33"/>
      <c r="AI49" s="21"/>
      <c r="AJ49" s="31"/>
      <c r="AK49" s="470"/>
      <c r="AL49" s="23"/>
      <c r="AN49" s="4"/>
    </row>
    <row r="50" spans="1:40" ht="16.5" customHeight="1" thickBot="1" x14ac:dyDescent="0.25">
      <c r="A50" s="18">
        <v>47</v>
      </c>
      <c r="B50" s="29" t="s">
        <v>312</v>
      </c>
      <c r="C50" s="33">
        <v>2</v>
      </c>
      <c r="D50" s="30" t="s">
        <v>29</v>
      </c>
      <c r="E50" s="31">
        <v>3.5</v>
      </c>
      <c r="F50" s="471">
        <v>46</v>
      </c>
      <c r="G50" s="459">
        <f t="shared" si="0"/>
        <v>34</v>
      </c>
      <c r="H50" s="460">
        <f t="shared" si="1"/>
        <v>33</v>
      </c>
      <c r="I50" s="479">
        <f t="shared" si="2"/>
        <v>1.75</v>
      </c>
      <c r="J50" s="473">
        <f>VLOOKUP(C50,[1]学年!$C$2:$D$7,2,0)</f>
        <v>3</v>
      </c>
      <c r="K50" s="26" t="str">
        <f t="shared" si="3"/>
        <v>林　亮佑</v>
      </c>
      <c r="L50" s="25" t="str">
        <f t="shared" si="4"/>
        <v>可児</v>
      </c>
      <c r="M50" s="26">
        <v>4.6999999999999997E-5</v>
      </c>
      <c r="N50" s="480">
        <f t="shared" si="5"/>
        <v>1.7500469999999999</v>
      </c>
      <c r="O50" s="481"/>
      <c r="P50" s="482"/>
      <c r="Q50" s="466">
        <v>47</v>
      </c>
      <c r="R50" s="463" t="str">
        <f t="shared" si="6"/>
        <v>鈴木　博斗</v>
      </c>
      <c r="S50" s="251">
        <f t="shared" si="7"/>
        <v>3</v>
      </c>
      <c r="T50" s="366" t="str">
        <f t="shared" si="8"/>
        <v>加茂農林</v>
      </c>
      <c r="U50" s="467">
        <f t="shared" si="9"/>
        <v>0.75</v>
      </c>
      <c r="V50" s="27"/>
      <c r="W50" s="26"/>
      <c r="X50" s="480"/>
      <c r="Y50" s="477"/>
      <c r="Z50" s="27"/>
      <c r="AA50" s="477"/>
      <c r="AB50" s="483"/>
      <c r="AC50" s="477"/>
      <c r="AD50" s="27"/>
      <c r="AF50" s="18"/>
      <c r="AH50" s="33"/>
      <c r="AI50" s="21"/>
      <c r="AJ50" s="31"/>
      <c r="AK50" s="470"/>
      <c r="AL50" s="23"/>
      <c r="AN50" s="4"/>
    </row>
    <row r="51" spans="1:40" ht="16.5" customHeight="1" thickBot="1" x14ac:dyDescent="0.25">
      <c r="A51" s="18">
        <v>48</v>
      </c>
      <c r="B51" s="29" t="s">
        <v>313</v>
      </c>
      <c r="C51" s="33">
        <v>2</v>
      </c>
      <c r="D51" s="30" t="s">
        <v>8</v>
      </c>
      <c r="E51" s="31">
        <v>3.5</v>
      </c>
      <c r="F51" s="471">
        <v>46</v>
      </c>
      <c r="G51" s="459">
        <f t="shared" si="0"/>
        <v>33</v>
      </c>
      <c r="H51" s="460">
        <f t="shared" si="1"/>
        <v>33</v>
      </c>
      <c r="I51" s="479">
        <f t="shared" si="2"/>
        <v>1.75</v>
      </c>
      <c r="J51" s="473">
        <f>VLOOKUP(C51,[1]学年!$C$2:$D$7,2,0)</f>
        <v>3</v>
      </c>
      <c r="K51" s="26" t="str">
        <f t="shared" si="3"/>
        <v>菱田　航生</v>
      </c>
      <c r="L51" s="25" t="str">
        <f t="shared" si="4"/>
        <v>大垣北</v>
      </c>
      <c r="M51" s="26">
        <v>4.8000000000000001E-5</v>
      </c>
      <c r="N51" s="480">
        <f t="shared" si="5"/>
        <v>1.750048</v>
      </c>
      <c r="O51" s="481"/>
      <c r="P51" s="482"/>
      <c r="Q51" s="466">
        <v>48</v>
      </c>
      <c r="R51" s="463" t="str">
        <f t="shared" si="6"/>
        <v>二村　海成</v>
      </c>
      <c r="S51" s="251">
        <f t="shared" si="7"/>
        <v>3</v>
      </c>
      <c r="T51" s="366" t="str">
        <f t="shared" si="8"/>
        <v>関商工</v>
      </c>
      <c r="U51" s="467">
        <f t="shared" si="9"/>
        <v>0.75</v>
      </c>
      <c r="V51" s="27"/>
      <c r="W51" s="26"/>
      <c r="X51" s="480"/>
      <c r="Y51" s="477"/>
      <c r="Z51" s="27"/>
      <c r="AA51" s="477"/>
      <c r="AB51" s="483"/>
      <c r="AC51" s="477"/>
      <c r="AD51" s="27"/>
      <c r="AF51" s="18"/>
      <c r="AH51" s="33"/>
      <c r="AI51" s="21"/>
      <c r="AJ51" s="31"/>
      <c r="AK51" s="470"/>
      <c r="AL51" s="23"/>
      <c r="AN51" s="4"/>
    </row>
    <row r="52" spans="1:40" ht="16.5" customHeight="1" thickBot="1" x14ac:dyDescent="0.25">
      <c r="A52" s="18">
        <v>49</v>
      </c>
      <c r="B52" s="29" t="s">
        <v>127</v>
      </c>
      <c r="C52" s="33">
        <v>3</v>
      </c>
      <c r="D52" s="30" t="s">
        <v>78</v>
      </c>
      <c r="E52" s="31">
        <v>3.375</v>
      </c>
      <c r="F52" s="471">
        <v>49</v>
      </c>
      <c r="G52" s="459">
        <f t="shared" si="0"/>
        <v>106</v>
      </c>
      <c r="H52" s="460">
        <f t="shared" si="1"/>
        <v>68</v>
      </c>
      <c r="I52" s="479">
        <f t="shared" si="2"/>
        <v>0</v>
      </c>
      <c r="J52" s="473" t="str">
        <f>VLOOKUP(C52,[1]学年!$C$2:$D$7,2,0)</f>
        <v>×</v>
      </c>
      <c r="K52" s="26" t="str">
        <f t="shared" si="3"/>
        <v>谷藤　拓海</v>
      </c>
      <c r="L52" s="25" t="str">
        <f t="shared" si="4"/>
        <v>岐阜</v>
      </c>
      <c r="M52" s="26">
        <v>4.8999999999999998E-5</v>
      </c>
      <c r="N52" s="480">
        <f t="shared" si="5"/>
        <v>4.8999999999999998E-5</v>
      </c>
      <c r="O52" s="481"/>
      <c r="P52" s="482"/>
      <c r="Q52" s="466">
        <v>49</v>
      </c>
      <c r="R52" s="463" t="str">
        <f t="shared" si="6"/>
        <v>佐藤　瑞己</v>
      </c>
      <c r="S52" s="251">
        <f t="shared" si="7"/>
        <v>3</v>
      </c>
      <c r="T52" s="366" t="str">
        <f t="shared" si="8"/>
        <v>関</v>
      </c>
      <c r="U52" s="467">
        <f t="shared" si="9"/>
        <v>0.75</v>
      </c>
      <c r="V52" s="27"/>
      <c r="W52" s="26"/>
      <c r="X52" s="480"/>
      <c r="Y52" s="477"/>
      <c r="Z52" s="27"/>
      <c r="AA52" s="477"/>
      <c r="AB52" s="483"/>
      <c r="AC52" s="477"/>
      <c r="AD52" s="27"/>
      <c r="AF52" s="18"/>
      <c r="AH52" s="33"/>
      <c r="AI52" s="21"/>
      <c r="AJ52" s="31"/>
      <c r="AK52" s="470"/>
      <c r="AL52" s="23"/>
      <c r="AN52" s="4"/>
    </row>
    <row r="53" spans="1:40" ht="16.5" customHeight="1" thickBot="1" x14ac:dyDescent="0.25">
      <c r="A53" s="18">
        <v>50</v>
      </c>
      <c r="B53" s="29" t="s">
        <v>208</v>
      </c>
      <c r="C53" s="33">
        <v>3</v>
      </c>
      <c r="D53" s="30" t="s">
        <v>38</v>
      </c>
      <c r="E53" s="31">
        <v>3.25</v>
      </c>
      <c r="F53" s="471">
        <v>50</v>
      </c>
      <c r="G53" s="459">
        <f t="shared" si="0"/>
        <v>105</v>
      </c>
      <c r="H53" s="460">
        <f t="shared" si="1"/>
        <v>68</v>
      </c>
      <c r="I53" s="479">
        <f t="shared" si="2"/>
        <v>0</v>
      </c>
      <c r="J53" s="473" t="str">
        <f>VLOOKUP(C53,[1]学年!$C$2:$D$7,2,0)</f>
        <v>×</v>
      </c>
      <c r="K53" s="26" t="str">
        <f t="shared" si="3"/>
        <v>岡野　佑紀</v>
      </c>
      <c r="L53" s="27" t="str">
        <f t="shared" si="4"/>
        <v>東濃実</v>
      </c>
      <c r="M53" s="26">
        <v>5.0000000000000002E-5</v>
      </c>
      <c r="N53" s="480">
        <f t="shared" si="5"/>
        <v>5.0000000000000002E-5</v>
      </c>
      <c r="O53" s="481"/>
      <c r="P53" s="482"/>
      <c r="Q53" s="466">
        <v>50</v>
      </c>
      <c r="R53" s="463" t="str">
        <f t="shared" si="6"/>
        <v>早野　令都</v>
      </c>
      <c r="S53" s="251">
        <f t="shared" si="7"/>
        <v>3</v>
      </c>
      <c r="T53" s="366" t="str">
        <f t="shared" si="8"/>
        <v>大垣北</v>
      </c>
      <c r="U53" s="467">
        <f t="shared" si="9"/>
        <v>0.75</v>
      </c>
      <c r="V53" s="27"/>
      <c r="W53" s="26"/>
      <c r="X53" s="480"/>
      <c r="Y53" s="477"/>
      <c r="Z53" s="27"/>
      <c r="AA53" s="477"/>
      <c r="AB53" s="483"/>
      <c r="AC53" s="477"/>
      <c r="AD53" s="27"/>
      <c r="AF53" s="18"/>
      <c r="AH53" s="33"/>
      <c r="AI53" s="21"/>
      <c r="AJ53" s="31"/>
      <c r="AK53" s="470"/>
      <c r="AL53" s="23"/>
      <c r="AN53" s="4"/>
    </row>
    <row r="54" spans="1:40" ht="16.5" customHeight="1" thickBot="1" x14ac:dyDescent="0.25">
      <c r="A54" s="18">
        <v>51</v>
      </c>
      <c r="B54" s="19" t="s">
        <v>555</v>
      </c>
      <c r="C54" s="32" t="s">
        <v>55</v>
      </c>
      <c r="D54" s="21" t="s">
        <v>72</v>
      </c>
      <c r="E54" s="31">
        <v>3</v>
      </c>
      <c r="F54" s="471">
        <v>51</v>
      </c>
      <c r="G54" s="459">
        <f t="shared" si="0"/>
        <v>28</v>
      </c>
      <c r="H54" s="460">
        <f t="shared" si="1"/>
        <v>28</v>
      </c>
      <c r="I54" s="479">
        <f t="shared" si="2"/>
        <v>3</v>
      </c>
      <c r="J54" s="473">
        <f>VLOOKUP(C54,[1]学年!$C$2:$D$7,2,0)</f>
        <v>1</v>
      </c>
      <c r="K54" s="26" t="str">
        <f t="shared" si="3"/>
        <v>高田　朋弥</v>
      </c>
      <c r="L54" s="27" t="str">
        <f t="shared" si="4"/>
        <v>岐阜西TC</v>
      </c>
      <c r="M54" s="26">
        <v>5.1E-5</v>
      </c>
      <c r="N54" s="480">
        <f t="shared" si="5"/>
        <v>3.000051</v>
      </c>
      <c r="O54" s="481"/>
      <c r="P54" s="482"/>
      <c r="Q54" s="466">
        <v>51</v>
      </c>
      <c r="R54" s="463" t="str">
        <f t="shared" si="6"/>
        <v>加藤　光</v>
      </c>
      <c r="S54" s="251">
        <f t="shared" si="7"/>
        <v>3</v>
      </c>
      <c r="T54" s="366" t="str">
        <f t="shared" si="8"/>
        <v>加茂</v>
      </c>
      <c r="U54" s="467">
        <f t="shared" si="9"/>
        <v>0.5</v>
      </c>
      <c r="V54" s="27"/>
      <c r="W54" s="26"/>
      <c r="X54" s="480"/>
      <c r="Y54" s="477"/>
      <c r="Z54" s="27"/>
      <c r="AA54" s="477"/>
      <c r="AB54" s="483"/>
      <c r="AC54" s="477"/>
      <c r="AD54" s="27"/>
      <c r="AF54" s="18"/>
      <c r="AH54" s="32"/>
      <c r="AI54" s="21"/>
      <c r="AJ54" s="31"/>
      <c r="AK54" s="31"/>
      <c r="AL54" s="23"/>
      <c r="AN54" s="4"/>
    </row>
    <row r="55" spans="1:40" ht="16.5" customHeight="1" thickBot="1" x14ac:dyDescent="0.25">
      <c r="A55" s="18">
        <v>52</v>
      </c>
      <c r="B55" s="29" t="s">
        <v>392</v>
      </c>
      <c r="C55" s="33">
        <v>1</v>
      </c>
      <c r="D55" s="30" t="s">
        <v>326</v>
      </c>
      <c r="E55" s="31">
        <v>3</v>
      </c>
      <c r="F55" s="471">
        <v>51</v>
      </c>
      <c r="G55" s="459">
        <f t="shared" si="0"/>
        <v>37</v>
      </c>
      <c r="H55" s="460">
        <f t="shared" si="1"/>
        <v>36</v>
      </c>
      <c r="I55" s="479">
        <f t="shared" si="2"/>
        <v>1.5</v>
      </c>
      <c r="J55" s="473">
        <f>VLOOKUP(C55,[1]学年!$C$2:$D$7,2,0)</f>
        <v>2</v>
      </c>
      <c r="K55" s="26" t="str">
        <f t="shared" si="3"/>
        <v>川路　夏生</v>
      </c>
      <c r="L55" s="27" t="str">
        <f t="shared" si="4"/>
        <v>可児工</v>
      </c>
      <c r="M55" s="26">
        <v>5.1999999999999997E-5</v>
      </c>
      <c r="N55" s="480">
        <f t="shared" si="5"/>
        <v>1.5000519999999999</v>
      </c>
      <c r="O55" s="481"/>
      <c r="P55" s="482"/>
      <c r="Q55" s="466">
        <v>52</v>
      </c>
      <c r="R55" s="463" t="str">
        <f t="shared" si="6"/>
        <v>有賀　絢平</v>
      </c>
      <c r="S55" s="251">
        <f t="shared" si="7"/>
        <v>3</v>
      </c>
      <c r="T55" s="366" t="str">
        <f t="shared" si="8"/>
        <v>加茂</v>
      </c>
      <c r="U55" s="467">
        <f t="shared" si="9"/>
        <v>0.5</v>
      </c>
      <c r="V55" s="27"/>
      <c r="W55" s="26"/>
      <c r="X55" s="480"/>
      <c r="Y55" s="477"/>
      <c r="Z55" s="27"/>
      <c r="AA55" s="477"/>
      <c r="AB55" s="483"/>
      <c r="AC55" s="477"/>
      <c r="AD55" s="27"/>
      <c r="AF55" s="35"/>
      <c r="AH55" s="33"/>
      <c r="AI55" s="21"/>
      <c r="AJ55" s="31"/>
      <c r="AK55" s="484"/>
      <c r="AL55" s="23"/>
      <c r="AN55" s="4"/>
    </row>
    <row r="56" spans="1:40" ht="16.5" customHeight="1" thickBot="1" x14ac:dyDescent="0.25">
      <c r="A56" s="18">
        <v>53</v>
      </c>
      <c r="B56" s="29" t="s">
        <v>340</v>
      </c>
      <c r="C56" s="33" t="s">
        <v>54</v>
      </c>
      <c r="D56" s="30" t="s">
        <v>90</v>
      </c>
      <c r="E56" s="31">
        <v>3</v>
      </c>
      <c r="F56" s="471">
        <v>51</v>
      </c>
      <c r="G56" s="459">
        <f t="shared" si="0"/>
        <v>104</v>
      </c>
      <c r="H56" s="460">
        <f t="shared" si="1"/>
        <v>68</v>
      </c>
      <c r="I56" s="479">
        <f t="shared" si="2"/>
        <v>0</v>
      </c>
      <c r="J56" s="473" t="str">
        <f>VLOOKUP(C56,[1]学年!$C$2:$D$7,2,0)</f>
        <v>中2</v>
      </c>
      <c r="K56" s="26" t="str">
        <f t="shared" si="3"/>
        <v>古田　仁</v>
      </c>
      <c r="L56" s="27" t="str">
        <f t="shared" si="4"/>
        <v>関スポーツ塾</v>
      </c>
      <c r="M56" s="26">
        <v>5.3000000000000001E-5</v>
      </c>
      <c r="N56" s="480">
        <f t="shared" si="5"/>
        <v>5.3000000000000001E-5</v>
      </c>
      <c r="O56" s="481"/>
      <c r="P56" s="482"/>
      <c r="Q56" s="466">
        <v>53</v>
      </c>
      <c r="R56" s="463" t="str">
        <f t="shared" si="6"/>
        <v>武市　勇輝</v>
      </c>
      <c r="S56" s="251">
        <f t="shared" si="7"/>
        <v>3</v>
      </c>
      <c r="T56" s="366" t="str">
        <f t="shared" si="8"/>
        <v>岐阜</v>
      </c>
      <c r="U56" s="467">
        <f t="shared" si="9"/>
        <v>0.5</v>
      </c>
      <c r="V56" s="27"/>
      <c r="W56" s="26"/>
      <c r="X56" s="480"/>
      <c r="Y56" s="477"/>
      <c r="Z56" s="27"/>
      <c r="AA56" s="477"/>
      <c r="AB56" s="483"/>
      <c r="AC56" s="477"/>
      <c r="AD56" s="27"/>
      <c r="AF56" s="35"/>
      <c r="AH56" s="33"/>
      <c r="AI56" s="30"/>
      <c r="AJ56" s="31"/>
      <c r="AK56" s="484"/>
      <c r="AL56" s="23"/>
      <c r="AN56" s="4"/>
    </row>
    <row r="57" spans="1:40" ht="16.5" customHeight="1" thickBot="1" x14ac:dyDescent="0.25">
      <c r="A57" s="18">
        <v>54</v>
      </c>
      <c r="B57" s="29" t="s">
        <v>277</v>
      </c>
      <c r="C57" s="33">
        <v>1</v>
      </c>
      <c r="D57" s="30" t="s">
        <v>69</v>
      </c>
      <c r="E57" s="31">
        <v>3</v>
      </c>
      <c r="F57" s="471">
        <v>51</v>
      </c>
      <c r="G57" s="459">
        <f t="shared" si="0"/>
        <v>36</v>
      </c>
      <c r="H57" s="460">
        <f t="shared" si="1"/>
        <v>36</v>
      </c>
      <c r="I57" s="479">
        <f t="shared" si="2"/>
        <v>1.5</v>
      </c>
      <c r="J57" s="473">
        <f>VLOOKUP(C57,[1]学年!$C$2:$D$7,2,0)</f>
        <v>2</v>
      </c>
      <c r="K57" s="26" t="str">
        <f t="shared" si="3"/>
        <v>戸田　涼太</v>
      </c>
      <c r="L57" s="27" t="str">
        <f t="shared" si="4"/>
        <v>郡上</v>
      </c>
      <c r="M57" s="26">
        <v>5.3999999999999998E-5</v>
      </c>
      <c r="N57" s="480">
        <f t="shared" si="5"/>
        <v>1.500054</v>
      </c>
      <c r="O57" s="481"/>
      <c r="P57" s="482"/>
      <c r="Q57" s="466">
        <v>54</v>
      </c>
      <c r="R57" s="463" t="str">
        <f t="shared" si="6"/>
        <v>北野　旦陽</v>
      </c>
      <c r="S57" s="251">
        <f t="shared" si="7"/>
        <v>2</v>
      </c>
      <c r="T57" s="366" t="str">
        <f t="shared" si="8"/>
        <v>大垣北</v>
      </c>
      <c r="U57" s="467">
        <f t="shared" si="9"/>
        <v>0.5</v>
      </c>
      <c r="V57" s="27"/>
      <c r="W57" s="26"/>
      <c r="X57" s="480"/>
      <c r="Y57" s="477"/>
      <c r="Z57" s="27"/>
      <c r="AA57" s="477"/>
      <c r="AB57" s="483"/>
      <c r="AC57" s="477"/>
      <c r="AD57" s="27"/>
      <c r="AF57" s="35"/>
      <c r="AH57" s="33"/>
      <c r="AI57" s="30"/>
      <c r="AJ57" s="31"/>
      <c r="AK57" s="484"/>
      <c r="AL57" s="23"/>
      <c r="AN57" s="4"/>
    </row>
    <row r="58" spans="1:40" ht="16.5" customHeight="1" thickBot="1" x14ac:dyDescent="0.25">
      <c r="A58" s="18">
        <v>55</v>
      </c>
      <c r="B58" s="29" t="s">
        <v>67</v>
      </c>
      <c r="C58" s="33">
        <v>3</v>
      </c>
      <c r="D58" s="30" t="s">
        <v>7</v>
      </c>
      <c r="E58" s="31">
        <v>2.75</v>
      </c>
      <c r="F58" s="471">
        <v>55</v>
      </c>
      <c r="G58" s="459">
        <f t="shared" si="0"/>
        <v>103</v>
      </c>
      <c r="H58" s="460">
        <f t="shared" si="1"/>
        <v>68</v>
      </c>
      <c r="I58" s="479">
        <f t="shared" si="2"/>
        <v>0</v>
      </c>
      <c r="J58" s="473" t="str">
        <f>VLOOKUP(C58,[1]学年!$C$2:$D$7,2,0)</f>
        <v>×</v>
      </c>
      <c r="K58" s="26" t="str">
        <f t="shared" si="3"/>
        <v>岩間　治樹</v>
      </c>
      <c r="L58" s="27" t="str">
        <f t="shared" si="4"/>
        <v>県岐阜商</v>
      </c>
      <c r="M58" s="26">
        <v>5.5000000000000002E-5</v>
      </c>
      <c r="N58" s="480">
        <f t="shared" si="5"/>
        <v>5.5000000000000002E-5</v>
      </c>
      <c r="O58" s="481"/>
      <c r="P58" s="482"/>
      <c r="Q58" s="466">
        <v>55</v>
      </c>
      <c r="R58" s="463" t="str">
        <f t="shared" si="6"/>
        <v>入木田颯真</v>
      </c>
      <c r="S58" s="251">
        <f t="shared" si="7"/>
        <v>2</v>
      </c>
      <c r="T58" s="366" t="str">
        <f t="shared" si="8"/>
        <v>郡上</v>
      </c>
      <c r="U58" s="467">
        <f t="shared" si="9"/>
        <v>0.5</v>
      </c>
      <c r="V58" s="27"/>
      <c r="W58" s="26"/>
      <c r="X58" s="480"/>
      <c r="Y58" s="477"/>
      <c r="Z58" s="27"/>
      <c r="AA58" s="477"/>
      <c r="AB58" s="483"/>
      <c r="AC58" s="477"/>
      <c r="AD58" s="27"/>
      <c r="AF58" s="35"/>
      <c r="AH58" s="33"/>
      <c r="AI58" s="30"/>
      <c r="AJ58" s="31"/>
      <c r="AK58" s="484"/>
      <c r="AL58" s="23"/>
      <c r="AN58" s="4"/>
    </row>
    <row r="59" spans="1:40" ht="16.5" customHeight="1" thickBot="1" x14ac:dyDescent="0.25">
      <c r="A59" s="18">
        <v>56</v>
      </c>
      <c r="B59" s="29" t="s">
        <v>217</v>
      </c>
      <c r="C59" s="33">
        <v>3</v>
      </c>
      <c r="D59" s="30" t="s">
        <v>100</v>
      </c>
      <c r="E59" s="31">
        <v>2.625</v>
      </c>
      <c r="F59" s="471">
        <v>56</v>
      </c>
      <c r="G59" s="459">
        <f t="shared" si="0"/>
        <v>102</v>
      </c>
      <c r="H59" s="460">
        <f t="shared" si="1"/>
        <v>68</v>
      </c>
      <c r="I59" s="479">
        <f t="shared" si="2"/>
        <v>0</v>
      </c>
      <c r="J59" s="473" t="str">
        <f>VLOOKUP(C59,[1]学年!$C$2:$D$7,2,0)</f>
        <v>×</v>
      </c>
      <c r="K59" s="26" t="str">
        <f t="shared" si="3"/>
        <v>伊佐治浩介</v>
      </c>
      <c r="L59" s="27" t="str">
        <f t="shared" si="4"/>
        <v>多治見北</v>
      </c>
      <c r="M59" s="26">
        <v>5.5999999999999999E-5</v>
      </c>
      <c r="N59" s="480">
        <f t="shared" si="5"/>
        <v>5.5999999999999999E-5</v>
      </c>
      <c r="O59" s="481"/>
      <c r="P59" s="482"/>
      <c r="Q59" s="466">
        <v>56</v>
      </c>
      <c r="R59" s="463" t="str">
        <f t="shared" si="6"/>
        <v>水野峻太郎</v>
      </c>
      <c r="S59" s="251">
        <f t="shared" si="7"/>
        <v>2</v>
      </c>
      <c r="T59" s="366" t="str">
        <f t="shared" si="8"/>
        <v>郡上</v>
      </c>
      <c r="U59" s="467">
        <f t="shared" si="9"/>
        <v>0.5</v>
      </c>
      <c r="V59" s="27"/>
      <c r="W59" s="26"/>
      <c r="X59" s="480"/>
      <c r="Y59" s="477"/>
      <c r="Z59" s="27"/>
      <c r="AA59" s="477"/>
      <c r="AB59" s="483"/>
      <c r="AC59" s="477"/>
      <c r="AD59" s="27"/>
      <c r="AF59" s="35"/>
      <c r="AH59" s="33"/>
      <c r="AI59" s="30"/>
      <c r="AJ59" s="31"/>
      <c r="AK59" s="484"/>
      <c r="AL59" s="23"/>
      <c r="AN59" s="4"/>
    </row>
    <row r="60" spans="1:40" ht="16.5" customHeight="1" thickBot="1" x14ac:dyDescent="0.25">
      <c r="A60" s="18">
        <v>57</v>
      </c>
      <c r="B60" s="29" t="s">
        <v>462</v>
      </c>
      <c r="C60" s="33">
        <v>1</v>
      </c>
      <c r="D60" s="30" t="s">
        <v>7</v>
      </c>
      <c r="E60" s="31">
        <v>2.5</v>
      </c>
      <c r="F60" s="471">
        <v>57</v>
      </c>
      <c r="G60" s="459">
        <f t="shared" si="0"/>
        <v>39</v>
      </c>
      <c r="H60" s="460">
        <f t="shared" si="1"/>
        <v>38</v>
      </c>
      <c r="I60" s="479">
        <f t="shared" si="2"/>
        <v>1.25</v>
      </c>
      <c r="J60" s="473">
        <f>VLOOKUP(C60,[1]学年!$C$2:$D$7,2,0)</f>
        <v>2</v>
      </c>
      <c r="K60" s="26" t="str">
        <f t="shared" si="3"/>
        <v>苅谷　颯斗</v>
      </c>
      <c r="L60" s="27" t="str">
        <f t="shared" si="4"/>
        <v>県岐阜商</v>
      </c>
      <c r="M60" s="26">
        <v>5.7000000000000003E-5</v>
      </c>
      <c r="N60" s="480">
        <f t="shared" si="5"/>
        <v>1.250057</v>
      </c>
      <c r="O60" s="481"/>
      <c r="P60" s="482"/>
      <c r="Q60" s="466">
        <v>57</v>
      </c>
      <c r="R60" s="463" t="str">
        <f t="shared" si="6"/>
        <v>森　映琉</v>
      </c>
      <c r="S60" s="251">
        <f t="shared" si="7"/>
        <v>2</v>
      </c>
      <c r="T60" s="366" t="str">
        <f t="shared" si="8"/>
        <v>県岐阜商</v>
      </c>
      <c r="U60" s="467">
        <f t="shared" si="9"/>
        <v>0.5</v>
      </c>
      <c r="V60" s="27"/>
      <c r="W60" s="26"/>
      <c r="X60" s="480"/>
      <c r="Y60" s="477"/>
      <c r="Z60" s="27"/>
      <c r="AA60" s="477"/>
      <c r="AB60" s="483"/>
      <c r="AC60" s="477"/>
      <c r="AD60" s="27"/>
      <c r="AF60" s="35"/>
      <c r="AH60" s="33"/>
      <c r="AI60" s="30"/>
      <c r="AJ60" s="31"/>
      <c r="AK60" s="484"/>
      <c r="AL60" s="23"/>
      <c r="AN60" s="4"/>
    </row>
    <row r="61" spans="1:40" ht="16.5" customHeight="1" thickBot="1" x14ac:dyDescent="0.25">
      <c r="A61" s="18">
        <v>58</v>
      </c>
      <c r="B61" s="29" t="s">
        <v>63</v>
      </c>
      <c r="C61" s="33">
        <v>2</v>
      </c>
      <c r="D61" s="30"/>
      <c r="E61" s="31">
        <v>2.5</v>
      </c>
      <c r="F61" s="471">
        <v>57</v>
      </c>
      <c r="G61" s="459">
        <f t="shared" si="0"/>
        <v>38</v>
      </c>
      <c r="H61" s="460">
        <f t="shared" si="1"/>
        <v>38</v>
      </c>
      <c r="I61" s="479">
        <f t="shared" si="2"/>
        <v>1.25</v>
      </c>
      <c r="J61" s="473">
        <f>VLOOKUP(C61,[1]学年!$C$2:$D$7,2,0)</f>
        <v>3</v>
      </c>
      <c r="K61" s="26" t="str">
        <f t="shared" si="3"/>
        <v>松本　晃明</v>
      </c>
      <c r="L61" s="27">
        <f t="shared" si="4"/>
        <v>0</v>
      </c>
      <c r="M61" s="26">
        <v>5.8E-5</v>
      </c>
      <c r="N61" s="480">
        <f t="shared" si="5"/>
        <v>1.2500579999999999</v>
      </c>
      <c r="O61" s="481"/>
      <c r="P61" s="482"/>
      <c r="Q61" s="466">
        <v>58</v>
      </c>
      <c r="R61" s="463" t="str">
        <f t="shared" si="6"/>
        <v>牛垣　翔太</v>
      </c>
      <c r="S61" s="251">
        <f t="shared" si="7"/>
        <v>3</v>
      </c>
      <c r="T61" s="366" t="str">
        <f t="shared" si="8"/>
        <v>大垣東</v>
      </c>
      <c r="U61" s="467">
        <f t="shared" si="9"/>
        <v>0.5</v>
      </c>
      <c r="V61" s="27"/>
      <c r="W61" s="26"/>
      <c r="X61" s="480"/>
      <c r="Y61" s="477"/>
      <c r="Z61" s="27"/>
      <c r="AA61" s="477"/>
      <c r="AB61" s="483"/>
      <c r="AC61" s="477"/>
      <c r="AD61" s="27"/>
      <c r="AF61" s="35"/>
      <c r="AH61" s="33"/>
      <c r="AI61" s="30"/>
      <c r="AJ61" s="31"/>
      <c r="AK61" s="484"/>
      <c r="AL61" s="23"/>
      <c r="AN61" s="4"/>
    </row>
    <row r="62" spans="1:40" ht="16.5" customHeight="1" thickBot="1" x14ac:dyDescent="0.25">
      <c r="A62" s="18">
        <v>59</v>
      </c>
      <c r="B62" s="29" t="s">
        <v>556</v>
      </c>
      <c r="C62" s="33" t="s">
        <v>55</v>
      </c>
      <c r="D62" s="30" t="s">
        <v>557</v>
      </c>
      <c r="E62" s="31">
        <v>2</v>
      </c>
      <c r="F62" s="471">
        <v>59</v>
      </c>
      <c r="G62" s="459">
        <f t="shared" si="0"/>
        <v>32</v>
      </c>
      <c r="H62" s="460">
        <f t="shared" si="1"/>
        <v>31</v>
      </c>
      <c r="I62" s="479">
        <f t="shared" si="2"/>
        <v>2</v>
      </c>
      <c r="J62" s="473">
        <f>VLOOKUP(C62,[1]学年!$C$2:$D$7,2,0)</f>
        <v>1</v>
      </c>
      <c r="K62" s="26" t="str">
        <f t="shared" si="3"/>
        <v>関野　洸貴</v>
      </c>
      <c r="L62" s="27" t="str">
        <f t="shared" si="4"/>
        <v>Nick's Tennis Team</v>
      </c>
      <c r="M62" s="26">
        <v>5.8999999999999998E-5</v>
      </c>
      <c r="N62" s="480">
        <f t="shared" si="5"/>
        <v>2.0000589999999998</v>
      </c>
      <c r="O62" s="481"/>
      <c r="P62" s="482"/>
      <c r="Q62" s="466">
        <v>59</v>
      </c>
      <c r="R62" s="463" t="str">
        <f t="shared" si="6"/>
        <v>中尾　颯志</v>
      </c>
      <c r="S62" s="251">
        <f t="shared" si="7"/>
        <v>3</v>
      </c>
      <c r="T62" s="366" t="str">
        <f t="shared" si="8"/>
        <v>岐阜工業</v>
      </c>
      <c r="U62" s="467">
        <f t="shared" si="9"/>
        <v>0.5</v>
      </c>
      <c r="V62" s="27"/>
      <c r="W62" s="26"/>
      <c r="X62" s="480"/>
      <c r="Y62" s="477"/>
      <c r="Z62" s="27"/>
      <c r="AA62" s="477"/>
      <c r="AB62" s="483"/>
      <c r="AC62" s="477"/>
      <c r="AD62" s="27"/>
      <c r="AF62" s="35"/>
      <c r="AH62" s="33"/>
      <c r="AI62" s="30"/>
      <c r="AJ62" s="31"/>
      <c r="AK62" s="484"/>
      <c r="AL62" s="23"/>
    </row>
    <row r="63" spans="1:40" ht="16.5" customHeight="1" thickBot="1" x14ac:dyDescent="0.25">
      <c r="A63" s="18">
        <v>60</v>
      </c>
      <c r="B63" s="19" t="s">
        <v>467</v>
      </c>
      <c r="C63" s="32">
        <v>1</v>
      </c>
      <c r="D63" s="21" t="s">
        <v>6</v>
      </c>
      <c r="E63" s="31">
        <v>2</v>
      </c>
      <c r="F63" s="471">
        <v>59</v>
      </c>
      <c r="G63" s="459">
        <f t="shared" si="0"/>
        <v>45</v>
      </c>
      <c r="H63" s="460">
        <f t="shared" si="1"/>
        <v>40</v>
      </c>
      <c r="I63" s="479">
        <f t="shared" si="2"/>
        <v>1</v>
      </c>
      <c r="J63" s="485">
        <f>VLOOKUP(C63,[1]学年!$C$2:$D$7,2,0)</f>
        <v>2</v>
      </c>
      <c r="K63" s="26" t="str">
        <f t="shared" si="3"/>
        <v>奥田　晃平</v>
      </c>
      <c r="L63" s="27" t="str">
        <f t="shared" si="4"/>
        <v>麗澤瑞浪</v>
      </c>
      <c r="M63" s="26">
        <v>6.0000000000000002E-5</v>
      </c>
      <c r="N63" s="480">
        <f t="shared" si="5"/>
        <v>1.0000599999999999</v>
      </c>
      <c r="O63" s="481"/>
      <c r="P63" s="482"/>
      <c r="Q63" s="466">
        <v>60</v>
      </c>
      <c r="R63" s="463" t="str">
        <f t="shared" si="6"/>
        <v>亀山　貴史</v>
      </c>
      <c r="S63" s="251">
        <f t="shared" si="7"/>
        <v>2</v>
      </c>
      <c r="T63" s="366" t="str">
        <f t="shared" si="8"/>
        <v>関</v>
      </c>
      <c r="U63" s="467">
        <f t="shared" si="9"/>
        <v>0.5</v>
      </c>
      <c r="V63" s="27"/>
      <c r="W63" s="26"/>
      <c r="X63" s="480"/>
      <c r="Y63" s="477"/>
      <c r="Z63" s="27"/>
      <c r="AA63" s="477"/>
      <c r="AB63" s="483"/>
      <c r="AC63" s="477"/>
      <c r="AD63" s="27"/>
      <c r="AF63" s="35"/>
      <c r="AH63" s="32"/>
      <c r="AI63" s="30"/>
      <c r="AJ63" s="31"/>
      <c r="AK63" s="484"/>
      <c r="AL63" s="23"/>
      <c r="AN63" s="4"/>
    </row>
    <row r="64" spans="1:40" ht="16.5" customHeight="1" thickBot="1" x14ac:dyDescent="0.25">
      <c r="A64" s="18">
        <v>61</v>
      </c>
      <c r="B64" s="19" t="s">
        <v>251</v>
      </c>
      <c r="C64" s="32">
        <v>2</v>
      </c>
      <c r="D64" s="21" t="s">
        <v>100</v>
      </c>
      <c r="E64" s="31">
        <v>2</v>
      </c>
      <c r="F64" s="471">
        <v>59</v>
      </c>
      <c r="G64" s="459">
        <f t="shared" si="0"/>
        <v>44</v>
      </c>
      <c r="H64" s="460">
        <f t="shared" si="1"/>
        <v>40</v>
      </c>
      <c r="I64" s="479">
        <f t="shared" si="2"/>
        <v>1</v>
      </c>
      <c r="J64" s="485">
        <f>VLOOKUP(C64,[1]学年!$C$2:$D$7,2,0)</f>
        <v>3</v>
      </c>
      <c r="K64" s="26" t="str">
        <f t="shared" si="3"/>
        <v>上野翔太郎</v>
      </c>
      <c r="L64" s="27" t="str">
        <f t="shared" si="4"/>
        <v>多治見北</v>
      </c>
      <c r="M64" s="26">
        <v>6.0999999999999999E-5</v>
      </c>
      <c r="N64" s="480">
        <f t="shared" si="5"/>
        <v>1.0000610000000001</v>
      </c>
      <c r="O64" s="481"/>
      <c r="P64" s="482"/>
      <c r="Q64" s="466">
        <v>61</v>
      </c>
      <c r="R64" s="463" t="str">
        <f t="shared" si="6"/>
        <v>高橋　宗佑</v>
      </c>
      <c r="S64" s="251">
        <f t="shared" si="7"/>
        <v>2</v>
      </c>
      <c r="T64" s="366" t="s">
        <v>558</v>
      </c>
      <c r="U64" s="467">
        <f t="shared" si="9"/>
        <v>0.5</v>
      </c>
      <c r="V64" s="27"/>
      <c r="W64" s="26"/>
      <c r="X64" s="480"/>
      <c r="Y64" s="477"/>
      <c r="Z64" s="27"/>
      <c r="AA64" s="477"/>
      <c r="AB64" s="483"/>
      <c r="AC64" s="477"/>
      <c r="AD64" s="27"/>
      <c r="AF64" s="35"/>
      <c r="AH64" s="32"/>
      <c r="AI64" s="21"/>
      <c r="AJ64" s="31"/>
      <c r="AK64" s="484"/>
      <c r="AL64" s="23"/>
      <c r="AN64" s="4"/>
    </row>
    <row r="65" spans="1:40" ht="16.5" customHeight="1" thickBot="1" x14ac:dyDescent="0.25">
      <c r="A65" s="18">
        <v>62</v>
      </c>
      <c r="B65" s="29" t="s">
        <v>559</v>
      </c>
      <c r="C65" s="33"/>
      <c r="D65" s="21" t="s">
        <v>560</v>
      </c>
      <c r="E65" s="31">
        <v>2</v>
      </c>
      <c r="F65" s="471">
        <v>59</v>
      </c>
      <c r="G65" s="459">
        <f t="shared" si="0"/>
        <v>101</v>
      </c>
      <c r="H65" s="460">
        <f t="shared" si="1"/>
        <v>68</v>
      </c>
      <c r="I65" s="479">
        <f t="shared" si="2"/>
        <v>0</v>
      </c>
      <c r="J65" s="473" t="e">
        <f>VLOOKUP(C65,[1]学年!$C$2:$D$7,2,0)</f>
        <v>#N/A</v>
      </c>
      <c r="K65" s="26" t="str">
        <f t="shared" si="3"/>
        <v>清野　晧貴</v>
      </c>
      <c r="L65" s="27" t="str">
        <f t="shared" si="4"/>
        <v>関スポーツ塾T</v>
      </c>
      <c r="M65" s="26">
        <v>6.2000000000000003E-5</v>
      </c>
      <c r="N65" s="480">
        <f t="shared" si="5"/>
        <v>6.2000000000000003E-5</v>
      </c>
      <c r="O65" s="481"/>
      <c r="P65" s="482"/>
      <c r="Q65" s="466">
        <v>62</v>
      </c>
      <c r="R65" s="463" t="str">
        <f t="shared" si="6"/>
        <v>木村　祐介</v>
      </c>
      <c r="S65" s="251">
        <f t="shared" si="7"/>
        <v>2</v>
      </c>
      <c r="T65" s="366" t="s">
        <v>561</v>
      </c>
      <c r="U65" s="467">
        <f t="shared" si="9"/>
        <v>0.5</v>
      </c>
      <c r="V65" s="27"/>
      <c r="W65" s="26"/>
      <c r="X65" s="480"/>
      <c r="Y65" s="477"/>
      <c r="Z65" s="27"/>
      <c r="AA65" s="477"/>
      <c r="AB65" s="483"/>
      <c r="AC65" s="477"/>
      <c r="AD65" s="27"/>
      <c r="AF65" s="35"/>
      <c r="AH65" s="33"/>
      <c r="AI65" s="30"/>
      <c r="AJ65" s="31"/>
      <c r="AK65" s="484"/>
      <c r="AL65" s="23"/>
      <c r="AN65" s="4"/>
    </row>
    <row r="66" spans="1:40" ht="16.5" customHeight="1" thickBot="1" x14ac:dyDescent="0.25">
      <c r="A66" s="18">
        <v>63</v>
      </c>
      <c r="B66" s="29" t="s">
        <v>562</v>
      </c>
      <c r="C66" s="33"/>
      <c r="D66" s="30" t="s">
        <v>72</v>
      </c>
      <c r="E66" s="31">
        <v>2</v>
      </c>
      <c r="F66" s="471">
        <v>59</v>
      </c>
      <c r="G66" s="459">
        <f t="shared" si="0"/>
        <v>100</v>
      </c>
      <c r="H66" s="460">
        <f t="shared" si="1"/>
        <v>68</v>
      </c>
      <c r="I66" s="479">
        <f t="shared" si="2"/>
        <v>0</v>
      </c>
      <c r="J66" s="473" t="e">
        <f>VLOOKUP(C66,[1]学年!$C$2:$D$7,2,0)</f>
        <v>#N/A</v>
      </c>
      <c r="K66" s="26" t="str">
        <f t="shared" si="3"/>
        <v>藤井　良太</v>
      </c>
      <c r="L66" s="27" t="str">
        <f t="shared" si="4"/>
        <v>岐阜西TC</v>
      </c>
      <c r="M66" s="26">
        <v>6.3E-5</v>
      </c>
      <c r="N66" s="480">
        <f t="shared" si="5"/>
        <v>6.3E-5</v>
      </c>
      <c r="O66" s="481"/>
      <c r="P66" s="482"/>
      <c r="Q66" s="466">
        <v>63</v>
      </c>
      <c r="R66" s="463" t="str">
        <f t="shared" si="6"/>
        <v>大谷　涼馬</v>
      </c>
      <c r="S66" s="251">
        <f t="shared" si="7"/>
        <v>3</v>
      </c>
      <c r="T66" s="366" t="s">
        <v>563</v>
      </c>
      <c r="U66" s="467">
        <f t="shared" si="9"/>
        <v>0.5</v>
      </c>
      <c r="V66" s="27"/>
      <c r="W66" s="26"/>
      <c r="X66" s="480"/>
      <c r="Y66" s="477"/>
      <c r="Z66" s="27"/>
      <c r="AA66" s="477"/>
      <c r="AB66" s="483"/>
      <c r="AC66" s="477"/>
      <c r="AD66" s="27"/>
      <c r="AF66" s="35"/>
      <c r="AH66" s="33"/>
      <c r="AI66" s="30"/>
      <c r="AJ66" s="31"/>
      <c r="AK66" s="484"/>
      <c r="AL66" s="23"/>
      <c r="AN66" s="4"/>
    </row>
    <row r="67" spans="1:40" ht="16.5" customHeight="1" thickBot="1" x14ac:dyDescent="0.25">
      <c r="A67" s="18">
        <v>64</v>
      </c>
      <c r="B67" s="29" t="s">
        <v>224</v>
      </c>
      <c r="C67" s="33" t="s">
        <v>50</v>
      </c>
      <c r="D67" s="30" t="s">
        <v>116</v>
      </c>
      <c r="E67" s="31">
        <v>2</v>
      </c>
      <c r="F67" s="471">
        <v>59</v>
      </c>
      <c r="G67" s="459">
        <f t="shared" si="0"/>
        <v>31</v>
      </c>
      <c r="H67" s="460">
        <f t="shared" si="1"/>
        <v>31</v>
      </c>
      <c r="I67" s="479">
        <f t="shared" si="2"/>
        <v>2</v>
      </c>
      <c r="J67" s="473">
        <f>VLOOKUP(C67,[1]学年!$C$2:$D$7,2,0)</f>
        <v>1</v>
      </c>
      <c r="K67" s="26" t="str">
        <f t="shared" si="3"/>
        <v>鈴木　　頼</v>
      </c>
      <c r="L67" s="27" t="str">
        <f t="shared" si="4"/>
        <v>WiM岐阜</v>
      </c>
      <c r="M67" s="26">
        <v>6.3999999999999997E-5</v>
      </c>
      <c r="N67" s="480">
        <f t="shared" si="5"/>
        <v>2.0000640000000001</v>
      </c>
      <c r="O67" s="481"/>
      <c r="P67" s="482"/>
      <c r="Q67" s="466">
        <v>64</v>
      </c>
      <c r="R67" s="463" t="str">
        <f t="shared" si="6"/>
        <v>中村　慎之助</v>
      </c>
      <c r="S67" s="251">
        <f t="shared" si="7"/>
        <v>3</v>
      </c>
      <c r="T67" s="366" t="str">
        <f t="shared" si="8"/>
        <v>県岐阜商</v>
      </c>
      <c r="U67" s="467">
        <f t="shared" si="9"/>
        <v>0.5</v>
      </c>
      <c r="V67" s="27"/>
      <c r="W67" s="26"/>
      <c r="X67" s="480"/>
      <c r="Y67" s="477"/>
      <c r="Z67" s="27"/>
      <c r="AA67" s="477"/>
      <c r="AB67" s="483"/>
      <c r="AC67" s="477"/>
      <c r="AD67" s="27"/>
      <c r="AF67" s="35"/>
      <c r="AH67" s="33"/>
      <c r="AI67" s="30"/>
      <c r="AJ67" s="31"/>
      <c r="AK67" s="484"/>
      <c r="AL67" s="23"/>
      <c r="AN67" s="4"/>
    </row>
    <row r="68" spans="1:40" ht="16.5" customHeight="1" thickBot="1" x14ac:dyDescent="0.25">
      <c r="A68" s="18">
        <v>65</v>
      </c>
      <c r="B68" s="29" t="s">
        <v>225</v>
      </c>
      <c r="C68" s="33">
        <v>3</v>
      </c>
      <c r="D68" s="30" t="s">
        <v>6</v>
      </c>
      <c r="E68" s="31">
        <v>1.75</v>
      </c>
      <c r="F68" s="471">
        <v>65</v>
      </c>
      <c r="G68" s="459">
        <f t="shared" si="0"/>
        <v>99</v>
      </c>
      <c r="H68" s="460">
        <f t="shared" si="1"/>
        <v>68</v>
      </c>
      <c r="I68" s="479">
        <f t="shared" si="2"/>
        <v>0</v>
      </c>
      <c r="J68" s="473" t="str">
        <f>VLOOKUP(C68,[1]学年!$C$2:$D$7,2,0)</f>
        <v>×</v>
      </c>
      <c r="K68" s="26" t="str">
        <f t="shared" si="3"/>
        <v>阿部　航大</v>
      </c>
      <c r="L68" s="27" t="str">
        <f t="shared" si="4"/>
        <v>麗澤瑞浪</v>
      </c>
      <c r="M68" s="26">
        <v>6.4999999999999994E-5</v>
      </c>
      <c r="N68" s="480">
        <f t="shared" si="5"/>
        <v>6.4999999999999994E-5</v>
      </c>
      <c r="O68" s="481"/>
      <c r="P68" s="482"/>
      <c r="Q68" s="466">
        <v>65</v>
      </c>
      <c r="R68" s="463" t="str">
        <f t="shared" si="6"/>
        <v>熊本　優弥</v>
      </c>
      <c r="S68" s="251">
        <f t="shared" si="7"/>
        <v>2</v>
      </c>
      <c r="T68" s="366" t="str">
        <f t="shared" si="8"/>
        <v>麗澤瑞浪</v>
      </c>
      <c r="U68" s="467">
        <f t="shared" si="9"/>
        <v>0.5</v>
      </c>
      <c r="V68" s="27"/>
      <c r="W68" s="26"/>
      <c r="X68" s="480"/>
      <c r="Y68" s="477"/>
      <c r="Z68" s="27"/>
      <c r="AA68" s="477"/>
      <c r="AB68" s="483"/>
      <c r="AC68" s="477"/>
      <c r="AD68" s="27"/>
      <c r="AF68" s="35"/>
      <c r="AH68" s="33"/>
      <c r="AI68" s="30"/>
      <c r="AJ68" s="31"/>
      <c r="AK68" s="484"/>
      <c r="AL68" s="23"/>
    </row>
    <row r="69" spans="1:40" ht="16.5" customHeight="1" thickBot="1" x14ac:dyDescent="0.25">
      <c r="A69" s="18">
        <v>66</v>
      </c>
      <c r="B69" s="29" t="s">
        <v>136</v>
      </c>
      <c r="C69" s="33">
        <v>3</v>
      </c>
      <c r="D69" s="30" t="s">
        <v>81</v>
      </c>
      <c r="E69" s="486">
        <v>1.75</v>
      </c>
      <c r="F69" s="487">
        <v>65</v>
      </c>
      <c r="G69" s="459">
        <f t="shared" ref="G69:G125" si="11">RANK(N69,$N$4:$N$125,0)</f>
        <v>98</v>
      </c>
      <c r="H69" s="460">
        <f t="shared" ref="H69:H125" si="12">RANK(I69,$I$4:$I$125,0)</f>
        <v>68</v>
      </c>
      <c r="I69" s="472">
        <f t="shared" ref="I69:I131" si="13">IF(OR(C69=1,C69=2),E69/2,IF(C69="中3",E69,0))</f>
        <v>0</v>
      </c>
      <c r="J69" s="488" t="str">
        <f>VLOOKUP(C69,[1]学年!$C$2:$D$7,2,0)</f>
        <v>×</v>
      </c>
      <c r="K69" s="24" t="str">
        <f t="shared" ref="K69:K125" si="14">B69</f>
        <v>宮本　純汰</v>
      </c>
      <c r="L69" s="367" t="str">
        <f t="shared" ref="L69:L125" si="15">D69</f>
        <v>中津川工</v>
      </c>
      <c r="M69" s="24">
        <v>6.6000000000000005E-5</v>
      </c>
      <c r="N69" s="489">
        <f t="shared" ref="N69:N125" si="16">I69+M69</f>
        <v>6.6000000000000005E-5</v>
      </c>
      <c r="O69" s="475"/>
      <c r="P69" s="490"/>
      <c r="Q69" s="466">
        <v>66</v>
      </c>
      <c r="R69" s="463" t="str">
        <f t="shared" ref="R69:R125" si="17">VLOOKUP($Q69,$G$4:$N$125,5,0)</f>
        <v>日比野竜也</v>
      </c>
      <c r="S69" s="251">
        <f t="shared" ref="S69:S125" si="18">VLOOKUP($Q69,$G$4:$N$125,4,0)</f>
        <v>3</v>
      </c>
      <c r="T69" s="366" t="str">
        <f t="shared" ref="T69:T125" si="19">VLOOKUP($Q69,$G$4:$N$125,6,0)</f>
        <v>関有知</v>
      </c>
      <c r="U69" s="467">
        <f t="shared" ref="U69:U125" si="20">VLOOKUP($Q69,$G$4:$N$125,3,0)</f>
        <v>0.25</v>
      </c>
      <c r="V69" s="367"/>
      <c r="W69" s="24"/>
      <c r="X69" s="489"/>
      <c r="Y69" s="491"/>
      <c r="Z69" s="367"/>
      <c r="AA69" s="491"/>
      <c r="AB69" s="492"/>
      <c r="AC69" s="491"/>
      <c r="AD69" s="367"/>
      <c r="AF69" s="35"/>
      <c r="AH69" s="33"/>
      <c r="AI69" s="30"/>
      <c r="AJ69" s="31"/>
      <c r="AK69" s="484"/>
      <c r="AL69" s="23"/>
      <c r="AN69" s="4"/>
    </row>
    <row r="70" spans="1:40" ht="16.5" customHeight="1" thickBot="1" x14ac:dyDescent="0.25">
      <c r="A70" s="18">
        <v>67</v>
      </c>
      <c r="B70" s="29" t="s">
        <v>268</v>
      </c>
      <c r="C70" s="33">
        <v>3</v>
      </c>
      <c r="D70" s="30" t="s">
        <v>30</v>
      </c>
      <c r="E70" s="31">
        <v>1.75</v>
      </c>
      <c r="F70" s="471">
        <v>65</v>
      </c>
      <c r="G70" s="459">
        <f t="shared" si="11"/>
        <v>97</v>
      </c>
      <c r="H70" s="460">
        <f t="shared" si="12"/>
        <v>68</v>
      </c>
      <c r="I70" s="479">
        <f t="shared" si="13"/>
        <v>0</v>
      </c>
      <c r="J70" s="485" t="str">
        <f>VLOOKUP(C70,[1]学年!$C$2:$D$7,2,0)</f>
        <v>×</v>
      </c>
      <c r="K70" s="26" t="str">
        <f t="shared" si="14"/>
        <v>藤墳　　竣</v>
      </c>
      <c r="L70" s="27" t="str">
        <f t="shared" si="15"/>
        <v>大垣南</v>
      </c>
      <c r="M70" s="26">
        <v>6.7000000000000002E-5</v>
      </c>
      <c r="N70" s="480">
        <f t="shared" si="16"/>
        <v>6.7000000000000002E-5</v>
      </c>
      <c r="O70" s="481"/>
      <c r="P70" s="482"/>
      <c r="Q70" s="466">
        <v>67</v>
      </c>
      <c r="R70" s="463" t="str">
        <f t="shared" si="17"/>
        <v>細川　蒼士</v>
      </c>
      <c r="S70" s="251">
        <f t="shared" si="18"/>
        <v>3</v>
      </c>
      <c r="T70" s="366" t="str">
        <f t="shared" si="19"/>
        <v>郡上</v>
      </c>
      <c r="U70" s="467">
        <f t="shared" si="20"/>
        <v>0.25</v>
      </c>
      <c r="V70" s="27"/>
      <c r="W70" s="26"/>
      <c r="X70" s="480"/>
      <c r="Y70" s="477"/>
      <c r="Z70" s="27"/>
      <c r="AA70" s="477"/>
      <c r="AB70" s="483"/>
      <c r="AC70" s="477"/>
      <c r="AD70" s="27"/>
      <c r="AF70" s="35"/>
      <c r="AH70" s="33"/>
      <c r="AI70" s="30"/>
      <c r="AJ70" s="31"/>
      <c r="AK70" s="484"/>
      <c r="AL70" s="23"/>
      <c r="AN70" s="4"/>
    </row>
    <row r="71" spans="1:40" ht="16.5" customHeight="1" thickBot="1" x14ac:dyDescent="0.25">
      <c r="A71" s="18">
        <v>68</v>
      </c>
      <c r="B71" s="29" t="s">
        <v>249</v>
      </c>
      <c r="C71" s="33">
        <v>2</v>
      </c>
      <c r="D71" s="30" t="s">
        <v>69</v>
      </c>
      <c r="E71" s="31">
        <v>1.75</v>
      </c>
      <c r="F71" s="471">
        <v>65</v>
      </c>
      <c r="G71" s="459">
        <f t="shared" si="11"/>
        <v>46</v>
      </c>
      <c r="H71" s="460">
        <f t="shared" si="12"/>
        <v>46</v>
      </c>
      <c r="I71" s="479">
        <f t="shared" si="13"/>
        <v>0.875</v>
      </c>
      <c r="J71" s="473">
        <f>VLOOKUP(C71,[1]学年!$C$2:$D$7,2,0)</f>
        <v>3</v>
      </c>
      <c r="K71" s="26" t="str">
        <f t="shared" si="14"/>
        <v>和田　　輝</v>
      </c>
      <c r="L71" s="27" t="str">
        <f t="shared" si="15"/>
        <v>郡上</v>
      </c>
      <c r="M71" s="26">
        <v>6.7999999999999999E-5</v>
      </c>
      <c r="N71" s="480">
        <f t="shared" si="16"/>
        <v>0.87506799999999996</v>
      </c>
      <c r="O71" s="481"/>
      <c r="P71" s="482"/>
      <c r="Q71" s="466">
        <v>68</v>
      </c>
      <c r="R71" s="463">
        <f t="shared" si="17"/>
        <v>0</v>
      </c>
      <c r="S71" s="251" t="e">
        <f t="shared" si="18"/>
        <v>#N/A</v>
      </c>
      <c r="T71" s="366">
        <f t="shared" si="19"/>
        <v>0</v>
      </c>
      <c r="U71" s="467">
        <f t="shared" si="20"/>
        <v>0</v>
      </c>
      <c r="V71" s="27"/>
      <c r="W71" s="26"/>
      <c r="X71" s="480"/>
      <c r="Y71" s="477"/>
      <c r="Z71" s="27"/>
      <c r="AA71" s="477"/>
      <c r="AB71" s="483"/>
      <c r="AC71" s="477"/>
      <c r="AD71" s="27"/>
      <c r="AF71" s="35"/>
      <c r="AH71" s="33"/>
      <c r="AI71" s="30"/>
      <c r="AJ71" s="31"/>
      <c r="AK71" s="484"/>
      <c r="AL71" s="23"/>
      <c r="AN71" s="4"/>
    </row>
    <row r="72" spans="1:40" ht="16.5" customHeight="1" thickBot="1" x14ac:dyDescent="0.25">
      <c r="A72" s="18">
        <v>69</v>
      </c>
      <c r="B72" s="29" t="s">
        <v>440</v>
      </c>
      <c r="C72" s="33">
        <v>2</v>
      </c>
      <c r="D72" s="30" t="s">
        <v>8</v>
      </c>
      <c r="E72" s="31">
        <v>1.5</v>
      </c>
      <c r="F72" s="471">
        <v>69</v>
      </c>
      <c r="G72" s="459">
        <f t="shared" si="11"/>
        <v>50</v>
      </c>
      <c r="H72" s="460">
        <f t="shared" si="12"/>
        <v>47</v>
      </c>
      <c r="I72" s="479">
        <f t="shared" si="13"/>
        <v>0.75</v>
      </c>
      <c r="J72" s="473">
        <f>VLOOKUP(C72,[1]学年!$C$2:$D$7,2,0)</f>
        <v>3</v>
      </c>
      <c r="K72" s="26" t="str">
        <f t="shared" si="14"/>
        <v>早野　令都</v>
      </c>
      <c r="L72" s="27" t="str">
        <f t="shared" si="15"/>
        <v>大垣北</v>
      </c>
      <c r="M72" s="26">
        <v>6.8999999999999997E-5</v>
      </c>
      <c r="N72" s="480">
        <f t="shared" si="16"/>
        <v>0.75006899999999999</v>
      </c>
      <c r="O72" s="481"/>
      <c r="P72" s="482"/>
      <c r="Q72" s="466">
        <v>69</v>
      </c>
      <c r="R72" s="463">
        <f t="shared" si="17"/>
        <v>0</v>
      </c>
      <c r="S72" s="251" t="e">
        <f t="shared" si="18"/>
        <v>#N/A</v>
      </c>
      <c r="T72" s="366">
        <f t="shared" si="19"/>
        <v>0</v>
      </c>
      <c r="U72" s="467">
        <f t="shared" si="20"/>
        <v>0</v>
      </c>
      <c r="AA72" s="477"/>
      <c r="AB72" s="483"/>
      <c r="AC72" s="477"/>
      <c r="AD72" s="27"/>
      <c r="AF72" s="35"/>
      <c r="AH72" s="33"/>
      <c r="AI72" s="30"/>
      <c r="AJ72" s="31"/>
      <c r="AK72" s="484"/>
      <c r="AL72" s="23"/>
      <c r="AN72" s="4"/>
    </row>
    <row r="73" spans="1:40" ht="16.5" customHeight="1" thickBot="1" x14ac:dyDescent="0.25">
      <c r="A73" s="18">
        <v>70</v>
      </c>
      <c r="B73" s="29" t="s">
        <v>441</v>
      </c>
      <c r="C73" s="33">
        <v>2</v>
      </c>
      <c r="D73" s="30" t="s">
        <v>112</v>
      </c>
      <c r="E73" s="31">
        <v>1.5</v>
      </c>
      <c r="F73" s="471">
        <v>69</v>
      </c>
      <c r="G73" s="459">
        <f t="shared" si="11"/>
        <v>49</v>
      </c>
      <c r="H73" s="460">
        <f t="shared" si="12"/>
        <v>47</v>
      </c>
      <c r="I73" s="479">
        <f t="shared" si="13"/>
        <v>0.75</v>
      </c>
      <c r="J73" s="473">
        <f>VLOOKUP(C73,[1]学年!$C$2:$D$7,2,0)</f>
        <v>3</v>
      </c>
      <c r="K73" s="26" t="str">
        <f t="shared" si="14"/>
        <v>佐藤　瑞己</v>
      </c>
      <c r="L73" s="27" t="str">
        <f t="shared" si="15"/>
        <v>関</v>
      </c>
      <c r="M73" s="26">
        <v>6.9999999999999994E-5</v>
      </c>
      <c r="N73" s="480">
        <f t="shared" si="16"/>
        <v>0.75007000000000001</v>
      </c>
      <c r="O73" s="481"/>
      <c r="P73" s="482"/>
      <c r="Q73" s="466">
        <v>70</v>
      </c>
      <c r="R73" s="463">
        <f t="shared" si="17"/>
        <v>0</v>
      </c>
      <c r="S73" s="251" t="e">
        <f t="shared" si="18"/>
        <v>#N/A</v>
      </c>
      <c r="T73" s="366">
        <f t="shared" si="19"/>
        <v>0</v>
      </c>
      <c r="U73" s="467">
        <f t="shared" si="20"/>
        <v>0</v>
      </c>
      <c r="AA73" s="477"/>
      <c r="AB73" s="483"/>
      <c r="AC73" s="477"/>
      <c r="AD73" s="27"/>
      <c r="AF73" s="35"/>
      <c r="AH73" s="33"/>
      <c r="AI73" s="30"/>
      <c r="AJ73" s="31"/>
      <c r="AK73" s="484"/>
      <c r="AL73" s="23"/>
      <c r="AN73" s="4"/>
    </row>
    <row r="74" spans="1:40" ht="16.5" customHeight="1" thickBot="1" x14ac:dyDescent="0.25">
      <c r="A74" s="18">
        <v>71</v>
      </c>
      <c r="B74" s="29" t="s">
        <v>319</v>
      </c>
      <c r="C74" s="33">
        <v>2</v>
      </c>
      <c r="D74" s="30" t="s">
        <v>320</v>
      </c>
      <c r="E74" s="31">
        <v>1.5</v>
      </c>
      <c r="F74" s="471">
        <v>69</v>
      </c>
      <c r="G74" s="459">
        <f t="shared" si="11"/>
        <v>48</v>
      </c>
      <c r="H74" s="460">
        <f t="shared" si="12"/>
        <v>47</v>
      </c>
      <c r="I74" s="479">
        <f t="shared" si="13"/>
        <v>0.75</v>
      </c>
      <c r="J74" s="473">
        <f>VLOOKUP(C74,[1]学年!$C$2:$D$7,2,0)</f>
        <v>3</v>
      </c>
      <c r="K74" s="26" t="str">
        <f t="shared" si="14"/>
        <v>二村　海成</v>
      </c>
      <c r="L74" s="27" t="str">
        <f t="shared" si="15"/>
        <v>関商工</v>
      </c>
      <c r="M74" s="26">
        <v>7.1000000000000005E-5</v>
      </c>
      <c r="N74" s="480">
        <f t="shared" si="16"/>
        <v>0.75007100000000004</v>
      </c>
      <c r="O74" s="481"/>
      <c r="P74" s="482"/>
      <c r="Q74" s="466">
        <v>71</v>
      </c>
      <c r="R74" s="463">
        <f t="shared" si="17"/>
        <v>0</v>
      </c>
      <c r="S74" s="251" t="e">
        <f t="shared" si="18"/>
        <v>#N/A</v>
      </c>
      <c r="T74" s="366">
        <f t="shared" si="19"/>
        <v>0</v>
      </c>
      <c r="U74" s="467">
        <f t="shared" si="20"/>
        <v>0</v>
      </c>
      <c r="AA74" s="477"/>
      <c r="AB74" s="483"/>
      <c r="AC74" s="477"/>
      <c r="AD74" s="27"/>
      <c r="AF74" s="35"/>
      <c r="AH74" s="33"/>
      <c r="AI74" s="30"/>
      <c r="AJ74" s="31"/>
      <c r="AK74" s="484"/>
      <c r="AL74" s="23"/>
      <c r="AN74" s="4"/>
    </row>
    <row r="75" spans="1:40" ht="16.5" customHeight="1" thickBot="1" x14ac:dyDescent="0.25">
      <c r="A75" s="18">
        <v>72</v>
      </c>
      <c r="B75" s="29" t="s">
        <v>434</v>
      </c>
      <c r="C75" s="33">
        <v>2</v>
      </c>
      <c r="D75" s="30" t="s">
        <v>25</v>
      </c>
      <c r="E75" s="31">
        <v>1.5</v>
      </c>
      <c r="F75" s="471">
        <v>69</v>
      </c>
      <c r="G75" s="459">
        <f t="shared" si="11"/>
        <v>47</v>
      </c>
      <c r="H75" s="460">
        <f t="shared" si="12"/>
        <v>47</v>
      </c>
      <c r="I75" s="479">
        <f t="shared" si="13"/>
        <v>0.75</v>
      </c>
      <c r="J75" s="473">
        <f>VLOOKUP(C75,[1]学年!$C$2:$D$7,2,0)</f>
        <v>3</v>
      </c>
      <c r="K75" s="26" t="str">
        <f t="shared" si="14"/>
        <v>鈴木　博斗</v>
      </c>
      <c r="L75" s="27" t="str">
        <f t="shared" si="15"/>
        <v>加茂農林</v>
      </c>
      <c r="M75" s="26">
        <v>7.2000000000000002E-5</v>
      </c>
      <c r="N75" s="480">
        <f t="shared" si="16"/>
        <v>0.75007199999999996</v>
      </c>
      <c r="O75" s="481"/>
      <c r="P75" s="482"/>
      <c r="Q75" s="466">
        <v>72</v>
      </c>
      <c r="R75" s="463">
        <f t="shared" si="17"/>
        <v>0</v>
      </c>
      <c r="S75" s="251" t="e">
        <f t="shared" si="18"/>
        <v>#N/A</v>
      </c>
      <c r="T75" s="366">
        <f t="shared" si="19"/>
        <v>0</v>
      </c>
      <c r="U75" s="467">
        <f t="shared" si="20"/>
        <v>0</v>
      </c>
      <c r="AA75" s="477"/>
      <c r="AB75" s="483"/>
      <c r="AC75" s="477"/>
      <c r="AD75" s="27"/>
      <c r="AF75" s="35"/>
      <c r="AH75" s="33"/>
      <c r="AI75" s="30"/>
      <c r="AJ75" s="31"/>
      <c r="AK75" s="484"/>
      <c r="AL75" s="23"/>
      <c r="AN75" s="4"/>
    </row>
    <row r="76" spans="1:40" ht="16.5" customHeight="1" thickBot="1" x14ac:dyDescent="0.25">
      <c r="A76" s="18">
        <v>73</v>
      </c>
      <c r="B76" s="29" t="s">
        <v>126</v>
      </c>
      <c r="C76" s="33">
        <v>3</v>
      </c>
      <c r="D76" s="30" t="s">
        <v>78</v>
      </c>
      <c r="E76" s="31">
        <v>1.375</v>
      </c>
      <c r="F76" s="471">
        <v>73</v>
      </c>
      <c r="G76" s="459">
        <f t="shared" si="11"/>
        <v>96</v>
      </c>
      <c r="H76" s="460">
        <f t="shared" si="12"/>
        <v>68</v>
      </c>
      <c r="I76" s="479">
        <f t="shared" si="13"/>
        <v>0</v>
      </c>
      <c r="J76" s="473" t="str">
        <f>VLOOKUP(C76,[1]学年!$C$2:$D$7,2,0)</f>
        <v>×</v>
      </c>
      <c r="K76" s="26" t="str">
        <f t="shared" si="14"/>
        <v>奥村　祥之</v>
      </c>
      <c r="L76" s="27" t="str">
        <f t="shared" si="15"/>
        <v>岐阜</v>
      </c>
      <c r="M76" s="26">
        <v>7.2999999999999999E-5</v>
      </c>
      <c r="N76" s="480">
        <f t="shared" si="16"/>
        <v>7.2999999999999999E-5</v>
      </c>
      <c r="O76" s="481"/>
      <c r="P76" s="482"/>
      <c r="Q76" s="466">
        <v>73</v>
      </c>
      <c r="R76" s="463">
        <f t="shared" si="17"/>
        <v>0</v>
      </c>
      <c r="S76" s="251" t="e">
        <f t="shared" si="18"/>
        <v>#N/A</v>
      </c>
      <c r="T76" s="366">
        <f t="shared" si="19"/>
        <v>0</v>
      </c>
      <c r="U76" s="467">
        <f t="shared" si="20"/>
        <v>0</v>
      </c>
      <c r="AA76" s="477"/>
      <c r="AB76" s="483"/>
      <c r="AC76" s="477"/>
      <c r="AD76" s="27"/>
      <c r="AF76" s="35"/>
      <c r="AH76" s="33"/>
      <c r="AI76" s="30"/>
      <c r="AJ76" s="31"/>
      <c r="AK76" s="484"/>
      <c r="AL76" s="23"/>
      <c r="AN76" s="4"/>
    </row>
    <row r="77" spans="1:40" ht="16.5" customHeight="1" thickBot="1" x14ac:dyDescent="0.25">
      <c r="A77" s="18">
        <v>74</v>
      </c>
      <c r="B77" s="29" t="s">
        <v>197</v>
      </c>
      <c r="C77" s="33">
        <v>3</v>
      </c>
      <c r="D77" s="30" t="s">
        <v>30</v>
      </c>
      <c r="E77" s="31">
        <v>1.25</v>
      </c>
      <c r="F77" s="471">
        <v>74</v>
      </c>
      <c r="G77" s="459">
        <f t="shared" si="11"/>
        <v>95</v>
      </c>
      <c r="H77" s="460">
        <f t="shared" si="12"/>
        <v>68</v>
      </c>
      <c r="I77" s="479">
        <f t="shared" si="13"/>
        <v>0</v>
      </c>
      <c r="J77" s="473" t="str">
        <f>VLOOKUP(C77,[1]学年!$C$2:$D$7,2,0)</f>
        <v>×</v>
      </c>
      <c r="K77" s="26" t="str">
        <f t="shared" si="14"/>
        <v>三美　和也</v>
      </c>
      <c r="L77" s="27" t="str">
        <f t="shared" si="15"/>
        <v>大垣南</v>
      </c>
      <c r="M77" s="26">
        <v>7.3999999999999996E-5</v>
      </c>
      <c r="N77" s="480">
        <f t="shared" si="16"/>
        <v>7.3999999999999996E-5</v>
      </c>
      <c r="O77" s="481"/>
      <c r="P77" s="482"/>
      <c r="Q77" s="466">
        <v>74</v>
      </c>
      <c r="R77" s="463">
        <f t="shared" si="17"/>
        <v>0</v>
      </c>
      <c r="S77" s="251" t="e">
        <f t="shared" si="18"/>
        <v>#N/A</v>
      </c>
      <c r="T77" s="366">
        <f t="shared" si="19"/>
        <v>0</v>
      </c>
      <c r="U77" s="467">
        <f t="shared" si="20"/>
        <v>0</v>
      </c>
      <c r="AA77" s="477"/>
      <c r="AB77" s="483"/>
      <c r="AC77" s="477"/>
      <c r="AD77" s="27"/>
      <c r="AF77" s="35"/>
      <c r="AH77" s="33"/>
      <c r="AI77" s="30"/>
      <c r="AJ77" s="31"/>
      <c r="AK77" s="484"/>
      <c r="AL77" s="23"/>
      <c r="AN77" s="4"/>
    </row>
    <row r="78" spans="1:40" ht="16.5" customHeight="1" thickBot="1" x14ac:dyDescent="0.25">
      <c r="A78" s="18">
        <v>75</v>
      </c>
      <c r="B78" s="29" t="s">
        <v>476</v>
      </c>
      <c r="C78" s="33" t="s">
        <v>564</v>
      </c>
      <c r="D78" s="30" t="s">
        <v>565</v>
      </c>
      <c r="E78" s="31">
        <v>1</v>
      </c>
      <c r="F78" s="471">
        <v>75</v>
      </c>
      <c r="G78" s="459">
        <f t="shared" si="11"/>
        <v>43</v>
      </c>
      <c r="H78" s="460">
        <f t="shared" si="12"/>
        <v>40</v>
      </c>
      <c r="I78" s="479">
        <f t="shared" si="13"/>
        <v>1</v>
      </c>
      <c r="J78" s="473">
        <f>VLOOKUP(C78,[1]学年!$C$2:$D$7,2,0)</f>
        <v>1</v>
      </c>
      <c r="K78" s="26" t="str">
        <f t="shared" si="14"/>
        <v>棚橋　佑弥</v>
      </c>
      <c r="L78" s="27" t="str">
        <f t="shared" si="15"/>
        <v>岐阜ｲﾝﾀｰﾅｼｮﾅﾙTC</v>
      </c>
      <c r="M78" s="26">
        <v>7.4999999999999993E-5</v>
      </c>
      <c r="N78" s="480">
        <f t="shared" si="16"/>
        <v>1.000075</v>
      </c>
      <c r="O78" s="481"/>
      <c r="P78" s="482"/>
      <c r="Q78" s="466">
        <v>75</v>
      </c>
      <c r="R78" s="463">
        <f t="shared" si="17"/>
        <v>0</v>
      </c>
      <c r="S78" s="251" t="e">
        <f t="shared" si="18"/>
        <v>#N/A</v>
      </c>
      <c r="T78" s="366">
        <f t="shared" si="19"/>
        <v>0</v>
      </c>
      <c r="U78" s="467">
        <f t="shared" si="20"/>
        <v>0</v>
      </c>
      <c r="AA78" s="477"/>
      <c r="AB78" s="483"/>
      <c r="AC78" s="477"/>
      <c r="AD78" s="27"/>
      <c r="AF78" s="35"/>
      <c r="AH78" s="33"/>
      <c r="AI78" s="30"/>
      <c r="AJ78" s="31"/>
      <c r="AK78" s="484"/>
      <c r="AL78" s="23"/>
      <c r="AN78" s="4"/>
    </row>
    <row r="79" spans="1:40" ht="16.5" customHeight="1" thickBot="1" x14ac:dyDescent="0.25">
      <c r="A79" s="18">
        <v>76</v>
      </c>
      <c r="B79" s="29" t="s">
        <v>386</v>
      </c>
      <c r="C79" s="33" t="s">
        <v>55</v>
      </c>
      <c r="D79" s="30" t="s">
        <v>116</v>
      </c>
      <c r="E79" s="486">
        <v>1</v>
      </c>
      <c r="F79" s="487">
        <v>75</v>
      </c>
      <c r="G79" s="459">
        <f t="shared" si="11"/>
        <v>42</v>
      </c>
      <c r="H79" s="460">
        <f t="shared" si="12"/>
        <v>40</v>
      </c>
      <c r="I79" s="472">
        <f t="shared" si="13"/>
        <v>1</v>
      </c>
      <c r="J79" s="488">
        <f>VLOOKUP(C79,[1]学年!$C$2:$D$7,2,0)</f>
        <v>1</v>
      </c>
      <c r="K79" s="24" t="str">
        <f t="shared" si="14"/>
        <v>福島　光彦</v>
      </c>
      <c r="L79" s="367" t="str">
        <f t="shared" si="15"/>
        <v>WiM岐阜</v>
      </c>
      <c r="M79" s="24">
        <v>7.6000000000000004E-5</v>
      </c>
      <c r="N79" s="489">
        <f t="shared" si="16"/>
        <v>1.000076</v>
      </c>
      <c r="O79" s="475"/>
      <c r="P79" s="490"/>
      <c r="Q79" s="466">
        <v>76</v>
      </c>
      <c r="R79" s="463">
        <f t="shared" si="17"/>
        <v>0</v>
      </c>
      <c r="S79" s="251" t="e">
        <f t="shared" si="18"/>
        <v>#N/A</v>
      </c>
      <c r="T79" s="366">
        <f t="shared" si="19"/>
        <v>0</v>
      </c>
      <c r="U79" s="467">
        <f t="shared" si="20"/>
        <v>0</v>
      </c>
      <c r="AA79" s="491"/>
      <c r="AB79" s="492"/>
      <c r="AC79" s="491"/>
      <c r="AD79" s="367"/>
      <c r="AF79" s="35"/>
      <c r="AH79" s="33"/>
      <c r="AI79" s="30"/>
      <c r="AJ79" s="31"/>
      <c r="AK79" s="484"/>
      <c r="AL79" s="23"/>
      <c r="AN79" s="4"/>
    </row>
    <row r="80" spans="1:40" ht="16.5" customHeight="1" thickBot="1" x14ac:dyDescent="0.25">
      <c r="A80" s="18">
        <v>77</v>
      </c>
      <c r="B80" s="29" t="s">
        <v>477</v>
      </c>
      <c r="C80" s="33" t="s">
        <v>55</v>
      </c>
      <c r="D80" s="30" t="s">
        <v>478</v>
      </c>
      <c r="E80" s="486">
        <v>1</v>
      </c>
      <c r="F80" s="487">
        <v>75</v>
      </c>
      <c r="G80" s="459">
        <f t="shared" si="11"/>
        <v>41</v>
      </c>
      <c r="H80" s="460">
        <f t="shared" si="12"/>
        <v>40</v>
      </c>
      <c r="I80" s="472">
        <f t="shared" si="13"/>
        <v>1</v>
      </c>
      <c r="J80" s="493">
        <f>VLOOKUP(C80,[1]学年!$C$2:$D$7,2,0)</f>
        <v>1</v>
      </c>
      <c r="K80" s="24" t="str">
        <f t="shared" si="14"/>
        <v>木股直太郎</v>
      </c>
      <c r="L80" s="367" t="str">
        <f t="shared" si="15"/>
        <v>APハローズ岐阜</v>
      </c>
      <c r="M80" s="24">
        <v>7.7000000000000001E-5</v>
      </c>
      <c r="N80" s="489">
        <f t="shared" si="16"/>
        <v>1.0000770000000001</v>
      </c>
      <c r="O80" s="475"/>
      <c r="P80" s="490"/>
      <c r="Q80" s="466">
        <v>77</v>
      </c>
      <c r="R80" s="463">
        <f t="shared" si="17"/>
        <v>0</v>
      </c>
      <c r="S80" s="251" t="e">
        <f t="shared" si="18"/>
        <v>#N/A</v>
      </c>
      <c r="T80" s="366">
        <f t="shared" si="19"/>
        <v>0</v>
      </c>
      <c r="U80" s="467">
        <f t="shared" si="20"/>
        <v>0</v>
      </c>
      <c r="AA80" s="491"/>
      <c r="AB80" s="492"/>
      <c r="AC80" s="491"/>
      <c r="AD80" s="367"/>
      <c r="AF80" s="35"/>
      <c r="AH80" s="33"/>
      <c r="AI80" s="30"/>
      <c r="AJ80" s="31"/>
      <c r="AK80" s="484"/>
      <c r="AL80" s="23"/>
      <c r="AN80" s="4"/>
    </row>
    <row r="81" spans="1:40" ht="16.5" customHeight="1" thickBot="1" x14ac:dyDescent="0.25">
      <c r="A81" s="18">
        <v>78</v>
      </c>
      <c r="B81" s="29" t="s">
        <v>468</v>
      </c>
      <c r="C81" s="33">
        <v>1</v>
      </c>
      <c r="D81" s="30" t="s">
        <v>6</v>
      </c>
      <c r="E81" s="486">
        <v>1</v>
      </c>
      <c r="F81" s="487">
        <v>75</v>
      </c>
      <c r="G81" s="459">
        <f t="shared" si="11"/>
        <v>65</v>
      </c>
      <c r="H81" s="460">
        <f t="shared" si="12"/>
        <v>51</v>
      </c>
      <c r="I81" s="472">
        <f t="shared" si="13"/>
        <v>0.5</v>
      </c>
      <c r="J81" s="493">
        <f>VLOOKUP(C81,[1]学年!$C$2:$D$7,2,0)</f>
        <v>2</v>
      </c>
      <c r="K81" s="24" t="str">
        <f t="shared" si="14"/>
        <v>熊本　優弥</v>
      </c>
      <c r="L81" s="367" t="str">
        <f t="shared" si="15"/>
        <v>麗澤瑞浪</v>
      </c>
      <c r="M81" s="24">
        <v>7.7999999999999999E-5</v>
      </c>
      <c r="N81" s="489">
        <f t="shared" si="16"/>
        <v>0.50007800000000002</v>
      </c>
      <c r="O81" s="475"/>
      <c r="P81" s="490"/>
      <c r="Q81" s="466">
        <v>78</v>
      </c>
      <c r="R81" s="463">
        <f t="shared" si="17"/>
        <v>0</v>
      </c>
      <c r="S81" s="251" t="e">
        <f t="shared" si="18"/>
        <v>#N/A</v>
      </c>
      <c r="T81" s="366">
        <f t="shared" si="19"/>
        <v>0</v>
      </c>
      <c r="U81" s="467">
        <f t="shared" si="20"/>
        <v>0</v>
      </c>
      <c r="AA81" s="491"/>
      <c r="AB81" s="492"/>
      <c r="AC81" s="491"/>
      <c r="AD81" s="367"/>
      <c r="AF81" s="35"/>
      <c r="AH81" s="33"/>
      <c r="AI81" s="30"/>
      <c r="AJ81" s="31"/>
      <c r="AK81" s="484"/>
      <c r="AL81" s="23"/>
      <c r="AN81" s="4"/>
    </row>
    <row r="82" spans="1:40" ht="16.5" customHeight="1" thickBot="1" x14ac:dyDescent="0.25">
      <c r="A82" s="18">
        <v>79</v>
      </c>
      <c r="B82" s="29" t="s">
        <v>469</v>
      </c>
      <c r="C82" s="33">
        <v>2</v>
      </c>
      <c r="D82" s="30" t="s">
        <v>7</v>
      </c>
      <c r="E82" s="486">
        <v>1</v>
      </c>
      <c r="F82" s="487">
        <v>75</v>
      </c>
      <c r="G82" s="459">
        <f t="shared" si="11"/>
        <v>64</v>
      </c>
      <c r="H82" s="460">
        <f t="shared" si="12"/>
        <v>51</v>
      </c>
      <c r="I82" s="472">
        <f t="shared" si="13"/>
        <v>0.5</v>
      </c>
      <c r="J82" s="493">
        <f>VLOOKUP(C82,[1]学年!$C$2:$D$7,2,0)</f>
        <v>3</v>
      </c>
      <c r="K82" s="24" t="str">
        <f t="shared" si="14"/>
        <v>中村　慎之助</v>
      </c>
      <c r="L82" s="367" t="str">
        <f t="shared" si="15"/>
        <v>県岐阜商</v>
      </c>
      <c r="M82" s="24">
        <v>7.8999999999999996E-5</v>
      </c>
      <c r="N82" s="489">
        <f t="shared" si="16"/>
        <v>0.50007900000000005</v>
      </c>
      <c r="O82" s="475"/>
      <c r="P82" s="490"/>
      <c r="Q82" s="466">
        <v>79</v>
      </c>
      <c r="R82" s="463">
        <f t="shared" si="17"/>
        <v>0</v>
      </c>
      <c r="S82" s="251" t="e">
        <f t="shared" si="18"/>
        <v>#N/A</v>
      </c>
      <c r="T82" s="366">
        <f t="shared" si="19"/>
        <v>0</v>
      </c>
      <c r="U82" s="467">
        <f t="shared" si="20"/>
        <v>0</v>
      </c>
      <c r="AA82" s="491"/>
      <c r="AB82" s="492"/>
      <c r="AC82" s="491"/>
      <c r="AD82" s="367"/>
      <c r="AF82" s="35"/>
      <c r="AH82" s="33"/>
      <c r="AI82" s="30"/>
      <c r="AJ82" s="31"/>
      <c r="AK82" s="484"/>
      <c r="AL82" s="23"/>
      <c r="AN82" s="4"/>
    </row>
    <row r="83" spans="1:40" ht="16.5" customHeight="1" thickBot="1" x14ac:dyDescent="0.25">
      <c r="A83" s="494">
        <v>80</v>
      </c>
      <c r="B83" s="36" t="s">
        <v>470</v>
      </c>
      <c r="C83" s="37">
        <v>2</v>
      </c>
      <c r="D83" s="38" t="s">
        <v>471</v>
      </c>
      <c r="E83" s="39">
        <v>1</v>
      </c>
      <c r="F83" s="495">
        <v>75</v>
      </c>
      <c r="G83" s="459">
        <f t="shared" si="11"/>
        <v>63</v>
      </c>
      <c r="H83" s="460">
        <f t="shared" si="12"/>
        <v>51</v>
      </c>
      <c r="I83" s="496">
        <f t="shared" si="13"/>
        <v>0.5</v>
      </c>
      <c r="J83" s="497">
        <f>VLOOKUP(C83,[1]学年!$C$2:$D$7,2,0)</f>
        <v>3</v>
      </c>
      <c r="K83" s="40" t="str">
        <f t="shared" si="14"/>
        <v>大谷　涼馬</v>
      </c>
      <c r="L83" s="41" t="str">
        <f t="shared" si="15"/>
        <v>Team遊ing</v>
      </c>
      <c r="M83" s="40">
        <v>8.0000000000000007E-5</v>
      </c>
      <c r="N83" s="42">
        <f t="shared" si="16"/>
        <v>0.50007999999999997</v>
      </c>
      <c r="O83" s="498"/>
      <c r="P83" s="499"/>
      <c r="Q83" s="466">
        <v>80</v>
      </c>
      <c r="R83" s="463">
        <f t="shared" si="17"/>
        <v>0</v>
      </c>
      <c r="S83" s="251" t="e">
        <f t="shared" si="18"/>
        <v>#N/A</v>
      </c>
      <c r="T83" s="366">
        <f t="shared" si="19"/>
        <v>0</v>
      </c>
      <c r="U83" s="467">
        <f t="shared" si="20"/>
        <v>0</v>
      </c>
      <c r="AA83" s="500"/>
      <c r="AB83" s="44"/>
      <c r="AC83" s="500"/>
      <c r="AD83" s="41"/>
      <c r="AF83" s="35"/>
      <c r="AH83" s="33"/>
      <c r="AI83" s="30"/>
      <c r="AJ83" s="31"/>
      <c r="AK83" s="484"/>
      <c r="AL83" s="23"/>
      <c r="AN83" s="4"/>
    </row>
    <row r="84" spans="1:40" ht="16.5" customHeight="1" thickBot="1" x14ac:dyDescent="0.25">
      <c r="A84" s="455">
        <v>81</v>
      </c>
      <c r="B84" s="456" t="s">
        <v>472</v>
      </c>
      <c r="C84" s="248">
        <v>1</v>
      </c>
      <c r="D84" s="364" t="s">
        <v>566</v>
      </c>
      <c r="E84" s="457">
        <v>1</v>
      </c>
      <c r="F84" s="458">
        <v>75</v>
      </c>
      <c r="G84" s="459">
        <f t="shared" si="11"/>
        <v>62</v>
      </c>
      <c r="H84" s="460">
        <f t="shared" si="12"/>
        <v>51</v>
      </c>
      <c r="I84" s="501">
        <f t="shared" si="13"/>
        <v>0.5</v>
      </c>
      <c r="J84" s="462">
        <f>VLOOKUP(C84,[1]学年!$C$2:$D$7,2,0)</f>
        <v>2</v>
      </c>
      <c r="K84" s="251" t="str">
        <f t="shared" si="14"/>
        <v>木村　祐介</v>
      </c>
      <c r="L84" s="366" t="str">
        <f t="shared" si="15"/>
        <v>スポーツJIRO</v>
      </c>
      <c r="M84" s="251">
        <v>8.1000000000000004E-5</v>
      </c>
      <c r="N84" s="463">
        <f t="shared" si="16"/>
        <v>0.500081</v>
      </c>
      <c r="O84" s="502"/>
      <c r="P84" s="465"/>
      <c r="Q84" s="466">
        <v>81</v>
      </c>
      <c r="R84" s="463">
        <f t="shared" si="17"/>
        <v>0</v>
      </c>
      <c r="S84" s="251" t="e">
        <f t="shared" si="18"/>
        <v>#N/A</v>
      </c>
      <c r="T84" s="366">
        <f t="shared" si="19"/>
        <v>0</v>
      </c>
      <c r="U84" s="467">
        <f t="shared" si="20"/>
        <v>0</v>
      </c>
      <c r="AA84" s="468"/>
      <c r="AB84" s="469"/>
      <c r="AC84" s="468"/>
      <c r="AD84" s="366"/>
      <c r="AF84" s="35"/>
      <c r="AH84" s="33"/>
      <c r="AI84" s="30"/>
      <c r="AJ84" s="31"/>
      <c r="AK84" s="484"/>
      <c r="AL84" s="23"/>
      <c r="AN84" s="4"/>
    </row>
    <row r="85" spans="1:40" ht="16.5" customHeight="1" thickBot="1" x14ac:dyDescent="0.25">
      <c r="A85" s="18">
        <v>82</v>
      </c>
      <c r="B85" s="29" t="s">
        <v>428</v>
      </c>
      <c r="C85" s="33">
        <v>1</v>
      </c>
      <c r="D85" s="30" t="s">
        <v>250</v>
      </c>
      <c r="E85" s="31">
        <v>1</v>
      </c>
      <c r="F85" s="471">
        <v>75</v>
      </c>
      <c r="G85" s="459">
        <f t="shared" si="11"/>
        <v>61</v>
      </c>
      <c r="H85" s="460">
        <f t="shared" si="12"/>
        <v>51</v>
      </c>
      <c r="I85" s="479">
        <f t="shared" si="13"/>
        <v>0.5</v>
      </c>
      <c r="J85" s="485">
        <f>VLOOKUP(C85,[1]学年!$C$2:$D$7,2,0)</f>
        <v>2</v>
      </c>
      <c r="K85" s="26" t="str">
        <f t="shared" si="14"/>
        <v>高橋　宗佑</v>
      </c>
      <c r="L85" s="27" t="str">
        <f t="shared" si="15"/>
        <v>ミキヤＴＣ</v>
      </c>
      <c r="M85" s="26">
        <v>8.2000000000000001E-5</v>
      </c>
      <c r="N85" s="480">
        <f t="shared" si="16"/>
        <v>0.50008200000000003</v>
      </c>
      <c r="O85" s="481"/>
      <c r="P85" s="482"/>
      <c r="Q85" s="466">
        <v>82</v>
      </c>
      <c r="R85" s="463" t="str">
        <f t="shared" si="17"/>
        <v>福西　優斗</v>
      </c>
      <c r="S85" s="251" t="str">
        <f t="shared" si="18"/>
        <v>×</v>
      </c>
      <c r="T85" s="366" t="str">
        <f t="shared" si="19"/>
        <v>各務原西</v>
      </c>
      <c r="U85" s="467">
        <f t="shared" si="20"/>
        <v>0</v>
      </c>
      <c r="AA85" s="477"/>
      <c r="AB85" s="483"/>
      <c r="AC85" s="477"/>
      <c r="AD85" s="27"/>
      <c r="AF85" s="35"/>
      <c r="AH85" s="33"/>
      <c r="AI85" s="30"/>
      <c r="AJ85" s="31"/>
      <c r="AK85" s="484"/>
      <c r="AL85" s="23"/>
      <c r="AN85" s="4"/>
    </row>
    <row r="86" spans="1:40" ht="16.5" customHeight="1" thickBot="1" x14ac:dyDescent="0.25">
      <c r="A86" s="35">
        <v>83</v>
      </c>
      <c r="B86" s="29" t="s">
        <v>473</v>
      </c>
      <c r="C86" s="33">
        <v>1</v>
      </c>
      <c r="D86" s="30" t="s">
        <v>112</v>
      </c>
      <c r="E86" s="486">
        <v>1</v>
      </c>
      <c r="F86" s="487">
        <v>75</v>
      </c>
      <c r="G86" s="459">
        <f t="shared" si="11"/>
        <v>60</v>
      </c>
      <c r="H86" s="460">
        <f t="shared" si="12"/>
        <v>51</v>
      </c>
      <c r="I86" s="472">
        <f t="shared" si="13"/>
        <v>0.5</v>
      </c>
      <c r="J86" s="493">
        <f>VLOOKUP(C86,[1]学年!$C$2:$D$7,2,0)</f>
        <v>2</v>
      </c>
      <c r="K86" s="24" t="str">
        <f t="shared" si="14"/>
        <v>亀山　貴史</v>
      </c>
      <c r="L86" s="367" t="str">
        <f t="shared" si="15"/>
        <v>関</v>
      </c>
      <c r="M86" s="24">
        <v>8.2999999999999998E-5</v>
      </c>
      <c r="N86" s="489">
        <f t="shared" si="16"/>
        <v>0.50008300000000006</v>
      </c>
      <c r="O86" s="475"/>
      <c r="P86" s="490"/>
      <c r="Q86" s="466">
        <v>83</v>
      </c>
      <c r="R86" s="463" t="str">
        <f t="shared" si="17"/>
        <v>渡辺　翔也</v>
      </c>
      <c r="S86" s="251" t="str">
        <f t="shared" si="18"/>
        <v>×</v>
      </c>
      <c r="T86" s="366" t="str">
        <f t="shared" si="19"/>
        <v>中津川工</v>
      </c>
      <c r="U86" s="467">
        <f t="shared" si="20"/>
        <v>0</v>
      </c>
      <c r="AA86" s="491"/>
      <c r="AB86" s="492"/>
      <c r="AC86" s="491"/>
      <c r="AD86" s="367"/>
      <c r="AF86" s="35"/>
      <c r="AH86" s="33"/>
      <c r="AI86" s="30"/>
      <c r="AJ86" s="31"/>
      <c r="AK86" s="484"/>
      <c r="AL86" s="23"/>
      <c r="AN86" s="4"/>
    </row>
    <row r="87" spans="1:40" ht="16.5" customHeight="1" thickBot="1" x14ac:dyDescent="0.25">
      <c r="A87" s="18">
        <v>84</v>
      </c>
      <c r="B87" s="19" t="s">
        <v>475</v>
      </c>
      <c r="C87" s="32">
        <v>2</v>
      </c>
      <c r="D87" s="21" t="s">
        <v>156</v>
      </c>
      <c r="E87" s="31">
        <v>1</v>
      </c>
      <c r="F87" s="471">
        <v>75</v>
      </c>
      <c r="G87" s="459">
        <f t="shared" si="11"/>
        <v>59</v>
      </c>
      <c r="H87" s="460">
        <f t="shared" si="12"/>
        <v>51</v>
      </c>
      <c r="I87" s="479">
        <f t="shared" si="13"/>
        <v>0.5</v>
      </c>
      <c r="J87" s="485">
        <f>VLOOKUP(C87,[1]学年!$C$2:$D$7,2,0)</f>
        <v>3</v>
      </c>
      <c r="K87" s="26" t="str">
        <f t="shared" si="14"/>
        <v>中尾　颯志</v>
      </c>
      <c r="L87" s="27" t="str">
        <f t="shared" si="15"/>
        <v>岐阜工業</v>
      </c>
      <c r="M87" s="26">
        <v>8.3999999999999995E-5</v>
      </c>
      <c r="N87" s="480">
        <f t="shared" si="16"/>
        <v>0.50008399999999997</v>
      </c>
      <c r="O87" s="481"/>
      <c r="P87" s="482"/>
      <c r="Q87" s="466">
        <v>84</v>
      </c>
      <c r="R87" s="463" t="str">
        <f t="shared" si="17"/>
        <v>大澤幸一郎</v>
      </c>
      <c r="S87" s="251" t="str">
        <f t="shared" si="18"/>
        <v>×</v>
      </c>
      <c r="T87" s="366" t="str">
        <f t="shared" si="19"/>
        <v>岐阜総合</v>
      </c>
      <c r="U87" s="467">
        <f t="shared" si="20"/>
        <v>0</v>
      </c>
      <c r="AA87" s="477"/>
      <c r="AB87" s="483"/>
      <c r="AC87" s="477"/>
      <c r="AD87" s="27"/>
      <c r="AF87" s="35"/>
      <c r="AH87" s="33"/>
      <c r="AI87" s="30"/>
      <c r="AJ87" s="31"/>
      <c r="AK87" s="484"/>
      <c r="AL87" s="23"/>
      <c r="AN87" s="4"/>
    </row>
    <row r="88" spans="1:40" ht="16.5" customHeight="1" thickBot="1" x14ac:dyDescent="0.25">
      <c r="A88" s="18">
        <v>85</v>
      </c>
      <c r="B88" s="19" t="s">
        <v>121</v>
      </c>
      <c r="C88" s="32">
        <v>2</v>
      </c>
      <c r="D88" s="21" t="s">
        <v>10</v>
      </c>
      <c r="E88" s="31">
        <v>1</v>
      </c>
      <c r="F88" s="471">
        <v>75</v>
      </c>
      <c r="G88" s="459">
        <f t="shared" si="11"/>
        <v>58</v>
      </c>
      <c r="H88" s="460">
        <f t="shared" si="12"/>
        <v>51</v>
      </c>
      <c r="I88" s="479">
        <f t="shared" si="13"/>
        <v>0.5</v>
      </c>
      <c r="J88" s="485">
        <f>VLOOKUP(C88,[1]学年!$C$2:$D$7,2,0)</f>
        <v>3</v>
      </c>
      <c r="K88" s="26" t="str">
        <f t="shared" si="14"/>
        <v>牛垣　翔太</v>
      </c>
      <c r="L88" s="27" t="str">
        <f t="shared" si="15"/>
        <v>大垣東</v>
      </c>
      <c r="M88" s="26">
        <v>8.5000000000000006E-5</v>
      </c>
      <c r="N88" s="480">
        <f t="shared" si="16"/>
        <v>0.500085</v>
      </c>
      <c r="O88" s="481"/>
      <c r="P88" s="482"/>
      <c r="Q88" s="466">
        <v>85</v>
      </c>
      <c r="R88" s="463" t="str">
        <f t="shared" si="17"/>
        <v>石川　　徹</v>
      </c>
      <c r="S88" s="251" t="str">
        <f t="shared" si="18"/>
        <v>×</v>
      </c>
      <c r="T88" s="366" t="str">
        <f t="shared" si="19"/>
        <v>中津</v>
      </c>
      <c r="U88" s="467">
        <f t="shared" si="20"/>
        <v>0</v>
      </c>
      <c r="AA88" s="477"/>
      <c r="AB88" s="483"/>
      <c r="AC88" s="477"/>
      <c r="AD88" s="27"/>
      <c r="AF88" s="35"/>
      <c r="AH88" s="33"/>
      <c r="AI88" s="30"/>
      <c r="AJ88" s="31"/>
      <c r="AK88" s="484"/>
      <c r="AL88" s="23"/>
      <c r="AN88" s="4"/>
    </row>
    <row r="89" spans="1:40" ht="16.5" customHeight="1" thickBot="1" x14ac:dyDescent="0.25">
      <c r="A89" s="18">
        <v>86</v>
      </c>
      <c r="B89" s="19" t="s">
        <v>567</v>
      </c>
      <c r="C89" s="32" t="s">
        <v>55</v>
      </c>
      <c r="D89" s="21" t="s">
        <v>568</v>
      </c>
      <c r="E89" s="31">
        <v>1</v>
      </c>
      <c r="F89" s="471">
        <v>75</v>
      </c>
      <c r="G89" s="459">
        <f t="shared" si="11"/>
        <v>40</v>
      </c>
      <c r="H89" s="460">
        <f t="shared" si="12"/>
        <v>40</v>
      </c>
      <c r="I89" s="479">
        <f t="shared" si="13"/>
        <v>1</v>
      </c>
      <c r="J89" s="485">
        <f>VLOOKUP(C89,[1]学年!$C$2:$D$7,2,0)</f>
        <v>1</v>
      </c>
      <c r="K89" s="26" t="str">
        <f t="shared" si="14"/>
        <v>桂田　雅己</v>
      </c>
      <c r="L89" s="27" t="str">
        <f t="shared" si="15"/>
        <v>旭ヶ丘TC</v>
      </c>
      <c r="M89" s="26">
        <v>8.6000000000000003E-5</v>
      </c>
      <c r="N89" s="480">
        <f t="shared" si="16"/>
        <v>1.000086</v>
      </c>
      <c r="O89" s="481"/>
      <c r="P89" s="482"/>
      <c r="Q89" s="466">
        <v>86</v>
      </c>
      <c r="R89" s="463" t="str">
        <f t="shared" si="17"/>
        <v>今田　悠登</v>
      </c>
      <c r="S89" s="251" t="str">
        <f t="shared" si="18"/>
        <v>×</v>
      </c>
      <c r="T89" s="366" t="str">
        <f t="shared" si="19"/>
        <v>関有知</v>
      </c>
      <c r="U89" s="467">
        <f t="shared" si="20"/>
        <v>0</v>
      </c>
      <c r="AA89" s="477"/>
      <c r="AB89" s="483"/>
      <c r="AC89" s="477"/>
      <c r="AD89" s="27"/>
      <c r="AF89" s="35"/>
      <c r="AH89" s="33"/>
      <c r="AI89" s="30"/>
      <c r="AJ89" s="31"/>
      <c r="AK89" s="484"/>
      <c r="AL89" s="23"/>
      <c r="AN89" s="4"/>
    </row>
    <row r="90" spans="1:40" ht="16.5" customHeight="1" thickBot="1" x14ac:dyDescent="0.25">
      <c r="A90" s="18">
        <v>87</v>
      </c>
      <c r="B90" s="19" t="s">
        <v>216</v>
      </c>
      <c r="C90" s="32">
        <v>3</v>
      </c>
      <c r="D90" s="21" t="s">
        <v>100</v>
      </c>
      <c r="E90" s="31">
        <v>1</v>
      </c>
      <c r="F90" s="471">
        <v>75</v>
      </c>
      <c r="G90" s="459">
        <f t="shared" si="11"/>
        <v>94</v>
      </c>
      <c r="H90" s="460">
        <f t="shared" si="12"/>
        <v>68</v>
      </c>
      <c r="I90" s="479">
        <f t="shared" si="13"/>
        <v>0</v>
      </c>
      <c r="J90" s="485" t="str">
        <f>VLOOKUP(C90,[1]学年!$C$2:$D$7,2,0)</f>
        <v>×</v>
      </c>
      <c r="K90" s="26" t="str">
        <f t="shared" si="14"/>
        <v>小嶋　怜理</v>
      </c>
      <c r="L90" s="27" t="str">
        <f t="shared" si="15"/>
        <v>多治見北</v>
      </c>
      <c r="M90" s="26">
        <v>8.7000000000000001E-5</v>
      </c>
      <c r="N90" s="480">
        <f t="shared" si="16"/>
        <v>8.7000000000000001E-5</v>
      </c>
      <c r="O90" s="481"/>
      <c r="P90" s="482"/>
      <c r="Q90" s="466">
        <v>87</v>
      </c>
      <c r="R90" s="463" t="str">
        <f t="shared" si="17"/>
        <v>五藤　康介</v>
      </c>
      <c r="S90" s="251" t="str">
        <f t="shared" si="18"/>
        <v>×</v>
      </c>
      <c r="T90" s="366" t="str">
        <f t="shared" si="19"/>
        <v>各務原</v>
      </c>
      <c r="U90" s="467">
        <f t="shared" si="20"/>
        <v>0</v>
      </c>
      <c r="AA90" s="477"/>
      <c r="AB90" s="483"/>
      <c r="AC90" s="477"/>
      <c r="AD90" s="27"/>
      <c r="AF90" s="35"/>
      <c r="AH90" s="33"/>
      <c r="AI90" s="30"/>
      <c r="AJ90" s="31"/>
      <c r="AK90" s="484"/>
      <c r="AL90" s="23"/>
      <c r="AN90" s="4"/>
    </row>
    <row r="91" spans="1:40" ht="16.5" customHeight="1" thickBot="1" x14ac:dyDescent="0.25">
      <c r="A91" s="18">
        <v>88</v>
      </c>
      <c r="B91" s="19" t="s">
        <v>569</v>
      </c>
      <c r="C91" s="32">
        <v>1</v>
      </c>
      <c r="D91" s="21" t="s">
        <v>7</v>
      </c>
      <c r="E91" s="31">
        <v>1</v>
      </c>
      <c r="F91" s="471">
        <v>75</v>
      </c>
      <c r="G91" s="459">
        <f t="shared" si="11"/>
        <v>57</v>
      </c>
      <c r="H91" s="460">
        <f t="shared" si="12"/>
        <v>51</v>
      </c>
      <c r="I91" s="479">
        <f t="shared" si="13"/>
        <v>0.5</v>
      </c>
      <c r="J91" s="485">
        <f>VLOOKUP(C91,[1]学年!$C$2:$D$7,2,0)</f>
        <v>2</v>
      </c>
      <c r="K91" s="26" t="str">
        <f t="shared" si="14"/>
        <v>森　映琉</v>
      </c>
      <c r="L91" s="27" t="str">
        <f t="shared" si="15"/>
        <v>県岐阜商</v>
      </c>
      <c r="M91" s="26">
        <v>8.7999999999999998E-5</v>
      </c>
      <c r="N91" s="480">
        <f t="shared" si="16"/>
        <v>0.50008799999999998</v>
      </c>
      <c r="O91" s="481"/>
      <c r="P91" s="482"/>
      <c r="Q91" s="466">
        <v>88</v>
      </c>
      <c r="R91" s="463" t="str">
        <f t="shared" si="17"/>
        <v>吉村　柾人</v>
      </c>
      <c r="S91" s="251" t="str">
        <f t="shared" si="18"/>
        <v>×</v>
      </c>
      <c r="T91" s="366" t="str">
        <f t="shared" si="19"/>
        <v>中津</v>
      </c>
      <c r="U91" s="467">
        <f t="shared" si="20"/>
        <v>0</v>
      </c>
      <c r="AA91" s="477"/>
      <c r="AB91" s="483"/>
      <c r="AC91" s="477"/>
      <c r="AD91" s="27"/>
      <c r="AF91" s="35"/>
      <c r="AH91" s="33"/>
      <c r="AI91" s="30"/>
      <c r="AJ91" s="31"/>
      <c r="AK91" s="484"/>
      <c r="AL91" s="23"/>
      <c r="AN91" s="4"/>
    </row>
    <row r="92" spans="1:40" ht="16.5" customHeight="1" thickBot="1" x14ac:dyDescent="0.25">
      <c r="A92" s="18">
        <v>89</v>
      </c>
      <c r="B92" s="19" t="s">
        <v>279</v>
      </c>
      <c r="C92" s="32">
        <v>1</v>
      </c>
      <c r="D92" s="21" t="s">
        <v>69</v>
      </c>
      <c r="E92" s="31">
        <v>1</v>
      </c>
      <c r="F92" s="471">
        <v>75</v>
      </c>
      <c r="G92" s="459">
        <f t="shared" si="11"/>
        <v>56</v>
      </c>
      <c r="H92" s="460">
        <f t="shared" si="12"/>
        <v>51</v>
      </c>
      <c r="I92" s="479">
        <f t="shared" si="13"/>
        <v>0.5</v>
      </c>
      <c r="J92" s="485">
        <f>VLOOKUP(C92,[1]学年!$C$2:$D$7,2,0)</f>
        <v>2</v>
      </c>
      <c r="K92" s="26" t="str">
        <f t="shared" si="14"/>
        <v>水野峻太郎</v>
      </c>
      <c r="L92" s="27" t="str">
        <f t="shared" si="15"/>
        <v>郡上</v>
      </c>
      <c r="M92" s="26">
        <v>8.8999999999999995E-5</v>
      </c>
      <c r="N92" s="480">
        <f t="shared" si="16"/>
        <v>0.50008900000000001</v>
      </c>
      <c r="O92" s="481"/>
      <c r="P92" s="482"/>
      <c r="Q92" s="466">
        <v>89</v>
      </c>
      <c r="R92" s="463" t="str">
        <f t="shared" si="17"/>
        <v>岡野　史弥</v>
      </c>
      <c r="S92" s="251" t="str">
        <f t="shared" si="18"/>
        <v>×</v>
      </c>
      <c r="T92" s="366" t="str">
        <f t="shared" si="19"/>
        <v>岐阜高専</v>
      </c>
      <c r="U92" s="467">
        <f t="shared" si="20"/>
        <v>0</v>
      </c>
      <c r="AA92" s="477"/>
      <c r="AB92" s="483"/>
      <c r="AC92" s="477"/>
      <c r="AD92" s="27"/>
      <c r="AF92" s="35"/>
      <c r="AH92" s="33"/>
      <c r="AI92" s="30"/>
      <c r="AJ92" s="31"/>
      <c r="AK92" s="484"/>
      <c r="AL92" s="23"/>
      <c r="AN92" s="4"/>
    </row>
    <row r="93" spans="1:40" ht="16.5" customHeight="1" thickBot="1" x14ac:dyDescent="0.25">
      <c r="A93" s="18">
        <v>90</v>
      </c>
      <c r="B93" s="19" t="s">
        <v>278</v>
      </c>
      <c r="C93" s="32">
        <v>1</v>
      </c>
      <c r="D93" s="21" t="s">
        <v>69</v>
      </c>
      <c r="E93" s="31">
        <v>1</v>
      </c>
      <c r="F93" s="471">
        <v>75</v>
      </c>
      <c r="G93" s="459">
        <f t="shared" si="11"/>
        <v>55</v>
      </c>
      <c r="H93" s="460">
        <f t="shared" si="12"/>
        <v>51</v>
      </c>
      <c r="I93" s="479">
        <f t="shared" si="13"/>
        <v>0.5</v>
      </c>
      <c r="J93" s="485">
        <f>VLOOKUP(C93,[1]学年!$C$2:$D$7,2,0)</f>
        <v>2</v>
      </c>
      <c r="K93" s="26" t="str">
        <f t="shared" si="14"/>
        <v>入木田颯真</v>
      </c>
      <c r="L93" s="27" t="str">
        <f t="shared" si="15"/>
        <v>郡上</v>
      </c>
      <c r="M93" s="26">
        <v>9.0000000000000006E-5</v>
      </c>
      <c r="N93" s="480">
        <f t="shared" si="16"/>
        <v>0.50009000000000003</v>
      </c>
      <c r="O93" s="481"/>
      <c r="P93" s="482"/>
      <c r="Q93" s="466">
        <v>90</v>
      </c>
      <c r="R93" s="463" t="str">
        <f t="shared" si="17"/>
        <v>奥田　利貴</v>
      </c>
      <c r="S93" s="251" t="str">
        <f t="shared" si="18"/>
        <v>×</v>
      </c>
      <c r="T93" s="366" t="str">
        <f t="shared" si="19"/>
        <v>不破</v>
      </c>
      <c r="U93" s="467">
        <f t="shared" si="20"/>
        <v>0</v>
      </c>
      <c r="AA93" s="477"/>
      <c r="AB93" s="483"/>
      <c r="AC93" s="477"/>
      <c r="AD93" s="27"/>
      <c r="AF93" s="35"/>
      <c r="AH93" s="33"/>
      <c r="AI93" s="30"/>
      <c r="AJ93" s="31"/>
      <c r="AK93" s="484"/>
      <c r="AL93" s="23"/>
      <c r="AN93" s="4"/>
    </row>
    <row r="94" spans="1:40" ht="16.5" customHeight="1" thickBot="1" x14ac:dyDescent="0.25">
      <c r="A94" s="35">
        <v>91</v>
      </c>
      <c r="B94" s="29" t="s">
        <v>125</v>
      </c>
      <c r="C94" s="33">
        <v>1</v>
      </c>
      <c r="D94" s="30" t="s">
        <v>8</v>
      </c>
      <c r="E94" s="486">
        <v>1</v>
      </c>
      <c r="F94" s="487">
        <v>75</v>
      </c>
      <c r="G94" s="459">
        <f t="shared" si="11"/>
        <v>54</v>
      </c>
      <c r="H94" s="460">
        <f t="shared" si="12"/>
        <v>51</v>
      </c>
      <c r="I94" s="472">
        <f t="shared" si="13"/>
        <v>0.5</v>
      </c>
      <c r="J94" s="493">
        <f>VLOOKUP(C94,[1]学年!$C$2:$D$7,2,0)</f>
        <v>2</v>
      </c>
      <c r="K94" s="24" t="str">
        <f t="shared" si="14"/>
        <v>北野　旦陽</v>
      </c>
      <c r="L94" s="367" t="str">
        <f t="shared" si="15"/>
        <v>大垣北</v>
      </c>
      <c r="M94" s="24">
        <v>9.1000000000000003E-5</v>
      </c>
      <c r="N94" s="489">
        <f t="shared" si="16"/>
        <v>0.50009099999999995</v>
      </c>
      <c r="O94" s="475"/>
      <c r="P94" s="490"/>
      <c r="Q94" s="466">
        <v>91</v>
      </c>
      <c r="R94" s="463" t="str">
        <f t="shared" si="17"/>
        <v>安立　周生</v>
      </c>
      <c r="S94" s="251" t="str">
        <f t="shared" si="18"/>
        <v>×</v>
      </c>
      <c r="T94" s="366" t="str">
        <f t="shared" si="19"/>
        <v>大垣南</v>
      </c>
      <c r="U94" s="467">
        <f t="shared" si="20"/>
        <v>0</v>
      </c>
      <c r="AA94" s="491"/>
      <c r="AB94" s="492"/>
      <c r="AC94" s="491"/>
      <c r="AD94" s="367"/>
      <c r="AF94" s="35"/>
      <c r="AH94" s="33"/>
      <c r="AI94" s="30"/>
      <c r="AJ94" s="31"/>
      <c r="AK94" s="484"/>
      <c r="AL94" s="23"/>
      <c r="AN94" s="4"/>
    </row>
    <row r="95" spans="1:40" ht="16.5" customHeight="1" thickBot="1" x14ac:dyDescent="0.25">
      <c r="A95" s="35">
        <v>92</v>
      </c>
      <c r="B95" s="29" t="s">
        <v>134</v>
      </c>
      <c r="C95" s="33">
        <v>3</v>
      </c>
      <c r="D95" s="30" t="s">
        <v>78</v>
      </c>
      <c r="E95" s="31">
        <v>1</v>
      </c>
      <c r="F95" s="471">
        <v>75</v>
      </c>
      <c r="G95" s="459">
        <f t="shared" si="11"/>
        <v>93</v>
      </c>
      <c r="H95" s="460">
        <f t="shared" si="12"/>
        <v>68</v>
      </c>
      <c r="I95" s="479">
        <f t="shared" si="13"/>
        <v>0</v>
      </c>
      <c r="J95" s="485" t="str">
        <f>VLOOKUP(C95,[1]学年!$C$2:$D$7,2,0)</f>
        <v>×</v>
      </c>
      <c r="K95" s="26" t="str">
        <f t="shared" si="14"/>
        <v>澤本　拓巳</v>
      </c>
      <c r="L95" s="27" t="str">
        <f t="shared" si="15"/>
        <v>岐阜</v>
      </c>
      <c r="M95" s="26">
        <v>9.2E-5</v>
      </c>
      <c r="N95" s="480">
        <f t="shared" si="16"/>
        <v>9.2E-5</v>
      </c>
      <c r="O95" s="481"/>
      <c r="P95" s="482"/>
      <c r="Q95" s="466">
        <v>92</v>
      </c>
      <c r="R95" s="463" t="str">
        <f t="shared" si="17"/>
        <v>髙木　勝夢</v>
      </c>
      <c r="S95" s="251" t="str">
        <f t="shared" si="18"/>
        <v>×</v>
      </c>
      <c r="T95" s="366" t="str">
        <f t="shared" si="19"/>
        <v>中津</v>
      </c>
      <c r="U95" s="467">
        <f t="shared" si="20"/>
        <v>0</v>
      </c>
      <c r="AA95" s="477"/>
      <c r="AB95" s="483"/>
      <c r="AC95" s="477"/>
      <c r="AD95" s="27"/>
      <c r="AF95" s="35"/>
      <c r="AH95" s="33"/>
      <c r="AI95" s="30"/>
      <c r="AJ95" s="31"/>
      <c r="AK95" s="484"/>
      <c r="AL95" s="23"/>
      <c r="AN95" s="4"/>
    </row>
    <row r="96" spans="1:40" ht="16.5" customHeight="1" thickBot="1" x14ac:dyDescent="0.25">
      <c r="A96" s="35">
        <v>93</v>
      </c>
      <c r="B96" s="29" t="s">
        <v>162</v>
      </c>
      <c r="C96" s="33">
        <v>3</v>
      </c>
      <c r="D96" s="30" t="s">
        <v>76</v>
      </c>
      <c r="E96" s="31">
        <v>1</v>
      </c>
      <c r="F96" s="471">
        <v>75</v>
      </c>
      <c r="G96" s="459">
        <f t="shared" si="11"/>
        <v>92</v>
      </c>
      <c r="H96" s="460">
        <f t="shared" si="12"/>
        <v>68</v>
      </c>
      <c r="I96" s="479">
        <f t="shared" si="13"/>
        <v>0</v>
      </c>
      <c r="J96" s="473" t="str">
        <f>VLOOKUP(C96,[1]学年!$C$2:$D$7,2,0)</f>
        <v>×</v>
      </c>
      <c r="K96" s="26" t="str">
        <f t="shared" si="14"/>
        <v>髙木　勝夢</v>
      </c>
      <c r="L96" s="27" t="str">
        <f t="shared" si="15"/>
        <v>中津</v>
      </c>
      <c r="M96" s="26">
        <v>9.2999999999999997E-5</v>
      </c>
      <c r="N96" s="480">
        <f t="shared" si="16"/>
        <v>9.2999999999999997E-5</v>
      </c>
      <c r="O96" s="481"/>
      <c r="P96" s="482"/>
      <c r="Q96" s="466">
        <v>93</v>
      </c>
      <c r="R96" s="463" t="str">
        <f t="shared" si="17"/>
        <v>澤本　拓巳</v>
      </c>
      <c r="S96" s="251" t="str">
        <f t="shared" si="18"/>
        <v>×</v>
      </c>
      <c r="T96" s="366" t="str">
        <f t="shared" si="19"/>
        <v>岐阜</v>
      </c>
      <c r="U96" s="467">
        <f t="shared" si="20"/>
        <v>0</v>
      </c>
      <c r="AA96" s="477"/>
      <c r="AB96" s="483"/>
      <c r="AC96" s="477"/>
      <c r="AD96" s="27"/>
      <c r="AF96" s="35"/>
      <c r="AH96" s="33"/>
      <c r="AI96" s="30"/>
      <c r="AJ96" s="31"/>
      <c r="AK96" s="484"/>
      <c r="AL96" s="23"/>
      <c r="AN96" s="4"/>
    </row>
    <row r="97" spans="1:40" ht="16.5" customHeight="1" thickBot="1" x14ac:dyDescent="0.25">
      <c r="A97" s="35">
        <v>94</v>
      </c>
      <c r="B97" s="29" t="s">
        <v>387</v>
      </c>
      <c r="C97" s="33">
        <v>2</v>
      </c>
      <c r="D97" s="30" t="s">
        <v>110</v>
      </c>
      <c r="E97" s="31">
        <v>1</v>
      </c>
      <c r="F97" s="471">
        <v>75</v>
      </c>
      <c r="G97" s="459">
        <f t="shared" si="11"/>
        <v>53</v>
      </c>
      <c r="H97" s="460">
        <f t="shared" si="12"/>
        <v>51</v>
      </c>
      <c r="I97" s="479">
        <f t="shared" si="13"/>
        <v>0.5</v>
      </c>
      <c r="J97" s="473">
        <f>VLOOKUP(C97,[1]学年!$C$2:$D$7,2,0)</f>
        <v>3</v>
      </c>
      <c r="K97" s="26" t="str">
        <f t="shared" si="14"/>
        <v>武市　勇輝</v>
      </c>
      <c r="L97" s="27" t="str">
        <f t="shared" si="15"/>
        <v>岐阜</v>
      </c>
      <c r="M97" s="26">
        <v>9.3999999999999994E-5</v>
      </c>
      <c r="N97" s="480">
        <f t="shared" si="16"/>
        <v>0.50009400000000004</v>
      </c>
      <c r="O97" s="481"/>
      <c r="P97" s="482"/>
      <c r="Q97" s="466">
        <v>94</v>
      </c>
      <c r="R97" s="463" t="str">
        <f t="shared" si="17"/>
        <v>小嶋　怜理</v>
      </c>
      <c r="S97" s="251" t="str">
        <f t="shared" si="18"/>
        <v>×</v>
      </c>
      <c r="T97" s="366" t="str">
        <f t="shared" si="19"/>
        <v>多治見北</v>
      </c>
      <c r="U97" s="467">
        <f t="shared" si="20"/>
        <v>0</v>
      </c>
      <c r="AA97" s="477"/>
      <c r="AB97" s="483"/>
      <c r="AC97" s="477"/>
      <c r="AD97" s="27"/>
      <c r="AF97" s="35"/>
      <c r="AH97" s="33"/>
      <c r="AI97" s="30"/>
      <c r="AJ97" s="31"/>
      <c r="AK97" s="484"/>
      <c r="AL97" s="23"/>
      <c r="AN97" s="4"/>
    </row>
    <row r="98" spans="1:40" ht="16.5" customHeight="1" thickBot="1" x14ac:dyDescent="0.25">
      <c r="A98" s="35">
        <v>95</v>
      </c>
      <c r="B98" s="29" t="s">
        <v>390</v>
      </c>
      <c r="C98" s="33">
        <v>2</v>
      </c>
      <c r="D98" s="30" t="s">
        <v>37</v>
      </c>
      <c r="E98" s="31">
        <v>1</v>
      </c>
      <c r="F98" s="471">
        <v>75</v>
      </c>
      <c r="G98" s="459">
        <f t="shared" si="11"/>
        <v>52</v>
      </c>
      <c r="H98" s="460">
        <f t="shared" si="12"/>
        <v>51</v>
      </c>
      <c r="I98" s="479">
        <f t="shared" si="13"/>
        <v>0.5</v>
      </c>
      <c r="J98" s="473">
        <f>VLOOKUP(C98,[1]学年!$C$2:$D$7,2,0)</f>
        <v>3</v>
      </c>
      <c r="K98" s="26" t="str">
        <f t="shared" si="14"/>
        <v>有賀　絢平</v>
      </c>
      <c r="L98" s="27" t="str">
        <f t="shared" si="15"/>
        <v>加茂</v>
      </c>
      <c r="M98" s="26">
        <v>9.5000000000000005E-5</v>
      </c>
      <c r="N98" s="480">
        <f t="shared" si="16"/>
        <v>0.50009499999999996</v>
      </c>
      <c r="O98" s="481"/>
      <c r="P98" s="482"/>
      <c r="Q98" s="466">
        <v>95</v>
      </c>
      <c r="R98" s="463" t="str">
        <f t="shared" si="17"/>
        <v>三美　和也</v>
      </c>
      <c r="S98" s="251" t="str">
        <f t="shared" si="18"/>
        <v>×</v>
      </c>
      <c r="T98" s="366" t="str">
        <f t="shared" si="19"/>
        <v>大垣南</v>
      </c>
      <c r="U98" s="467">
        <f t="shared" si="20"/>
        <v>0</v>
      </c>
      <c r="AA98" s="477"/>
      <c r="AB98" s="483"/>
      <c r="AC98" s="477"/>
      <c r="AD98" s="27"/>
      <c r="AF98" s="35"/>
      <c r="AH98" s="33"/>
      <c r="AI98" s="30"/>
      <c r="AJ98" s="31"/>
      <c r="AK98" s="484"/>
      <c r="AL98" s="23"/>
      <c r="AN98" s="4"/>
    </row>
    <row r="99" spans="1:40" ht="16.5" customHeight="1" thickBot="1" x14ac:dyDescent="0.25">
      <c r="A99" s="35">
        <v>96</v>
      </c>
      <c r="B99" s="29" t="s">
        <v>391</v>
      </c>
      <c r="C99" s="33">
        <v>2</v>
      </c>
      <c r="D99" s="30" t="s">
        <v>361</v>
      </c>
      <c r="E99" s="31">
        <v>1</v>
      </c>
      <c r="F99" s="471">
        <v>75</v>
      </c>
      <c r="G99" s="459">
        <f t="shared" si="11"/>
        <v>51</v>
      </c>
      <c r="H99" s="460">
        <f t="shared" si="12"/>
        <v>51</v>
      </c>
      <c r="I99" s="479">
        <f t="shared" si="13"/>
        <v>0.5</v>
      </c>
      <c r="J99" s="473">
        <f>VLOOKUP(C99,[1]学年!$C$2:$D$7,2,0)</f>
        <v>3</v>
      </c>
      <c r="K99" s="26" t="str">
        <f t="shared" si="14"/>
        <v>加藤　光</v>
      </c>
      <c r="L99" s="27" t="str">
        <f t="shared" si="15"/>
        <v>加茂</v>
      </c>
      <c r="M99" s="26">
        <v>9.6000000000000002E-5</v>
      </c>
      <c r="N99" s="480">
        <f t="shared" si="16"/>
        <v>0.50009599999999998</v>
      </c>
      <c r="O99" s="481"/>
      <c r="P99" s="482"/>
      <c r="Q99" s="466">
        <v>96</v>
      </c>
      <c r="R99" s="463" t="str">
        <f t="shared" si="17"/>
        <v>奥村　祥之</v>
      </c>
      <c r="S99" s="251" t="str">
        <f t="shared" si="18"/>
        <v>×</v>
      </c>
      <c r="T99" s="366" t="str">
        <f t="shared" si="19"/>
        <v>岐阜</v>
      </c>
      <c r="U99" s="467">
        <f t="shared" si="20"/>
        <v>0</v>
      </c>
      <c r="AA99" s="477"/>
      <c r="AB99" s="483"/>
      <c r="AC99" s="477"/>
      <c r="AD99" s="27"/>
      <c r="AF99" s="35"/>
      <c r="AH99" s="33"/>
      <c r="AI99" s="30"/>
      <c r="AJ99" s="31"/>
      <c r="AK99" s="484"/>
      <c r="AL99" s="23"/>
      <c r="AN99" s="4"/>
    </row>
    <row r="100" spans="1:40" ht="16.5" customHeight="1" thickBot="1" x14ac:dyDescent="0.25">
      <c r="A100" s="18">
        <v>97</v>
      </c>
      <c r="B100" s="19" t="s">
        <v>271</v>
      </c>
      <c r="C100" s="32">
        <v>3</v>
      </c>
      <c r="D100" s="21" t="s">
        <v>30</v>
      </c>
      <c r="E100" s="22">
        <v>0.5</v>
      </c>
      <c r="F100" s="503">
        <v>97</v>
      </c>
      <c r="G100" s="459">
        <f t="shared" si="11"/>
        <v>91</v>
      </c>
      <c r="H100" s="460">
        <f t="shared" si="12"/>
        <v>68</v>
      </c>
      <c r="I100" s="504">
        <f t="shared" si="13"/>
        <v>0</v>
      </c>
      <c r="J100" s="473" t="str">
        <f>VLOOKUP(C100,[1]学年!$C$2:$D$7,2,0)</f>
        <v>×</v>
      </c>
      <c r="K100" s="277" t="str">
        <f t="shared" si="14"/>
        <v>安立　周生</v>
      </c>
      <c r="L100" s="25" t="str">
        <f t="shared" si="15"/>
        <v>大垣南</v>
      </c>
      <c r="M100" s="277">
        <v>9.7E-5</v>
      </c>
      <c r="N100" s="474">
        <f t="shared" si="16"/>
        <v>9.7E-5</v>
      </c>
      <c r="O100" s="505"/>
      <c r="P100" s="476"/>
      <c r="Q100" s="466">
        <v>97</v>
      </c>
      <c r="R100" s="463" t="str">
        <f t="shared" si="17"/>
        <v>藤墳　　竣</v>
      </c>
      <c r="S100" s="251" t="str">
        <f t="shared" si="18"/>
        <v>×</v>
      </c>
      <c r="T100" s="366" t="str">
        <f t="shared" si="19"/>
        <v>大垣南</v>
      </c>
      <c r="U100" s="467">
        <f t="shared" si="20"/>
        <v>0</v>
      </c>
      <c r="AA100" s="506"/>
      <c r="AB100" s="478"/>
      <c r="AC100" s="506"/>
      <c r="AD100" s="25"/>
      <c r="AF100" s="35"/>
      <c r="AH100" s="33"/>
      <c r="AI100" s="30"/>
      <c r="AJ100" s="31"/>
      <c r="AK100" s="484"/>
      <c r="AL100" s="23"/>
      <c r="AN100" s="4"/>
    </row>
    <row r="101" spans="1:40" ht="16.5" customHeight="1" thickBot="1" x14ac:dyDescent="0.25">
      <c r="A101" s="35">
        <v>98</v>
      </c>
      <c r="B101" s="29" t="s">
        <v>275</v>
      </c>
      <c r="C101" s="33">
        <v>3</v>
      </c>
      <c r="D101" s="30" t="s">
        <v>276</v>
      </c>
      <c r="E101" s="31">
        <v>0.5</v>
      </c>
      <c r="F101" s="471">
        <v>97</v>
      </c>
      <c r="G101" s="459">
        <f t="shared" si="11"/>
        <v>90</v>
      </c>
      <c r="H101" s="460">
        <f t="shared" si="12"/>
        <v>68</v>
      </c>
      <c r="I101" s="479">
        <f t="shared" si="13"/>
        <v>0</v>
      </c>
      <c r="J101" s="473" t="str">
        <f>VLOOKUP(C101,[1]学年!$C$2:$D$7,2,0)</f>
        <v>×</v>
      </c>
      <c r="K101" s="26" t="str">
        <f t="shared" si="14"/>
        <v>奥田　利貴</v>
      </c>
      <c r="L101" s="27" t="str">
        <f t="shared" si="15"/>
        <v>不破</v>
      </c>
      <c r="M101" s="26">
        <v>9.7999999999999997E-5</v>
      </c>
      <c r="N101" s="480">
        <f t="shared" si="16"/>
        <v>9.7999999999999997E-5</v>
      </c>
      <c r="O101" s="481"/>
      <c r="P101" s="482"/>
      <c r="Q101" s="466">
        <v>98</v>
      </c>
      <c r="R101" s="463" t="str">
        <f t="shared" si="17"/>
        <v>宮本　純汰</v>
      </c>
      <c r="S101" s="251" t="str">
        <f t="shared" si="18"/>
        <v>×</v>
      </c>
      <c r="T101" s="366" t="str">
        <f t="shared" si="19"/>
        <v>中津川工</v>
      </c>
      <c r="U101" s="467">
        <f t="shared" si="20"/>
        <v>0</v>
      </c>
      <c r="AA101" s="477"/>
      <c r="AB101" s="483"/>
      <c r="AC101" s="477"/>
      <c r="AD101" s="27"/>
      <c r="AF101" s="35"/>
      <c r="AH101" s="33"/>
      <c r="AI101" s="30"/>
      <c r="AJ101" s="31"/>
      <c r="AK101" s="484"/>
      <c r="AL101" s="23"/>
      <c r="AN101" s="4"/>
    </row>
    <row r="102" spans="1:40" ht="16.5" customHeight="1" thickBot="1" x14ac:dyDescent="0.25">
      <c r="A102" s="35">
        <v>99</v>
      </c>
      <c r="B102" s="29" t="s">
        <v>274</v>
      </c>
      <c r="C102" s="33">
        <v>3</v>
      </c>
      <c r="D102" s="30" t="s">
        <v>77</v>
      </c>
      <c r="E102" s="31">
        <v>0.5</v>
      </c>
      <c r="F102" s="471">
        <v>97</v>
      </c>
      <c r="G102" s="459">
        <f t="shared" si="11"/>
        <v>89</v>
      </c>
      <c r="H102" s="460">
        <f t="shared" si="12"/>
        <v>68</v>
      </c>
      <c r="I102" s="479">
        <f t="shared" si="13"/>
        <v>0</v>
      </c>
      <c r="J102" s="473" t="str">
        <f>VLOOKUP(C102,[1]学年!$C$2:$D$7,2,0)</f>
        <v>×</v>
      </c>
      <c r="K102" s="26" t="str">
        <f t="shared" si="14"/>
        <v>岡野　史弥</v>
      </c>
      <c r="L102" s="27" t="str">
        <f t="shared" si="15"/>
        <v>岐阜高専</v>
      </c>
      <c r="M102" s="26">
        <v>9.8999999999999994E-5</v>
      </c>
      <c r="N102" s="480">
        <f t="shared" si="16"/>
        <v>9.8999999999999994E-5</v>
      </c>
      <c r="O102" s="481"/>
      <c r="P102" s="482"/>
      <c r="Q102" s="466">
        <v>99</v>
      </c>
      <c r="R102" s="463" t="str">
        <f t="shared" si="17"/>
        <v>阿部　航大</v>
      </c>
      <c r="S102" s="251" t="str">
        <f t="shared" si="18"/>
        <v>×</v>
      </c>
      <c r="T102" s="366" t="str">
        <f t="shared" si="19"/>
        <v>麗澤瑞浪</v>
      </c>
      <c r="U102" s="467">
        <f t="shared" si="20"/>
        <v>0</v>
      </c>
      <c r="AA102" s="477"/>
      <c r="AB102" s="483"/>
      <c r="AC102" s="477"/>
      <c r="AD102" s="27"/>
      <c r="AF102" s="35"/>
      <c r="AH102" s="33"/>
      <c r="AI102" s="30"/>
      <c r="AJ102" s="31"/>
      <c r="AK102" s="484"/>
      <c r="AL102" s="23"/>
      <c r="AN102" s="4"/>
    </row>
    <row r="103" spans="1:40" ht="16.5" customHeight="1" thickBot="1" x14ac:dyDescent="0.25">
      <c r="A103" s="35">
        <v>100</v>
      </c>
      <c r="B103" s="29" t="s">
        <v>247</v>
      </c>
      <c r="C103" s="33">
        <v>3</v>
      </c>
      <c r="D103" s="30" t="s">
        <v>76</v>
      </c>
      <c r="E103" s="31">
        <v>0.5</v>
      </c>
      <c r="F103" s="471">
        <v>97</v>
      </c>
      <c r="G103" s="459">
        <f t="shared" si="11"/>
        <v>88</v>
      </c>
      <c r="H103" s="460">
        <f t="shared" si="12"/>
        <v>68</v>
      </c>
      <c r="I103" s="479">
        <f t="shared" si="13"/>
        <v>0</v>
      </c>
      <c r="J103" s="473" t="str">
        <f>VLOOKUP(C103,[1]学年!$C$2:$D$7,2,0)</f>
        <v>×</v>
      </c>
      <c r="K103" s="26" t="str">
        <f>B103</f>
        <v>吉村　柾人</v>
      </c>
      <c r="L103" s="27" t="str">
        <f t="shared" si="15"/>
        <v>中津</v>
      </c>
      <c r="M103" s="26">
        <v>1E-4</v>
      </c>
      <c r="N103" s="480">
        <f>I103+M103</f>
        <v>1E-4</v>
      </c>
      <c r="O103" s="481"/>
      <c r="P103" s="482"/>
      <c r="Q103" s="466">
        <v>100</v>
      </c>
      <c r="R103" s="463" t="str">
        <f t="shared" si="17"/>
        <v>藤井　良太</v>
      </c>
      <c r="S103" s="251" t="e">
        <f t="shared" si="18"/>
        <v>#N/A</v>
      </c>
      <c r="T103" s="366" t="str">
        <f t="shared" si="19"/>
        <v>岐阜西TC</v>
      </c>
      <c r="U103" s="467">
        <f t="shared" si="20"/>
        <v>0</v>
      </c>
      <c r="AA103" s="477"/>
      <c r="AB103" s="483"/>
      <c r="AC103" s="477"/>
      <c r="AD103" s="27"/>
      <c r="AF103" s="35"/>
      <c r="AH103" s="33"/>
      <c r="AI103" s="30"/>
      <c r="AJ103" s="31"/>
      <c r="AK103" s="484"/>
      <c r="AL103" s="23"/>
      <c r="AN103" s="4"/>
    </row>
    <row r="104" spans="1:40" ht="16.5" customHeight="1" thickBot="1" x14ac:dyDescent="0.25">
      <c r="A104" s="35">
        <v>101</v>
      </c>
      <c r="B104" s="29" t="s">
        <v>273</v>
      </c>
      <c r="C104" s="33">
        <v>3</v>
      </c>
      <c r="D104" s="30" t="s">
        <v>26</v>
      </c>
      <c r="E104" s="31">
        <v>0.5</v>
      </c>
      <c r="F104" s="471">
        <v>97</v>
      </c>
      <c r="G104" s="459">
        <f t="shared" si="11"/>
        <v>87</v>
      </c>
      <c r="H104" s="460">
        <f t="shared" si="12"/>
        <v>68</v>
      </c>
      <c r="I104" s="479">
        <f t="shared" si="13"/>
        <v>0</v>
      </c>
      <c r="J104" s="473" t="str">
        <f>VLOOKUP(C104,[1]学年!$C$2:$D$7,2,0)</f>
        <v>×</v>
      </c>
      <c r="K104" s="26" t="str">
        <f t="shared" si="14"/>
        <v>五藤　康介</v>
      </c>
      <c r="L104" s="27" t="str">
        <f t="shared" si="15"/>
        <v>各務原</v>
      </c>
      <c r="M104" s="26">
        <v>1.01E-4</v>
      </c>
      <c r="N104" s="480">
        <f t="shared" si="16"/>
        <v>1.01E-4</v>
      </c>
      <c r="O104" s="481"/>
      <c r="P104" s="482"/>
      <c r="Q104" s="466">
        <v>101</v>
      </c>
      <c r="R104" s="463" t="str">
        <f t="shared" si="17"/>
        <v>清野　晧貴</v>
      </c>
      <c r="S104" s="251" t="e">
        <f t="shared" si="18"/>
        <v>#N/A</v>
      </c>
      <c r="T104" s="366" t="str">
        <f t="shared" si="19"/>
        <v>関スポーツ塾T</v>
      </c>
      <c r="U104" s="467">
        <f t="shared" si="20"/>
        <v>0</v>
      </c>
      <c r="AA104" s="477"/>
      <c r="AB104" s="483"/>
      <c r="AC104" s="477"/>
      <c r="AD104" s="27"/>
      <c r="AF104" s="35"/>
      <c r="AH104" s="33"/>
      <c r="AI104" s="30"/>
      <c r="AJ104" s="31"/>
      <c r="AK104" s="484"/>
      <c r="AL104" s="23"/>
      <c r="AN104" s="4"/>
    </row>
    <row r="105" spans="1:40" ht="16.5" customHeight="1" thickBot="1" x14ac:dyDescent="0.25">
      <c r="A105" s="35">
        <v>102</v>
      </c>
      <c r="B105" s="29" t="s">
        <v>166</v>
      </c>
      <c r="C105" s="33">
        <v>3</v>
      </c>
      <c r="D105" s="30" t="s">
        <v>9</v>
      </c>
      <c r="E105" s="31">
        <v>0.5</v>
      </c>
      <c r="F105" s="471">
        <v>97</v>
      </c>
      <c r="G105" s="459">
        <f t="shared" si="11"/>
        <v>86</v>
      </c>
      <c r="H105" s="460">
        <f t="shared" si="12"/>
        <v>68</v>
      </c>
      <c r="I105" s="479">
        <f t="shared" si="13"/>
        <v>0</v>
      </c>
      <c r="J105" s="473" t="str">
        <f>VLOOKUP(C105,[1]学年!$C$2:$D$7,2,0)</f>
        <v>×</v>
      </c>
      <c r="K105" s="26" t="str">
        <f t="shared" si="14"/>
        <v>今田　悠登</v>
      </c>
      <c r="L105" s="27" t="str">
        <f t="shared" si="15"/>
        <v>関有知</v>
      </c>
      <c r="M105" s="26">
        <v>1.02E-4</v>
      </c>
      <c r="N105" s="480">
        <f t="shared" si="16"/>
        <v>1.02E-4</v>
      </c>
      <c r="O105" s="481"/>
      <c r="P105" s="482"/>
      <c r="Q105" s="466">
        <v>102</v>
      </c>
      <c r="R105" s="463" t="str">
        <f t="shared" si="17"/>
        <v>伊佐治浩介</v>
      </c>
      <c r="S105" s="251" t="str">
        <f t="shared" si="18"/>
        <v>×</v>
      </c>
      <c r="T105" s="366" t="str">
        <f t="shared" si="19"/>
        <v>多治見北</v>
      </c>
      <c r="U105" s="467">
        <f t="shared" si="20"/>
        <v>0</v>
      </c>
      <c r="AA105" s="477"/>
      <c r="AB105" s="483"/>
      <c r="AC105" s="477"/>
      <c r="AD105" s="27"/>
      <c r="AF105" s="35"/>
      <c r="AH105" s="33"/>
      <c r="AI105" s="30"/>
      <c r="AJ105" s="31"/>
      <c r="AK105" s="484"/>
      <c r="AL105" s="23"/>
      <c r="AN105" s="4"/>
    </row>
    <row r="106" spans="1:40" ht="16.5" customHeight="1" thickBot="1" x14ac:dyDescent="0.25">
      <c r="A106" s="35">
        <v>103</v>
      </c>
      <c r="B106" s="29" t="s">
        <v>272</v>
      </c>
      <c r="C106" s="33">
        <v>2</v>
      </c>
      <c r="D106" s="30" t="s">
        <v>69</v>
      </c>
      <c r="E106" s="31">
        <v>0.5</v>
      </c>
      <c r="F106" s="471">
        <v>97</v>
      </c>
      <c r="G106" s="459">
        <f t="shared" si="11"/>
        <v>67</v>
      </c>
      <c r="H106" s="460">
        <f t="shared" si="12"/>
        <v>66</v>
      </c>
      <c r="I106" s="479">
        <f t="shared" si="13"/>
        <v>0.25</v>
      </c>
      <c r="J106" s="473">
        <f>VLOOKUP(C106,[1]学年!$C$2:$D$7,2,0)</f>
        <v>3</v>
      </c>
      <c r="K106" s="26" t="str">
        <f t="shared" si="14"/>
        <v>細川　蒼士</v>
      </c>
      <c r="L106" s="27" t="str">
        <f t="shared" si="15"/>
        <v>郡上</v>
      </c>
      <c r="M106" s="26">
        <v>1.03E-4</v>
      </c>
      <c r="N106" s="480">
        <f t="shared" si="16"/>
        <v>0.25010300000000002</v>
      </c>
      <c r="O106" s="481"/>
      <c r="P106" s="482"/>
      <c r="Q106" s="466">
        <v>103</v>
      </c>
      <c r="R106" s="463" t="str">
        <f t="shared" si="17"/>
        <v>岩間　治樹</v>
      </c>
      <c r="S106" s="251" t="str">
        <f t="shared" si="18"/>
        <v>×</v>
      </c>
      <c r="T106" s="366" t="str">
        <f t="shared" si="19"/>
        <v>県岐阜商</v>
      </c>
      <c r="U106" s="467">
        <f t="shared" si="20"/>
        <v>0</v>
      </c>
      <c r="AA106" s="477"/>
      <c r="AB106" s="483"/>
      <c r="AC106" s="477"/>
      <c r="AD106" s="27"/>
      <c r="AF106" s="35"/>
      <c r="AH106" s="33"/>
      <c r="AI106" s="30"/>
      <c r="AJ106" s="31"/>
      <c r="AK106" s="484"/>
      <c r="AL106" s="23"/>
      <c r="AN106" s="4"/>
    </row>
    <row r="107" spans="1:40" ht="16.5" customHeight="1" thickBot="1" x14ac:dyDescent="0.25">
      <c r="A107" s="35">
        <v>104</v>
      </c>
      <c r="B107" s="29" t="s">
        <v>204</v>
      </c>
      <c r="C107" s="33">
        <v>3</v>
      </c>
      <c r="D107" s="30" t="s">
        <v>76</v>
      </c>
      <c r="E107" s="31">
        <v>0.5</v>
      </c>
      <c r="F107" s="471">
        <v>97</v>
      </c>
      <c r="G107" s="459">
        <f t="shared" si="11"/>
        <v>85</v>
      </c>
      <c r="H107" s="460">
        <f t="shared" si="12"/>
        <v>68</v>
      </c>
      <c r="I107" s="479">
        <f t="shared" si="13"/>
        <v>0</v>
      </c>
      <c r="J107" s="473" t="str">
        <f>VLOOKUP(C107,[1]学年!$C$2:$D$7,2,0)</f>
        <v>×</v>
      </c>
      <c r="K107" s="26" t="str">
        <f t="shared" si="14"/>
        <v>石川　　徹</v>
      </c>
      <c r="L107" s="27" t="str">
        <f t="shared" si="15"/>
        <v>中津</v>
      </c>
      <c r="M107" s="26">
        <v>1.0399999999999999E-4</v>
      </c>
      <c r="N107" s="480">
        <f t="shared" si="16"/>
        <v>1.0399999999999999E-4</v>
      </c>
      <c r="O107" s="481"/>
      <c r="P107" s="482"/>
      <c r="Q107" s="466">
        <v>104</v>
      </c>
      <c r="R107" s="463" t="str">
        <f t="shared" si="17"/>
        <v>古田　仁</v>
      </c>
      <c r="S107" s="251" t="str">
        <f t="shared" si="18"/>
        <v>中2</v>
      </c>
      <c r="T107" s="366" t="str">
        <f t="shared" si="19"/>
        <v>関スポーツ塾</v>
      </c>
      <c r="U107" s="467">
        <f t="shared" si="20"/>
        <v>0</v>
      </c>
      <c r="AA107" s="477"/>
      <c r="AB107" s="483"/>
      <c r="AC107" s="477"/>
      <c r="AD107" s="27"/>
      <c r="AF107" s="35"/>
      <c r="AH107" s="33"/>
      <c r="AI107" s="30"/>
      <c r="AJ107" s="31"/>
      <c r="AK107" s="484"/>
      <c r="AL107" s="23"/>
      <c r="AN107" s="4"/>
    </row>
    <row r="108" spans="1:40" ht="16.5" customHeight="1" thickBot="1" x14ac:dyDescent="0.25">
      <c r="A108" s="35">
        <v>105</v>
      </c>
      <c r="B108" s="29" t="s">
        <v>165</v>
      </c>
      <c r="C108" s="33">
        <v>3</v>
      </c>
      <c r="D108" s="30" t="s">
        <v>33</v>
      </c>
      <c r="E108" s="31">
        <v>0.5</v>
      </c>
      <c r="F108" s="471">
        <v>97</v>
      </c>
      <c r="G108" s="459">
        <f t="shared" si="11"/>
        <v>84</v>
      </c>
      <c r="H108" s="460">
        <f t="shared" si="12"/>
        <v>68</v>
      </c>
      <c r="I108" s="479">
        <f t="shared" si="13"/>
        <v>0</v>
      </c>
      <c r="J108" s="473" t="str">
        <f>VLOOKUP(C108,[1]学年!$C$2:$D$7,2,0)</f>
        <v>×</v>
      </c>
      <c r="K108" s="26" t="str">
        <f t="shared" si="14"/>
        <v>大澤幸一郎</v>
      </c>
      <c r="L108" s="27" t="str">
        <f t="shared" si="15"/>
        <v>岐阜総合</v>
      </c>
      <c r="M108" s="26">
        <v>1.05E-4</v>
      </c>
      <c r="N108" s="480">
        <f t="shared" si="16"/>
        <v>1.05E-4</v>
      </c>
      <c r="O108" s="481"/>
      <c r="P108" s="482"/>
      <c r="Q108" s="466">
        <v>105</v>
      </c>
      <c r="R108" s="463" t="str">
        <f t="shared" si="17"/>
        <v>岡野　佑紀</v>
      </c>
      <c r="S108" s="251" t="str">
        <f t="shared" si="18"/>
        <v>×</v>
      </c>
      <c r="T108" s="366" t="str">
        <f t="shared" si="19"/>
        <v>東濃実</v>
      </c>
      <c r="U108" s="467">
        <f t="shared" si="20"/>
        <v>0</v>
      </c>
      <c r="AA108" s="477"/>
      <c r="AB108" s="483"/>
      <c r="AC108" s="477"/>
      <c r="AD108" s="27"/>
      <c r="AF108" s="35"/>
      <c r="AH108" s="33"/>
      <c r="AI108" s="30"/>
      <c r="AJ108" s="31"/>
      <c r="AK108" s="484"/>
      <c r="AL108" s="23"/>
      <c r="AN108" s="4"/>
    </row>
    <row r="109" spans="1:40" ht="16.5" customHeight="1" thickBot="1" x14ac:dyDescent="0.25">
      <c r="A109" s="494">
        <v>106</v>
      </c>
      <c r="B109" s="36" t="s">
        <v>163</v>
      </c>
      <c r="C109" s="37">
        <v>3</v>
      </c>
      <c r="D109" s="38" t="s">
        <v>81</v>
      </c>
      <c r="E109" s="39">
        <v>0.5</v>
      </c>
      <c r="F109" s="495">
        <v>97</v>
      </c>
      <c r="G109" s="459">
        <f t="shared" si="11"/>
        <v>83</v>
      </c>
      <c r="H109" s="507">
        <f t="shared" si="12"/>
        <v>68</v>
      </c>
      <c r="I109" s="496">
        <f t="shared" si="13"/>
        <v>0</v>
      </c>
      <c r="J109" s="508" t="str">
        <f>VLOOKUP(C109,[1]学年!$C$2:$D$7,2,0)</f>
        <v>×</v>
      </c>
      <c r="K109" s="40" t="str">
        <f t="shared" si="14"/>
        <v>渡辺　翔也</v>
      </c>
      <c r="L109" s="41" t="str">
        <f t="shared" si="15"/>
        <v>中津川工</v>
      </c>
      <c r="M109" s="40">
        <v>1.06E-4</v>
      </c>
      <c r="N109" s="42">
        <f t="shared" si="16"/>
        <v>1.06E-4</v>
      </c>
      <c r="O109" s="498"/>
      <c r="P109" s="499"/>
      <c r="Q109" s="466">
        <v>106</v>
      </c>
      <c r="R109" s="463" t="str">
        <f t="shared" si="17"/>
        <v>谷藤　拓海</v>
      </c>
      <c r="S109" s="251" t="str">
        <f t="shared" si="18"/>
        <v>×</v>
      </c>
      <c r="T109" s="366" t="str">
        <f t="shared" si="19"/>
        <v>岐阜</v>
      </c>
      <c r="U109" s="467">
        <f t="shared" si="20"/>
        <v>0</v>
      </c>
      <c r="AA109" s="500"/>
      <c r="AB109" s="44"/>
      <c r="AC109" s="500"/>
      <c r="AD109" s="41"/>
      <c r="AF109" s="35"/>
      <c r="AH109" s="33"/>
      <c r="AI109" s="30"/>
      <c r="AJ109" s="31"/>
      <c r="AK109" s="484"/>
      <c r="AL109" s="23"/>
      <c r="AN109" s="4"/>
    </row>
    <row r="110" spans="1:40" ht="16.5" customHeight="1" thickBot="1" x14ac:dyDescent="0.25">
      <c r="A110" s="509">
        <v>107</v>
      </c>
      <c r="B110" s="152" t="s">
        <v>161</v>
      </c>
      <c r="C110" s="368">
        <v>2</v>
      </c>
      <c r="D110" s="369" t="s">
        <v>9</v>
      </c>
      <c r="E110" s="22">
        <v>0.5</v>
      </c>
      <c r="F110" s="503">
        <v>97</v>
      </c>
      <c r="G110" s="459">
        <f t="shared" si="11"/>
        <v>66</v>
      </c>
      <c r="H110" s="507">
        <f t="shared" si="12"/>
        <v>66</v>
      </c>
      <c r="I110" s="496">
        <f t="shared" si="13"/>
        <v>0.25</v>
      </c>
      <c r="J110" s="508">
        <f>VLOOKUP(C110,[1]学年!$C$2:$D$7,2,0)</f>
        <v>3</v>
      </c>
      <c r="K110" s="40" t="str">
        <f t="shared" si="14"/>
        <v>日比野竜也</v>
      </c>
      <c r="L110" s="41" t="str">
        <f t="shared" si="15"/>
        <v>関有知</v>
      </c>
      <c r="M110" s="40">
        <v>1.07E-4</v>
      </c>
      <c r="N110" s="42">
        <f t="shared" si="16"/>
        <v>0.25010700000000002</v>
      </c>
      <c r="O110" s="505"/>
      <c r="P110" s="476"/>
      <c r="Q110" s="466">
        <v>107</v>
      </c>
      <c r="R110" s="463" t="str">
        <f t="shared" si="17"/>
        <v>久田　　天</v>
      </c>
      <c r="S110" s="251" t="str">
        <f t="shared" si="18"/>
        <v>×</v>
      </c>
      <c r="T110" s="366" t="str">
        <f t="shared" si="19"/>
        <v>麗澤瑞浪</v>
      </c>
      <c r="U110" s="467">
        <f t="shared" si="20"/>
        <v>0</v>
      </c>
      <c r="AA110" s="506"/>
      <c r="AB110" s="478"/>
      <c r="AC110" s="506"/>
      <c r="AD110" s="25"/>
      <c r="AF110" s="35"/>
      <c r="AH110" s="33"/>
      <c r="AI110" s="30"/>
      <c r="AJ110" s="31"/>
      <c r="AK110" s="484"/>
      <c r="AL110" s="23"/>
      <c r="AN110" s="4"/>
    </row>
    <row r="111" spans="1:40" ht="16.5" customHeight="1" thickBot="1" x14ac:dyDescent="0.25">
      <c r="A111" s="509">
        <v>108</v>
      </c>
      <c r="B111" s="152" t="s">
        <v>241</v>
      </c>
      <c r="C111" s="368">
        <v>3</v>
      </c>
      <c r="D111" s="369" t="s">
        <v>36</v>
      </c>
      <c r="E111" s="22">
        <v>0.5</v>
      </c>
      <c r="F111" s="503">
        <v>97</v>
      </c>
      <c r="G111" s="459">
        <f t="shared" si="11"/>
        <v>82</v>
      </c>
      <c r="H111" s="507">
        <f t="shared" si="12"/>
        <v>68</v>
      </c>
      <c r="I111" s="496">
        <f t="shared" si="13"/>
        <v>0</v>
      </c>
      <c r="J111" s="508" t="str">
        <f>VLOOKUP(C111,[1]学年!$C$2:$D$7,2,0)</f>
        <v>×</v>
      </c>
      <c r="K111" s="40" t="str">
        <f t="shared" si="14"/>
        <v>福西　優斗</v>
      </c>
      <c r="L111" s="41" t="str">
        <f t="shared" si="15"/>
        <v>各務原西</v>
      </c>
      <c r="M111" s="40">
        <v>1.08E-4</v>
      </c>
      <c r="N111" s="42">
        <f t="shared" si="16"/>
        <v>1.08E-4</v>
      </c>
      <c r="O111" s="505"/>
      <c r="P111" s="476"/>
      <c r="Q111" s="466">
        <v>108</v>
      </c>
      <c r="R111" s="463" t="str">
        <f t="shared" si="17"/>
        <v>原　　颯希</v>
      </c>
      <c r="S111" s="251" t="str">
        <f t="shared" si="18"/>
        <v>×</v>
      </c>
      <c r="T111" s="366" t="str">
        <f t="shared" si="19"/>
        <v>郡上</v>
      </c>
      <c r="U111" s="467">
        <f t="shared" si="20"/>
        <v>0</v>
      </c>
      <c r="AA111" s="506"/>
      <c r="AB111" s="478"/>
      <c r="AC111" s="506"/>
      <c r="AD111" s="25"/>
      <c r="AF111" s="35"/>
      <c r="AH111" s="33"/>
      <c r="AI111" s="30"/>
      <c r="AJ111" s="31"/>
      <c r="AK111" s="484"/>
      <c r="AL111" s="23"/>
      <c r="AN111" s="4"/>
    </row>
    <row r="112" spans="1:40" ht="16.5" customHeight="1" thickBot="1" x14ac:dyDescent="0.25">
      <c r="A112" s="509">
        <v>109</v>
      </c>
      <c r="B112" s="152"/>
      <c r="C112" s="368"/>
      <c r="D112" s="369"/>
      <c r="E112" s="22"/>
      <c r="F112" s="503"/>
      <c r="G112" s="459">
        <f t="shared" si="11"/>
        <v>81</v>
      </c>
      <c r="H112" s="507">
        <f t="shared" si="12"/>
        <v>68</v>
      </c>
      <c r="I112" s="496">
        <f t="shared" si="13"/>
        <v>0</v>
      </c>
      <c r="J112" s="508" t="e">
        <f>VLOOKUP(C112,[1]学年!$C$2:$D$7,2,0)</f>
        <v>#N/A</v>
      </c>
      <c r="K112" s="40">
        <f t="shared" si="14"/>
        <v>0</v>
      </c>
      <c r="L112" s="41">
        <f t="shared" si="15"/>
        <v>0</v>
      </c>
      <c r="M112" s="40">
        <v>1.0900000000000001E-4</v>
      </c>
      <c r="N112" s="42">
        <f t="shared" si="16"/>
        <v>1.0900000000000001E-4</v>
      </c>
      <c r="O112" s="505"/>
      <c r="P112" s="476"/>
      <c r="Q112" s="466">
        <v>109</v>
      </c>
      <c r="R112" s="463" t="str">
        <f t="shared" si="17"/>
        <v>上杉　亮介</v>
      </c>
      <c r="S112" s="251" t="str">
        <f t="shared" si="18"/>
        <v>×</v>
      </c>
      <c r="T112" s="366" t="str">
        <f t="shared" si="19"/>
        <v>大垣北</v>
      </c>
      <c r="U112" s="467">
        <f t="shared" si="20"/>
        <v>0</v>
      </c>
      <c r="V112" s="25"/>
      <c r="W112" s="277"/>
      <c r="X112" s="474"/>
      <c r="Y112" s="506"/>
      <c r="Z112" s="25"/>
      <c r="AA112" s="506"/>
      <c r="AB112" s="478"/>
      <c r="AC112" s="506"/>
      <c r="AD112" s="25"/>
      <c r="AF112" s="35"/>
      <c r="AH112" s="33"/>
      <c r="AI112" s="30"/>
      <c r="AJ112" s="31"/>
      <c r="AK112" s="484"/>
      <c r="AL112" s="23"/>
      <c r="AN112" s="4"/>
    </row>
    <row r="113" spans="1:40" ht="16.5" customHeight="1" thickBot="1" x14ac:dyDescent="0.25">
      <c r="A113" s="509">
        <v>110</v>
      </c>
      <c r="B113" s="152"/>
      <c r="C113" s="368"/>
      <c r="D113" s="369"/>
      <c r="E113" s="22"/>
      <c r="F113" s="503"/>
      <c r="G113" s="459">
        <f t="shared" si="11"/>
        <v>80</v>
      </c>
      <c r="H113" s="507">
        <f t="shared" si="12"/>
        <v>68</v>
      </c>
      <c r="I113" s="496">
        <f t="shared" si="13"/>
        <v>0</v>
      </c>
      <c r="J113" s="508" t="e">
        <f>VLOOKUP(C113,[1]学年!$C$2:$D$7,2,0)</f>
        <v>#N/A</v>
      </c>
      <c r="K113" s="40">
        <f t="shared" si="14"/>
        <v>0</v>
      </c>
      <c r="L113" s="41">
        <f t="shared" si="15"/>
        <v>0</v>
      </c>
      <c r="M113" s="40">
        <v>1.1E-4</v>
      </c>
      <c r="N113" s="42">
        <f t="shared" si="16"/>
        <v>1.1E-4</v>
      </c>
      <c r="O113" s="505"/>
      <c r="P113" s="476"/>
      <c r="Q113" s="466">
        <v>110</v>
      </c>
      <c r="R113" s="463" t="str">
        <f t="shared" si="17"/>
        <v>古屋　良祐</v>
      </c>
      <c r="S113" s="251" t="str">
        <f t="shared" si="18"/>
        <v>中3</v>
      </c>
      <c r="T113" s="366" t="str">
        <f t="shared" si="19"/>
        <v>恵那峡</v>
      </c>
      <c r="U113" s="467">
        <f t="shared" si="20"/>
        <v>0</v>
      </c>
      <c r="V113" s="25"/>
      <c r="W113" s="277"/>
      <c r="X113" s="474"/>
      <c r="Y113" s="506"/>
      <c r="Z113" s="25"/>
      <c r="AA113" s="506"/>
      <c r="AB113" s="478"/>
      <c r="AC113" s="506"/>
      <c r="AD113" s="25"/>
      <c r="AF113" s="35"/>
      <c r="AH113" s="33"/>
      <c r="AI113" s="30"/>
      <c r="AJ113" s="31"/>
      <c r="AK113" s="484"/>
      <c r="AL113" s="23"/>
      <c r="AN113" s="4"/>
    </row>
    <row r="114" spans="1:40" ht="16.5" customHeight="1" thickBot="1" x14ac:dyDescent="0.25">
      <c r="A114" s="509">
        <v>111</v>
      </c>
      <c r="B114" s="152"/>
      <c r="C114" s="368"/>
      <c r="D114" s="369"/>
      <c r="E114" s="22"/>
      <c r="F114" s="503"/>
      <c r="G114" s="459">
        <f t="shared" si="11"/>
        <v>79</v>
      </c>
      <c r="H114" s="507">
        <f t="shared" si="12"/>
        <v>68</v>
      </c>
      <c r="I114" s="496">
        <f t="shared" si="13"/>
        <v>0</v>
      </c>
      <c r="J114" s="508" t="e">
        <f>VLOOKUP(C114,[1]学年!$C$2:$D$7,2,0)</f>
        <v>#N/A</v>
      </c>
      <c r="K114" s="40">
        <f t="shared" si="14"/>
        <v>0</v>
      </c>
      <c r="L114" s="41">
        <f t="shared" si="15"/>
        <v>0</v>
      </c>
      <c r="M114" s="40">
        <v>1.11E-4</v>
      </c>
      <c r="N114" s="42">
        <f t="shared" si="16"/>
        <v>1.11E-4</v>
      </c>
      <c r="O114" s="505"/>
      <c r="P114" s="476"/>
      <c r="Q114" s="466">
        <v>111</v>
      </c>
      <c r="R114" s="463" t="str">
        <f t="shared" si="17"/>
        <v>橋詰　直隼</v>
      </c>
      <c r="S114" s="251" t="str">
        <f t="shared" si="18"/>
        <v>中3</v>
      </c>
      <c r="T114" s="366" t="str">
        <f t="shared" si="19"/>
        <v>恵那峡</v>
      </c>
      <c r="U114" s="467">
        <f t="shared" si="20"/>
        <v>0</v>
      </c>
      <c r="V114" s="25"/>
      <c r="W114" s="277"/>
      <c r="X114" s="474"/>
      <c r="Y114" s="506"/>
      <c r="Z114" s="25"/>
      <c r="AA114" s="506"/>
      <c r="AB114" s="478"/>
      <c r="AC114" s="506"/>
      <c r="AD114" s="25"/>
      <c r="AF114" s="35"/>
      <c r="AH114" s="33"/>
      <c r="AI114" s="30"/>
      <c r="AJ114" s="31"/>
      <c r="AK114" s="484"/>
      <c r="AL114" s="23"/>
      <c r="AN114" s="4"/>
    </row>
    <row r="115" spans="1:40" ht="16.5" customHeight="1" thickBot="1" x14ac:dyDescent="0.25">
      <c r="A115" s="509">
        <v>112</v>
      </c>
      <c r="B115" s="152"/>
      <c r="C115" s="368"/>
      <c r="D115" s="369"/>
      <c r="E115" s="22"/>
      <c r="F115" s="503"/>
      <c r="G115" s="459">
        <f t="shared" si="11"/>
        <v>78</v>
      </c>
      <c r="H115" s="507">
        <f t="shared" si="12"/>
        <v>68</v>
      </c>
      <c r="I115" s="496">
        <f t="shared" si="13"/>
        <v>0</v>
      </c>
      <c r="J115" s="508" t="e">
        <f>VLOOKUP(C115,[1]学年!$C$2:$D$7,2,0)</f>
        <v>#N/A</v>
      </c>
      <c r="K115" s="40">
        <f t="shared" si="14"/>
        <v>0</v>
      </c>
      <c r="L115" s="41">
        <f t="shared" si="15"/>
        <v>0</v>
      </c>
      <c r="M115" s="40">
        <v>1.12E-4</v>
      </c>
      <c r="N115" s="42">
        <f t="shared" si="16"/>
        <v>1.12E-4</v>
      </c>
      <c r="O115" s="505"/>
      <c r="P115" s="476"/>
      <c r="Q115" s="466">
        <v>112</v>
      </c>
      <c r="R115" s="463" t="str">
        <f t="shared" si="17"/>
        <v>間宮　友稀</v>
      </c>
      <c r="S115" s="251" t="str">
        <f t="shared" si="18"/>
        <v>中3</v>
      </c>
      <c r="T115" s="366" t="str">
        <f t="shared" si="19"/>
        <v>ＨＩＤＥ TA</v>
      </c>
      <c r="U115" s="467">
        <f t="shared" si="20"/>
        <v>0</v>
      </c>
      <c r="V115" s="25"/>
      <c r="W115" s="277"/>
      <c r="X115" s="474"/>
      <c r="Y115" s="506"/>
      <c r="Z115" s="25"/>
      <c r="AA115" s="506"/>
      <c r="AB115" s="478"/>
      <c r="AC115" s="506"/>
      <c r="AD115" s="25"/>
      <c r="AF115" s="35"/>
      <c r="AH115" s="33"/>
      <c r="AI115" s="30"/>
      <c r="AJ115" s="31"/>
      <c r="AK115" s="484"/>
      <c r="AL115" s="23"/>
      <c r="AN115" s="4"/>
    </row>
    <row r="116" spans="1:40" ht="16.5" customHeight="1" thickBot="1" x14ac:dyDescent="0.25">
      <c r="A116" s="509">
        <v>113</v>
      </c>
      <c r="B116" s="152"/>
      <c r="C116" s="368"/>
      <c r="D116" s="369"/>
      <c r="E116" s="22"/>
      <c r="F116" s="503"/>
      <c r="G116" s="459">
        <f t="shared" si="11"/>
        <v>77</v>
      </c>
      <c r="H116" s="507">
        <f t="shared" si="12"/>
        <v>68</v>
      </c>
      <c r="I116" s="496">
        <f t="shared" si="13"/>
        <v>0</v>
      </c>
      <c r="J116" s="508" t="e">
        <f>VLOOKUP(C116,[1]学年!$C$2:$D$7,2,0)</f>
        <v>#N/A</v>
      </c>
      <c r="K116" s="40">
        <f t="shared" si="14"/>
        <v>0</v>
      </c>
      <c r="L116" s="41">
        <f t="shared" si="15"/>
        <v>0</v>
      </c>
      <c r="M116" s="40">
        <v>1.13E-4</v>
      </c>
      <c r="N116" s="42">
        <f t="shared" si="16"/>
        <v>1.13E-4</v>
      </c>
      <c r="O116" s="505"/>
      <c r="P116" s="476"/>
      <c r="Q116" s="466">
        <v>113</v>
      </c>
      <c r="R116" s="463" t="str">
        <f t="shared" si="17"/>
        <v>可児　優希</v>
      </c>
      <c r="S116" s="251" t="str">
        <f t="shared" si="18"/>
        <v>中3</v>
      </c>
      <c r="T116" s="366" t="str">
        <f t="shared" si="19"/>
        <v>ＨＩＤＥ TA</v>
      </c>
      <c r="U116" s="467">
        <f t="shared" si="20"/>
        <v>0</v>
      </c>
      <c r="V116" s="25"/>
      <c r="W116" s="277"/>
      <c r="X116" s="474"/>
      <c r="Y116" s="506"/>
      <c r="Z116" s="25"/>
      <c r="AA116" s="506"/>
      <c r="AB116" s="478"/>
      <c r="AC116" s="506"/>
      <c r="AD116" s="25"/>
      <c r="AF116" s="35"/>
      <c r="AH116" s="33"/>
      <c r="AI116" s="30"/>
      <c r="AJ116" s="31"/>
      <c r="AK116" s="484"/>
      <c r="AL116" s="23"/>
      <c r="AN116" s="4"/>
    </row>
    <row r="117" spans="1:40" ht="16.5" customHeight="1" thickBot="1" x14ac:dyDescent="0.25">
      <c r="A117" s="509">
        <v>114</v>
      </c>
      <c r="B117" s="152"/>
      <c r="C117" s="368"/>
      <c r="D117" s="369"/>
      <c r="E117" s="22"/>
      <c r="F117" s="503"/>
      <c r="G117" s="459">
        <f t="shared" si="11"/>
        <v>76</v>
      </c>
      <c r="H117" s="507">
        <f t="shared" si="12"/>
        <v>68</v>
      </c>
      <c r="I117" s="496">
        <f t="shared" si="13"/>
        <v>0</v>
      </c>
      <c r="J117" s="508" t="e">
        <f>VLOOKUP(C117,[1]学年!$C$2:$D$7,2,0)</f>
        <v>#N/A</v>
      </c>
      <c r="K117" s="40">
        <f t="shared" si="14"/>
        <v>0</v>
      </c>
      <c r="L117" s="41">
        <f t="shared" si="15"/>
        <v>0</v>
      </c>
      <c r="M117" s="40">
        <v>1.1400000000000001E-4</v>
      </c>
      <c r="N117" s="42">
        <f t="shared" si="16"/>
        <v>1.1400000000000001E-4</v>
      </c>
      <c r="O117" s="505"/>
      <c r="P117" s="476"/>
      <c r="Q117" s="466">
        <v>114</v>
      </c>
      <c r="R117" s="463" t="str">
        <f t="shared" si="17"/>
        <v>丹羽　駿介</v>
      </c>
      <c r="S117" s="251" t="str">
        <f t="shared" si="18"/>
        <v>中3</v>
      </c>
      <c r="T117" s="366" t="str">
        <f t="shared" si="19"/>
        <v>WiM岐阜</v>
      </c>
      <c r="U117" s="467">
        <f t="shared" si="20"/>
        <v>0</v>
      </c>
      <c r="V117" s="25"/>
      <c r="W117" s="277"/>
      <c r="X117" s="474"/>
      <c r="Y117" s="506"/>
      <c r="Z117" s="25"/>
      <c r="AA117" s="506"/>
      <c r="AB117" s="478"/>
      <c r="AC117" s="506"/>
      <c r="AD117" s="25"/>
      <c r="AF117" s="35"/>
      <c r="AH117" s="33"/>
      <c r="AI117" s="30"/>
      <c r="AJ117" s="31"/>
      <c r="AK117" s="484"/>
      <c r="AL117" s="23"/>
      <c r="AN117" s="4"/>
    </row>
    <row r="118" spans="1:40" ht="16.5" customHeight="1" thickBot="1" x14ac:dyDescent="0.25">
      <c r="A118" s="509">
        <v>115</v>
      </c>
      <c r="B118" s="152"/>
      <c r="C118" s="368"/>
      <c r="D118" s="369"/>
      <c r="E118" s="22"/>
      <c r="F118" s="503"/>
      <c r="G118" s="459">
        <f t="shared" si="11"/>
        <v>75</v>
      </c>
      <c r="H118" s="507">
        <f t="shared" si="12"/>
        <v>68</v>
      </c>
      <c r="I118" s="496">
        <f t="shared" si="13"/>
        <v>0</v>
      </c>
      <c r="J118" s="508" t="e">
        <f>VLOOKUP(C118,[1]学年!$C$2:$D$7,2,0)</f>
        <v>#N/A</v>
      </c>
      <c r="K118" s="40">
        <f t="shared" si="14"/>
        <v>0</v>
      </c>
      <c r="L118" s="41">
        <f t="shared" si="15"/>
        <v>0</v>
      </c>
      <c r="M118" s="40">
        <v>1.15E-4</v>
      </c>
      <c r="N118" s="42">
        <f t="shared" si="16"/>
        <v>1.15E-4</v>
      </c>
      <c r="O118" s="505"/>
      <c r="P118" s="476"/>
      <c r="Q118" s="466">
        <v>115</v>
      </c>
      <c r="R118" s="463" t="str">
        <f t="shared" si="17"/>
        <v>林　　佳生</v>
      </c>
      <c r="S118" s="251" t="str">
        <f t="shared" si="18"/>
        <v>×</v>
      </c>
      <c r="T118" s="366" t="str">
        <f t="shared" si="19"/>
        <v>可児</v>
      </c>
      <c r="U118" s="467">
        <f t="shared" si="20"/>
        <v>0</v>
      </c>
      <c r="V118" s="25"/>
      <c r="W118" s="277"/>
      <c r="X118" s="474"/>
      <c r="Y118" s="506"/>
      <c r="Z118" s="25"/>
      <c r="AA118" s="506"/>
      <c r="AB118" s="478"/>
      <c r="AC118" s="506"/>
      <c r="AD118" s="25"/>
      <c r="AF118" s="35"/>
      <c r="AH118" s="33"/>
      <c r="AI118" s="30"/>
      <c r="AJ118" s="31"/>
      <c r="AK118" s="484"/>
      <c r="AL118" s="23"/>
      <c r="AN118" s="4"/>
    </row>
    <row r="119" spans="1:40" ht="16.5" customHeight="1" thickBot="1" x14ac:dyDescent="0.25">
      <c r="A119" s="509">
        <v>116</v>
      </c>
      <c r="B119" s="152"/>
      <c r="C119" s="368"/>
      <c r="D119" s="369"/>
      <c r="E119" s="22"/>
      <c r="F119" s="503"/>
      <c r="G119" s="459">
        <f t="shared" si="11"/>
        <v>74</v>
      </c>
      <c r="H119" s="507">
        <f t="shared" si="12"/>
        <v>68</v>
      </c>
      <c r="I119" s="496">
        <f t="shared" si="13"/>
        <v>0</v>
      </c>
      <c r="J119" s="508" t="e">
        <f>VLOOKUP(C119,[1]学年!$C$2:$D$7,2,0)</f>
        <v>#N/A</v>
      </c>
      <c r="K119" s="40">
        <f t="shared" si="14"/>
        <v>0</v>
      </c>
      <c r="L119" s="41">
        <f t="shared" si="15"/>
        <v>0</v>
      </c>
      <c r="M119" s="40">
        <v>1.16E-4</v>
      </c>
      <c r="N119" s="42">
        <f t="shared" si="16"/>
        <v>1.16E-4</v>
      </c>
      <c r="O119" s="505"/>
      <c r="P119" s="476"/>
      <c r="Q119" s="466">
        <v>116</v>
      </c>
      <c r="R119" s="463" t="str">
        <f t="shared" si="17"/>
        <v>細川　祐希</v>
      </c>
      <c r="S119" s="251" t="str">
        <f t="shared" si="18"/>
        <v>×</v>
      </c>
      <c r="T119" s="366" t="str">
        <f t="shared" si="19"/>
        <v>麗澤瑞浪</v>
      </c>
      <c r="U119" s="467">
        <f t="shared" si="20"/>
        <v>0</v>
      </c>
      <c r="V119" s="25"/>
      <c r="W119" s="277"/>
      <c r="X119" s="474"/>
      <c r="Y119" s="506"/>
      <c r="Z119" s="25"/>
      <c r="AA119" s="506"/>
      <c r="AB119" s="478"/>
      <c r="AC119" s="506"/>
      <c r="AD119" s="25"/>
      <c r="AF119" s="35"/>
      <c r="AH119" s="33"/>
      <c r="AI119" s="30"/>
      <c r="AJ119" s="31"/>
      <c r="AK119" s="484"/>
      <c r="AL119" s="23"/>
      <c r="AN119" s="4"/>
    </row>
    <row r="120" spans="1:40" ht="16.5" customHeight="1" thickBot="1" x14ac:dyDescent="0.25">
      <c r="A120" s="509">
        <v>117</v>
      </c>
      <c r="B120" s="152"/>
      <c r="C120" s="368"/>
      <c r="D120" s="369"/>
      <c r="E120" s="22"/>
      <c r="F120" s="503"/>
      <c r="G120" s="459">
        <f t="shared" si="11"/>
        <v>73</v>
      </c>
      <c r="H120" s="507">
        <f t="shared" si="12"/>
        <v>68</v>
      </c>
      <c r="I120" s="496">
        <f t="shared" si="13"/>
        <v>0</v>
      </c>
      <c r="J120" s="508" t="e">
        <f>VLOOKUP(C120,[1]学年!$C$2:$D$7,2,0)</f>
        <v>#N/A</v>
      </c>
      <c r="K120" s="40">
        <f t="shared" si="14"/>
        <v>0</v>
      </c>
      <c r="L120" s="41">
        <f t="shared" si="15"/>
        <v>0</v>
      </c>
      <c r="M120" s="40">
        <v>1.17E-4</v>
      </c>
      <c r="N120" s="42">
        <f t="shared" si="16"/>
        <v>1.17E-4</v>
      </c>
      <c r="O120" s="505"/>
      <c r="P120" s="476"/>
      <c r="Q120" s="466">
        <v>117</v>
      </c>
      <c r="R120" s="463" t="str">
        <f t="shared" si="17"/>
        <v>三本　悠太</v>
      </c>
      <c r="S120" s="251" t="str">
        <f t="shared" si="18"/>
        <v>×</v>
      </c>
      <c r="T120" s="366" t="str">
        <f t="shared" si="19"/>
        <v>県岐阜商</v>
      </c>
      <c r="U120" s="467">
        <f t="shared" si="20"/>
        <v>0</v>
      </c>
      <c r="V120" s="25"/>
      <c r="W120" s="277"/>
      <c r="X120" s="474"/>
      <c r="Y120" s="506"/>
      <c r="Z120" s="25"/>
      <c r="AA120" s="506"/>
      <c r="AB120" s="478"/>
      <c r="AC120" s="506"/>
      <c r="AD120" s="25"/>
      <c r="AF120" s="35"/>
      <c r="AH120" s="33"/>
      <c r="AI120" s="30"/>
      <c r="AJ120" s="31"/>
      <c r="AK120" s="484"/>
      <c r="AL120" s="23"/>
      <c r="AN120" s="4"/>
    </row>
    <row r="121" spans="1:40" ht="16.5" customHeight="1" thickBot="1" x14ac:dyDescent="0.25">
      <c r="A121" s="509">
        <v>118</v>
      </c>
      <c r="B121" s="152"/>
      <c r="C121" s="368"/>
      <c r="D121" s="369"/>
      <c r="E121" s="22"/>
      <c r="F121" s="503"/>
      <c r="G121" s="459">
        <f t="shared" si="11"/>
        <v>72</v>
      </c>
      <c r="H121" s="507">
        <f t="shared" si="12"/>
        <v>68</v>
      </c>
      <c r="I121" s="496">
        <f t="shared" si="13"/>
        <v>0</v>
      </c>
      <c r="J121" s="508" t="e">
        <f>VLOOKUP(C121,[1]学年!$C$2:$D$7,2,0)</f>
        <v>#N/A</v>
      </c>
      <c r="K121" s="40">
        <f t="shared" si="14"/>
        <v>0</v>
      </c>
      <c r="L121" s="41">
        <f t="shared" si="15"/>
        <v>0</v>
      </c>
      <c r="M121" s="40">
        <v>1.18E-4</v>
      </c>
      <c r="N121" s="42">
        <f t="shared" si="16"/>
        <v>1.18E-4</v>
      </c>
      <c r="O121" s="505"/>
      <c r="P121" s="476"/>
      <c r="Q121" s="466">
        <v>118</v>
      </c>
      <c r="R121" s="463" t="str">
        <f t="shared" si="17"/>
        <v>宮島　　陸</v>
      </c>
      <c r="S121" s="251" t="str">
        <f t="shared" si="18"/>
        <v>×</v>
      </c>
      <c r="T121" s="366" t="str">
        <f t="shared" si="19"/>
        <v>県岐阜商</v>
      </c>
      <c r="U121" s="467">
        <f t="shared" si="20"/>
        <v>0</v>
      </c>
      <c r="V121" s="25"/>
      <c r="W121" s="277"/>
      <c r="X121" s="474"/>
      <c r="Y121" s="506"/>
      <c r="Z121" s="25"/>
      <c r="AA121" s="506"/>
      <c r="AB121" s="478"/>
      <c r="AC121" s="506"/>
      <c r="AD121" s="25"/>
      <c r="AF121" s="35"/>
      <c r="AH121" s="33"/>
      <c r="AI121" s="30"/>
      <c r="AJ121" s="31"/>
      <c r="AK121" s="484"/>
      <c r="AL121" s="23"/>
      <c r="AN121" s="4"/>
    </row>
    <row r="122" spans="1:40" ht="16.5" customHeight="1" thickBot="1" x14ac:dyDescent="0.25">
      <c r="A122" s="509">
        <v>119</v>
      </c>
      <c r="B122" s="152"/>
      <c r="C122" s="368"/>
      <c r="D122" s="369"/>
      <c r="E122" s="22"/>
      <c r="F122" s="503"/>
      <c r="G122" s="459">
        <f t="shared" si="11"/>
        <v>71</v>
      </c>
      <c r="H122" s="507">
        <f t="shared" si="12"/>
        <v>68</v>
      </c>
      <c r="I122" s="496">
        <f t="shared" si="13"/>
        <v>0</v>
      </c>
      <c r="J122" s="508" t="e">
        <f>VLOOKUP(C122,[1]学年!$C$2:$D$7,2,0)</f>
        <v>#N/A</v>
      </c>
      <c r="K122" s="40">
        <f t="shared" si="14"/>
        <v>0</v>
      </c>
      <c r="L122" s="41">
        <f t="shared" si="15"/>
        <v>0</v>
      </c>
      <c r="M122" s="40">
        <v>1.1900000000000001E-4</v>
      </c>
      <c r="N122" s="42">
        <f t="shared" si="16"/>
        <v>1.1900000000000001E-4</v>
      </c>
      <c r="O122" s="505"/>
      <c r="P122" s="476"/>
      <c r="Q122" s="466">
        <v>119</v>
      </c>
      <c r="R122" s="474" t="str">
        <f t="shared" si="17"/>
        <v>水野　惺矢</v>
      </c>
      <c r="S122" s="277" t="str">
        <f t="shared" si="18"/>
        <v>中3</v>
      </c>
      <c r="T122" s="25" t="str">
        <f t="shared" si="19"/>
        <v>WiM岐阜</v>
      </c>
      <c r="U122" s="510">
        <f t="shared" si="20"/>
        <v>0</v>
      </c>
      <c r="V122" s="25"/>
      <c r="W122" s="277"/>
      <c r="X122" s="474"/>
      <c r="Y122" s="506"/>
      <c r="Z122" s="25"/>
      <c r="AA122" s="506"/>
      <c r="AB122" s="478"/>
      <c r="AC122" s="506"/>
      <c r="AD122" s="25"/>
      <c r="AF122" s="35"/>
      <c r="AH122" s="33"/>
      <c r="AI122" s="30"/>
      <c r="AJ122" s="31"/>
      <c r="AK122" s="484"/>
      <c r="AL122" s="23"/>
      <c r="AN122" s="4"/>
    </row>
    <row r="123" spans="1:40" ht="16.5" customHeight="1" thickBot="1" x14ac:dyDescent="0.25">
      <c r="A123" s="509">
        <v>120</v>
      </c>
      <c r="B123" s="152"/>
      <c r="C123" s="368"/>
      <c r="D123" s="369"/>
      <c r="E123" s="22"/>
      <c r="F123" s="503"/>
      <c r="G123" s="459">
        <f t="shared" si="11"/>
        <v>70</v>
      </c>
      <c r="H123" s="507">
        <f t="shared" si="12"/>
        <v>68</v>
      </c>
      <c r="I123" s="496">
        <f t="shared" si="13"/>
        <v>0</v>
      </c>
      <c r="J123" s="508" t="e">
        <f>VLOOKUP(C123,[1]学年!$C$2:$D$7,2,0)</f>
        <v>#N/A</v>
      </c>
      <c r="K123" s="40">
        <f t="shared" si="14"/>
        <v>0</v>
      </c>
      <c r="L123" s="41">
        <f t="shared" si="15"/>
        <v>0</v>
      </c>
      <c r="M123" s="40">
        <v>1.2E-4</v>
      </c>
      <c r="N123" s="42">
        <f t="shared" si="16"/>
        <v>1.2E-4</v>
      </c>
      <c r="O123" s="505"/>
      <c r="P123" s="476"/>
      <c r="Q123" s="466">
        <v>120</v>
      </c>
      <c r="R123" s="474" t="str">
        <f t="shared" si="17"/>
        <v>葛西　辰哉</v>
      </c>
      <c r="S123" s="277" t="str">
        <f t="shared" si="18"/>
        <v>×</v>
      </c>
      <c r="T123" s="25" t="str">
        <f t="shared" si="19"/>
        <v>県岐阜商</v>
      </c>
      <c r="U123" s="510">
        <f t="shared" si="20"/>
        <v>0</v>
      </c>
      <c r="V123" s="25"/>
      <c r="W123" s="277"/>
      <c r="X123" s="474"/>
      <c r="Y123" s="506"/>
      <c r="Z123" s="25"/>
      <c r="AA123" s="506"/>
      <c r="AB123" s="478"/>
      <c r="AC123" s="506"/>
      <c r="AD123" s="25"/>
      <c r="AF123" s="35"/>
      <c r="AH123" s="33"/>
      <c r="AI123" s="30"/>
      <c r="AJ123" s="31"/>
      <c r="AK123" s="484"/>
      <c r="AL123" s="23"/>
      <c r="AN123" s="4"/>
    </row>
    <row r="124" spans="1:40" ht="16.5" customHeight="1" thickBot="1" x14ac:dyDescent="0.25">
      <c r="A124" s="509">
        <v>121</v>
      </c>
      <c r="B124" s="152"/>
      <c r="C124" s="368"/>
      <c r="D124" s="369"/>
      <c r="E124" s="22"/>
      <c r="F124" s="503"/>
      <c r="G124" s="459">
        <f t="shared" si="11"/>
        <v>69</v>
      </c>
      <c r="H124" s="507">
        <f t="shared" si="12"/>
        <v>68</v>
      </c>
      <c r="I124" s="496">
        <f t="shared" si="13"/>
        <v>0</v>
      </c>
      <c r="J124" s="508" t="e">
        <f>VLOOKUP(C124,[1]学年!$C$2:$D$7,2,0)</f>
        <v>#N/A</v>
      </c>
      <c r="K124" s="40">
        <f t="shared" si="14"/>
        <v>0</v>
      </c>
      <c r="L124" s="41">
        <f t="shared" si="15"/>
        <v>0</v>
      </c>
      <c r="M124" s="40">
        <v>1.21E-4</v>
      </c>
      <c r="N124" s="42">
        <f t="shared" si="16"/>
        <v>1.21E-4</v>
      </c>
      <c r="O124" s="505"/>
      <c r="P124" s="476"/>
      <c r="Q124" s="466">
        <v>121</v>
      </c>
      <c r="R124" s="474" t="str">
        <f t="shared" si="17"/>
        <v>林　幸多郎</v>
      </c>
      <c r="S124" s="277" t="str">
        <f t="shared" si="18"/>
        <v>×</v>
      </c>
      <c r="T124" s="25" t="str">
        <f t="shared" si="19"/>
        <v>麗澤瑞浪</v>
      </c>
      <c r="U124" s="510">
        <f t="shared" si="20"/>
        <v>0</v>
      </c>
      <c r="V124" s="25"/>
      <c r="W124" s="277"/>
      <c r="X124" s="474"/>
      <c r="Y124" s="506"/>
      <c r="Z124" s="25"/>
      <c r="AA124" s="506"/>
      <c r="AB124" s="478"/>
      <c r="AC124" s="506"/>
      <c r="AD124" s="25"/>
      <c r="AF124" s="35"/>
      <c r="AH124" s="33"/>
      <c r="AI124" s="30"/>
      <c r="AJ124" s="31"/>
      <c r="AK124" s="484"/>
      <c r="AL124" s="23"/>
      <c r="AN124" s="4"/>
    </row>
    <row r="125" spans="1:40" ht="16.5" customHeight="1" thickBot="1" x14ac:dyDescent="0.25">
      <c r="A125" s="509">
        <v>122</v>
      </c>
      <c r="B125" s="152"/>
      <c r="C125" s="368"/>
      <c r="D125" s="369"/>
      <c r="E125" s="22"/>
      <c r="F125" s="503"/>
      <c r="G125" s="459">
        <f t="shared" si="11"/>
        <v>68</v>
      </c>
      <c r="H125" s="507">
        <f t="shared" si="12"/>
        <v>68</v>
      </c>
      <c r="I125" s="496">
        <f t="shared" si="13"/>
        <v>0</v>
      </c>
      <c r="J125" s="508" t="e">
        <f>VLOOKUP(C125,[1]学年!$C$2:$D$7,2,0)</f>
        <v>#N/A</v>
      </c>
      <c r="K125" s="40">
        <f t="shared" si="14"/>
        <v>0</v>
      </c>
      <c r="L125" s="41">
        <f t="shared" si="15"/>
        <v>0</v>
      </c>
      <c r="M125" s="40">
        <v>1.22E-4</v>
      </c>
      <c r="N125" s="42">
        <f t="shared" si="16"/>
        <v>1.22E-4</v>
      </c>
      <c r="O125" s="505"/>
      <c r="P125" s="476"/>
      <c r="Q125" s="466">
        <v>122</v>
      </c>
      <c r="R125" s="474" t="str">
        <f t="shared" si="17"/>
        <v>樋口　貴大</v>
      </c>
      <c r="S125" s="277" t="str">
        <f t="shared" si="18"/>
        <v>×</v>
      </c>
      <c r="T125" s="25" t="str">
        <f t="shared" si="19"/>
        <v>県岐阜商</v>
      </c>
      <c r="U125" s="510">
        <f t="shared" si="20"/>
        <v>0</v>
      </c>
      <c r="V125" s="25"/>
      <c r="W125" s="277"/>
      <c r="X125" s="474"/>
      <c r="Y125" s="506"/>
      <c r="Z125" s="25"/>
      <c r="AA125" s="506"/>
      <c r="AB125" s="478"/>
      <c r="AC125" s="506"/>
      <c r="AD125" s="25"/>
      <c r="AF125" s="35"/>
      <c r="AH125" s="33"/>
      <c r="AI125" s="30"/>
      <c r="AJ125" s="31"/>
      <c r="AK125" s="484"/>
      <c r="AL125" s="23"/>
      <c r="AN125" s="4"/>
    </row>
    <row r="126" spans="1:40" ht="16.5" customHeight="1" thickBot="1" x14ac:dyDescent="0.25">
      <c r="A126" s="509"/>
      <c r="B126" s="152"/>
      <c r="C126" s="368"/>
      <c r="D126" s="369"/>
      <c r="E126" s="22"/>
      <c r="F126" s="503"/>
      <c r="G126" s="507"/>
      <c r="H126" s="507"/>
      <c r="I126" s="496">
        <f t="shared" si="13"/>
        <v>0</v>
      </c>
      <c r="J126" s="508"/>
      <c r="K126" s="40"/>
      <c r="L126" s="41"/>
      <c r="M126" s="40"/>
      <c r="N126" s="42"/>
      <c r="O126" s="505"/>
      <c r="P126" s="476"/>
      <c r="Q126" s="466">
        <v>123</v>
      </c>
      <c r="R126" s="474" t="e">
        <f t="shared" ref="R126:R179" si="21">VLOOKUP($Q126,$G$4:$N$182,5,0)</f>
        <v>#N/A</v>
      </c>
      <c r="S126" s="277" t="e">
        <f t="shared" ref="S126:S179" si="22">VLOOKUP($Q126,$G$4:$N$182,4,0)</f>
        <v>#N/A</v>
      </c>
      <c r="T126" s="25" t="e">
        <f t="shared" ref="T126:T179" si="23">VLOOKUP($Q126,$G$4:$N$182,6,0)</f>
        <v>#N/A</v>
      </c>
      <c r="U126" s="510" t="e">
        <f t="shared" ref="U126:U179" si="24">VLOOKUP($Q126,$G$4:$N$182,3,0)</f>
        <v>#N/A</v>
      </c>
      <c r="V126" s="25"/>
      <c r="W126" s="277"/>
      <c r="X126" s="474"/>
      <c r="Y126" s="506"/>
      <c r="Z126" s="25"/>
      <c r="AA126" s="506"/>
      <c r="AB126" s="478"/>
      <c r="AC126" s="506"/>
      <c r="AD126" s="25"/>
      <c r="AF126" s="35"/>
      <c r="AH126" s="33"/>
      <c r="AI126" s="30"/>
      <c r="AJ126" s="31"/>
      <c r="AK126" s="484"/>
      <c r="AL126" s="23"/>
      <c r="AN126" s="4"/>
    </row>
    <row r="127" spans="1:40" ht="16.5" customHeight="1" x14ac:dyDescent="0.2">
      <c r="A127" s="509"/>
      <c r="B127" s="152"/>
      <c r="C127" s="368"/>
      <c r="D127" s="369"/>
      <c r="E127" s="22"/>
      <c r="F127" s="503"/>
      <c r="G127" s="511"/>
      <c r="H127" s="511"/>
      <c r="I127" s="504">
        <f t="shared" si="13"/>
        <v>0</v>
      </c>
      <c r="J127" s="473"/>
      <c r="K127" s="277"/>
      <c r="L127" s="25"/>
      <c r="M127" s="277"/>
      <c r="N127" s="474"/>
      <c r="O127" s="505"/>
      <c r="P127" s="476"/>
      <c r="Q127" s="512"/>
      <c r="R127" s="474"/>
      <c r="S127" s="277"/>
      <c r="T127" s="25"/>
      <c r="U127" s="510"/>
      <c r="V127" s="25"/>
      <c r="W127" s="277"/>
      <c r="X127" s="474"/>
      <c r="Y127" s="506"/>
      <c r="Z127" s="25"/>
      <c r="AA127" s="506"/>
      <c r="AB127" s="478"/>
      <c r="AC127" s="506"/>
      <c r="AD127" s="25"/>
      <c r="AF127" s="35"/>
      <c r="AH127" s="33"/>
      <c r="AI127" s="30"/>
      <c r="AJ127" s="31"/>
      <c r="AK127" s="484"/>
      <c r="AL127" s="23"/>
      <c r="AN127" s="4"/>
    </row>
    <row r="128" spans="1:40" ht="16.5" customHeight="1" x14ac:dyDescent="0.2">
      <c r="A128" s="509"/>
      <c r="B128" s="152"/>
      <c r="C128" s="368"/>
      <c r="D128" s="369"/>
      <c r="E128" s="22"/>
      <c r="F128" s="503"/>
      <c r="G128" s="511"/>
      <c r="H128" s="511"/>
      <c r="I128" s="504">
        <f t="shared" si="13"/>
        <v>0</v>
      </c>
      <c r="J128" s="473"/>
      <c r="K128" s="277"/>
      <c r="L128" s="25"/>
      <c r="M128" s="277"/>
      <c r="N128" s="474"/>
      <c r="O128" s="505"/>
      <c r="P128" s="476"/>
      <c r="Q128" s="512"/>
      <c r="R128" s="474"/>
      <c r="S128" s="277"/>
      <c r="T128" s="25"/>
      <c r="U128" s="510"/>
      <c r="V128" s="25"/>
      <c r="W128" s="277"/>
      <c r="X128" s="474"/>
      <c r="Y128" s="506"/>
      <c r="Z128" s="25"/>
      <c r="AA128" s="506"/>
      <c r="AB128" s="478"/>
      <c r="AC128" s="506"/>
      <c r="AD128" s="25"/>
      <c r="AF128" s="35"/>
      <c r="AH128" s="33"/>
      <c r="AI128" s="30"/>
      <c r="AJ128" s="31"/>
      <c r="AK128" s="484"/>
      <c r="AL128" s="23"/>
      <c r="AN128" s="4"/>
    </row>
    <row r="129" spans="1:40" ht="16.5" customHeight="1" x14ac:dyDescent="0.2">
      <c r="A129" s="509"/>
      <c r="B129" s="152"/>
      <c r="C129" s="368"/>
      <c r="D129" s="369"/>
      <c r="E129" s="22"/>
      <c r="F129" s="503"/>
      <c r="G129" s="511"/>
      <c r="H129" s="511"/>
      <c r="I129" s="504">
        <f t="shared" si="13"/>
        <v>0</v>
      </c>
      <c r="J129" s="473"/>
      <c r="K129" s="277"/>
      <c r="L129" s="25"/>
      <c r="M129" s="277"/>
      <c r="N129" s="474"/>
      <c r="O129" s="505"/>
      <c r="P129" s="476"/>
      <c r="Q129" s="512"/>
      <c r="R129" s="474"/>
      <c r="S129" s="277"/>
      <c r="T129" s="25"/>
      <c r="U129" s="510"/>
      <c r="V129" s="25"/>
      <c r="W129" s="277"/>
      <c r="X129" s="474"/>
      <c r="Y129" s="506"/>
      <c r="Z129" s="25"/>
      <c r="AA129" s="506"/>
      <c r="AB129" s="478"/>
      <c r="AC129" s="506"/>
      <c r="AD129" s="25"/>
      <c r="AF129" s="35"/>
      <c r="AH129" s="33"/>
      <c r="AI129" s="30"/>
      <c r="AJ129" s="31"/>
      <c r="AK129" s="484"/>
      <c r="AL129" s="23"/>
      <c r="AN129" s="4"/>
    </row>
    <row r="130" spans="1:40" ht="16.5" customHeight="1" x14ac:dyDescent="0.2">
      <c r="A130" s="509"/>
      <c r="B130" s="152"/>
      <c r="C130" s="368"/>
      <c r="D130" s="369"/>
      <c r="E130" s="22"/>
      <c r="F130" s="503"/>
      <c r="G130" s="511"/>
      <c r="H130" s="511"/>
      <c r="I130" s="504">
        <f t="shared" si="13"/>
        <v>0</v>
      </c>
      <c r="J130" s="473"/>
      <c r="K130" s="277"/>
      <c r="L130" s="25"/>
      <c r="M130" s="277"/>
      <c r="N130" s="474"/>
      <c r="O130" s="505"/>
      <c r="P130" s="476"/>
      <c r="Q130" s="512"/>
      <c r="R130" s="474"/>
      <c r="S130" s="277"/>
      <c r="T130" s="25"/>
      <c r="U130" s="510"/>
      <c r="V130" s="25"/>
      <c r="W130" s="277"/>
      <c r="X130" s="474"/>
      <c r="Y130" s="506"/>
      <c r="Z130" s="25"/>
      <c r="AA130" s="506"/>
      <c r="AB130" s="478"/>
      <c r="AC130" s="506"/>
      <c r="AD130" s="25"/>
      <c r="AF130" s="35"/>
      <c r="AH130" s="33"/>
      <c r="AI130" s="30"/>
      <c r="AJ130" s="31"/>
      <c r="AK130" s="484"/>
      <c r="AL130" s="23"/>
      <c r="AN130" s="4"/>
    </row>
    <row r="131" spans="1:40" ht="16.5" customHeight="1" x14ac:dyDescent="0.2">
      <c r="A131" s="35"/>
      <c r="B131" s="29"/>
      <c r="C131" s="33"/>
      <c r="D131" s="30"/>
      <c r="E131" s="31">
        <v>0</v>
      </c>
      <c r="F131" s="471">
        <v>107</v>
      </c>
      <c r="G131" s="513"/>
      <c r="H131" s="513"/>
      <c r="I131" s="479">
        <f t="shared" si="13"/>
        <v>0</v>
      </c>
      <c r="J131" s="473"/>
      <c r="K131" s="26"/>
      <c r="L131" s="27"/>
      <c r="M131" s="26"/>
      <c r="N131" s="480"/>
      <c r="O131" s="481"/>
      <c r="P131" s="482"/>
      <c r="Q131" s="512">
        <v>108</v>
      </c>
      <c r="R131" s="474" t="str">
        <f t="shared" si="21"/>
        <v>原　　颯希</v>
      </c>
      <c r="S131" s="26" t="str">
        <f t="shared" si="22"/>
        <v>×</v>
      </c>
      <c r="T131" s="27" t="str">
        <f t="shared" si="23"/>
        <v>郡上</v>
      </c>
      <c r="U131" s="514">
        <f t="shared" si="24"/>
        <v>0</v>
      </c>
      <c r="V131" s="27"/>
      <c r="W131" s="26"/>
      <c r="X131" s="480"/>
      <c r="Y131" s="477"/>
      <c r="Z131" s="27"/>
      <c r="AA131" s="477"/>
      <c r="AB131" s="483"/>
      <c r="AC131" s="477"/>
      <c r="AD131" s="27"/>
      <c r="AF131" s="35"/>
      <c r="AH131" s="33"/>
      <c r="AI131" s="30"/>
      <c r="AJ131" s="31"/>
      <c r="AK131" s="484"/>
      <c r="AL131" s="23"/>
      <c r="AN131" s="4"/>
    </row>
    <row r="132" spans="1:40" ht="16.5" customHeight="1" x14ac:dyDescent="0.2">
      <c r="A132" s="35"/>
      <c r="B132" s="29"/>
      <c r="C132" s="33"/>
      <c r="D132" s="30"/>
      <c r="E132" s="31">
        <v>0</v>
      </c>
      <c r="F132" s="471">
        <v>107</v>
      </c>
      <c r="G132" s="513"/>
      <c r="H132" s="513"/>
      <c r="I132" s="479"/>
      <c r="J132" s="473"/>
      <c r="K132" s="26"/>
      <c r="L132" s="27"/>
      <c r="M132" s="26"/>
      <c r="N132" s="480"/>
      <c r="O132" s="481"/>
      <c r="P132" s="482"/>
      <c r="Q132" s="512">
        <v>109</v>
      </c>
      <c r="R132" s="474" t="str">
        <f t="shared" si="21"/>
        <v>上杉　亮介</v>
      </c>
      <c r="S132" s="26" t="str">
        <f t="shared" si="22"/>
        <v>×</v>
      </c>
      <c r="T132" s="27" t="str">
        <f t="shared" si="23"/>
        <v>大垣北</v>
      </c>
      <c r="U132" s="514">
        <f t="shared" si="24"/>
        <v>0</v>
      </c>
      <c r="V132" s="27"/>
      <c r="W132" s="26"/>
      <c r="X132" s="480"/>
      <c r="Y132" s="477"/>
      <c r="Z132" s="27"/>
      <c r="AA132" s="477"/>
      <c r="AB132" s="483"/>
      <c r="AC132" s="477"/>
      <c r="AD132" s="27"/>
      <c r="AF132" s="35"/>
      <c r="AH132" s="33"/>
      <c r="AI132" s="30"/>
      <c r="AJ132" s="31"/>
      <c r="AK132" s="484"/>
      <c r="AL132" s="23"/>
      <c r="AN132" s="4"/>
    </row>
    <row r="133" spans="1:40" ht="16.5" customHeight="1" x14ac:dyDescent="0.2">
      <c r="A133" s="35"/>
      <c r="B133" s="29"/>
      <c r="C133" s="33"/>
      <c r="D133" s="30"/>
      <c r="E133" s="31">
        <v>0</v>
      </c>
      <c r="F133" s="471">
        <v>107</v>
      </c>
      <c r="G133" s="513"/>
      <c r="H133" s="513"/>
      <c r="I133" s="479"/>
      <c r="J133" s="473"/>
      <c r="K133" s="26"/>
      <c r="L133" s="27"/>
      <c r="M133" s="26"/>
      <c r="N133" s="480"/>
      <c r="O133" s="481"/>
      <c r="P133" s="482"/>
      <c r="Q133" s="512">
        <v>110</v>
      </c>
      <c r="R133" s="474" t="str">
        <f t="shared" si="21"/>
        <v>古屋　良祐</v>
      </c>
      <c r="S133" s="26" t="str">
        <f t="shared" si="22"/>
        <v>中3</v>
      </c>
      <c r="T133" s="27" t="str">
        <f t="shared" si="23"/>
        <v>恵那峡</v>
      </c>
      <c r="U133" s="514">
        <f t="shared" si="24"/>
        <v>0</v>
      </c>
      <c r="V133" s="27"/>
      <c r="W133" s="26"/>
      <c r="X133" s="480"/>
      <c r="Y133" s="477"/>
      <c r="Z133" s="27"/>
      <c r="AA133" s="477"/>
      <c r="AB133" s="483"/>
      <c r="AC133" s="477"/>
      <c r="AD133" s="27"/>
      <c r="AF133" s="35"/>
      <c r="AH133" s="33"/>
      <c r="AI133" s="30"/>
      <c r="AJ133" s="31"/>
      <c r="AK133" s="484"/>
      <c r="AL133" s="23"/>
      <c r="AN133" s="4"/>
    </row>
    <row r="134" spans="1:40" ht="16.5" customHeight="1" thickBot="1" x14ac:dyDescent="0.25">
      <c r="A134" s="494"/>
      <c r="B134" s="36"/>
      <c r="C134" s="37"/>
      <c r="D134" s="38"/>
      <c r="E134" s="39">
        <v>0</v>
      </c>
      <c r="F134" s="495">
        <v>107</v>
      </c>
      <c r="G134" s="507"/>
      <c r="H134" s="507"/>
      <c r="I134" s="496"/>
      <c r="J134" s="497"/>
      <c r="K134" s="40"/>
      <c r="L134" s="41"/>
      <c r="M134" s="40"/>
      <c r="N134" s="42"/>
      <c r="O134" s="498"/>
      <c r="P134" s="499"/>
      <c r="Q134" s="512">
        <v>111</v>
      </c>
      <c r="R134" s="42" t="str">
        <f t="shared" si="21"/>
        <v>橋詰　直隼</v>
      </c>
      <c r="S134" s="40" t="str">
        <f t="shared" si="22"/>
        <v>中3</v>
      </c>
      <c r="T134" s="41" t="str">
        <f t="shared" si="23"/>
        <v>恵那峡</v>
      </c>
      <c r="U134" s="515">
        <f t="shared" si="24"/>
        <v>0</v>
      </c>
      <c r="V134" s="41"/>
      <c r="W134" s="40"/>
      <c r="X134" s="42"/>
      <c r="Y134" s="500"/>
      <c r="Z134" s="41"/>
      <c r="AA134" s="500"/>
      <c r="AB134" s="44"/>
      <c r="AC134" s="500"/>
      <c r="AD134" s="41"/>
      <c r="AF134" s="35"/>
      <c r="AH134" s="37"/>
      <c r="AI134" s="38"/>
      <c r="AJ134" s="39"/>
      <c r="AK134" s="516"/>
      <c r="AL134" s="23"/>
      <c r="AN134" s="4"/>
    </row>
    <row r="135" spans="1:40" x14ac:dyDescent="0.2">
      <c r="A135" s="45"/>
      <c r="B135" s="45" t="s">
        <v>11</v>
      </c>
      <c r="C135" s="46"/>
      <c r="D135" s="47"/>
      <c r="E135" s="48"/>
      <c r="F135" s="49"/>
      <c r="G135" s="517"/>
      <c r="H135" s="517"/>
      <c r="I135" s="518"/>
      <c r="J135" s="352"/>
      <c r="K135" s="51"/>
      <c r="L135" s="52"/>
      <c r="M135" s="51"/>
      <c r="N135" s="52"/>
      <c r="O135" s="519"/>
      <c r="P135" s="520"/>
      <c r="Q135" s="512">
        <v>112</v>
      </c>
      <c r="R135" s="52" t="str">
        <f t="shared" si="21"/>
        <v>間宮　友稀</v>
      </c>
      <c r="S135" s="51" t="str">
        <f t="shared" si="22"/>
        <v>中3</v>
      </c>
      <c r="T135" s="52" t="str">
        <f t="shared" si="23"/>
        <v>ＨＩＤＥ TA</v>
      </c>
      <c r="U135" s="521">
        <f t="shared" si="24"/>
        <v>0</v>
      </c>
      <c r="V135" s="52"/>
      <c r="W135" s="51"/>
      <c r="X135" s="52"/>
      <c r="Y135" s="51"/>
      <c r="Z135" s="52"/>
      <c r="AA135" s="51"/>
      <c r="AB135" s="52"/>
      <c r="AC135" s="51"/>
      <c r="AD135" s="52"/>
      <c r="AF135" s="4"/>
      <c r="AH135" s="46"/>
      <c r="AI135" s="47"/>
      <c r="AJ135" s="48"/>
      <c r="AK135" s="48"/>
      <c r="AL135" s="50"/>
    </row>
    <row r="136" spans="1:40" s="63" customFormat="1" x14ac:dyDescent="0.2">
      <c r="A136" s="53"/>
      <c r="B136" s="54"/>
      <c r="C136" s="55"/>
      <c r="D136" s="56"/>
      <c r="E136" s="57"/>
      <c r="F136" s="58"/>
      <c r="G136" s="522"/>
      <c r="H136" s="522"/>
      <c r="I136" s="518"/>
      <c r="J136" s="523"/>
      <c r="K136" s="51"/>
      <c r="L136" s="60"/>
      <c r="M136" s="61"/>
      <c r="N136" s="60"/>
      <c r="O136" s="519"/>
      <c r="P136" s="520"/>
      <c r="Q136" s="512">
        <v>113</v>
      </c>
      <c r="R136" s="60" t="str">
        <f t="shared" si="21"/>
        <v>可児　優希</v>
      </c>
      <c r="S136" s="51" t="str">
        <f t="shared" si="22"/>
        <v>中3</v>
      </c>
      <c r="T136" s="60" t="str">
        <f t="shared" si="23"/>
        <v>ＨＩＤＥ TA</v>
      </c>
      <c r="U136" s="521">
        <f t="shared" si="24"/>
        <v>0</v>
      </c>
      <c r="V136" s="60"/>
      <c r="W136" s="51"/>
      <c r="X136" s="60"/>
      <c r="Y136" s="62"/>
      <c r="Z136" s="60"/>
      <c r="AA136" s="62"/>
      <c r="AB136" s="60"/>
      <c r="AC136" s="62"/>
      <c r="AD136" s="60"/>
      <c r="AE136" s="370"/>
      <c r="AH136" s="55"/>
      <c r="AI136" s="56"/>
      <c r="AJ136" s="57"/>
      <c r="AK136" s="57"/>
      <c r="AL136" s="59"/>
    </row>
    <row r="137" spans="1:40" x14ac:dyDescent="0.2">
      <c r="A137" s="64"/>
      <c r="B137" s="65"/>
      <c r="C137" s="46"/>
      <c r="D137" s="47" t="s">
        <v>12</v>
      </c>
      <c r="E137" s="48"/>
      <c r="F137" s="49"/>
      <c r="G137" s="517"/>
      <c r="H137" s="517"/>
      <c r="I137" s="518"/>
      <c r="J137" s="352"/>
      <c r="K137" s="51"/>
      <c r="L137" s="52"/>
      <c r="M137" s="61"/>
      <c r="N137" s="52"/>
      <c r="O137" s="519"/>
      <c r="P137" s="520"/>
      <c r="Q137" s="512">
        <v>114</v>
      </c>
      <c r="R137" s="52" t="str">
        <f t="shared" si="21"/>
        <v>丹羽　駿介</v>
      </c>
      <c r="S137" s="51" t="str">
        <f t="shared" si="22"/>
        <v>中3</v>
      </c>
      <c r="T137" s="52" t="str">
        <f t="shared" si="23"/>
        <v>WiM岐阜</v>
      </c>
      <c r="U137" s="521">
        <f t="shared" si="24"/>
        <v>0</v>
      </c>
      <c r="V137" s="52"/>
      <c r="W137" s="51"/>
      <c r="X137" s="52"/>
      <c r="Y137" s="62"/>
      <c r="Z137" s="52"/>
      <c r="AA137" s="62"/>
      <c r="AB137" s="52"/>
      <c r="AC137" s="62"/>
      <c r="AD137" s="52"/>
      <c r="AH137" s="46"/>
      <c r="AI137" s="47"/>
      <c r="AJ137" s="48"/>
      <c r="AK137" s="48"/>
      <c r="AL137" s="50"/>
    </row>
    <row r="138" spans="1:40" x14ac:dyDescent="0.2">
      <c r="A138" s="64"/>
      <c r="B138" s="65"/>
      <c r="C138" s="46"/>
      <c r="D138" s="47" t="s">
        <v>13</v>
      </c>
      <c r="E138" s="48"/>
      <c r="F138" s="49"/>
      <c r="G138" s="517"/>
      <c r="H138" s="517"/>
      <c r="I138" s="518"/>
      <c r="J138" s="352"/>
      <c r="K138" s="51"/>
      <c r="L138" s="52"/>
      <c r="M138" s="61"/>
      <c r="N138" s="52"/>
      <c r="O138" s="519"/>
      <c r="P138" s="520"/>
      <c r="Q138" s="512">
        <v>115</v>
      </c>
      <c r="R138" s="52" t="str">
        <f t="shared" si="21"/>
        <v>林　　佳生</v>
      </c>
      <c r="S138" s="51" t="str">
        <f t="shared" si="22"/>
        <v>×</v>
      </c>
      <c r="T138" s="52" t="str">
        <f t="shared" si="23"/>
        <v>可児</v>
      </c>
      <c r="U138" s="521">
        <f t="shared" si="24"/>
        <v>0</v>
      </c>
      <c r="V138" s="52"/>
      <c r="W138" s="51"/>
      <c r="X138" s="52"/>
      <c r="Y138" s="62"/>
      <c r="Z138" s="52"/>
      <c r="AA138" s="62"/>
      <c r="AB138" s="52"/>
      <c r="AC138" s="62"/>
      <c r="AD138" s="52"/>
      <c r="AH138" s="46"/>
      <c r="AI138" s="47"/>
      <c r="AJ138" s="48"/>
      <c r="AK138" s="48"/>
      <c r="AL138" s="50"/>
    </row>
    <row r="139" spans="1:40" x14ac:dyDescent="0.2">
      <c r="A139" s="64"/>
      <c r="B139" s="65"/>
      <c r="C139" s="46"/>
      <c r="D139" s="47" t="s">
        <v>14</v>
      </c>
      <c r="E139" s="48"/>
      <c r="F139" s="49"/>
      <c r="G139" s="517"/>
      <c r="H139" s="517"/>
      <c r="I139" s="518"/>
      <c r="J139" s="352"/>
      <c r="K139" s="51"/>
      <c r="L139" s="52"/>
      <c r="M139" s="61"/>
      <c r="N139" s="52"/>
      <c r="O139" s="519"/>
      <c r="P139" s="520"/>
      <c r="Q139" s="512">
        <v>116</v>
      </c>
      <c r="R139" s="52" t="str">
        <f t="shared" si="21"/>
        <v>細川　祐希</v>
      </c>
      <c r="S139" s="51" t="str">
        <f t="shared" si="22"/>
        <v>×</v>
      </c>
      <c r="T139" s="52" t="str">
        <f t="shared" si="23"/>
        <v>麗澤瑞浪</v>
      </c>
      <c r="U139" s="521">
        <f t="shared" si="24"/>
        <v>0</v>
      </c>
      <c r="V139" s="52"/>
      <c r="W139" s="51"/>
      <c r="X139" s="52"/>
      <c r="Y139" s="62"/>
      <c r="Z139" s="52"/>
      <c r="AA139" s="62"/>
      <c r="AB139" s="52"/>
      <c r="AC139" s="62"/>
      <c r="AD139" s="52"/>
      <c r="AH139" s="46"/>
      <c r="AI139" s="47"/>
      <c r="AJ139" s="48"/>
      <c r="AK139" s="48"/>
      <c r="AL139" s="50"/>
    </row>
    <row r="140" spans="1:40" s="63" customFormat="1" x14ac:dyDescent="0.2">
      <c r="A140" s="53"/>
      <c r="B140" s="54"/>
      <c r="C140" s="55"/>
      <c r="D140" s="56" t="s">
        <v>15</v>
      </c>
      <c r="E140" s="57"/>
      <c r="F140" s="58"/>
      <c r="G140" s="522"/>
      <c r="H140" s="522"/>
      <c r="I140" s="518"/>
      <c r="J140" s="523"/>
      <c r="K140" s="51"/>
      <c r="L140" s="60"/>
      <c r="M140" s="61"/>
      <c r="N140" s="60"/>
      <c r="O140" s="519"/>
      <c r="P140" s="520"/>
      <c r="Q140" s="512">
        <v>117</v>
      </c>
      <c r="R140" s="60" t="str">
        <f t="shared" si="21"/>
        <v>三本　悠太</v>
      </c>
      <c r="S140" s="51" t="str">
        <f t="shared" si="22"/>
        <v>×</v>
      </c>
      <c r="T140" s="60" t="str">
        <f t="shared" si="23"/>
        <v>県岐阜商</v>
      </c>
      <c r="U140" s="521">
        <f t="shared" si="24"/>
        <v>0</v>
      </c>
      <c r="V140" s="60"/>
      <c r="W140" s="51"/>
      <c r="X140" s="60"/>
      <c r="Y140" s="62"/>
      <c r="Z140" s="60"/>
      <c r="AA140" s="62"/>
      <c r="AB140" s="60"/>
      <c r="AC140" s="62"/>
      <c r="AD140" s="60"/>
      <c r="AE140" s="370"/>
      <c r="AH140" s="55"/>
      <c r="AI140" s="56"/>
      <c r="AJ140" s="57"/>
      <c r="AK140" s="57"/>
      <c r="AL140" s="59"/>
    </row>
    <row r="141" spans="1:40" x14ac:dyDescent="0.2">
      <c r="A141" s="64"/>
      <c r="B141" s="65"/>
      <c r="C141" s="46"/>
      <c r="D141" s="47" t="s">
        <v>16</v>
      </c>
      <c r="E141" s="48"/>
      <c r="F141" s="49"/>
      <c r="G141" s="517"/>
      <c r="H141" s="517"/>
      <c r="I141" s="518"/>
      <c r="J141" s="352"/>
      <c r="K141" s="51"/>
      <c r="L141" s="52"/>
      <c r="M141" s="61"/>
      <c r="N141" s="52"/>
      <c r="O141" s="519"/>
      <c r="P141" s="520"/>
      <c r="Q141" s="512">
        <v>118</v>
      </c>
      <c r="R141" s="52" t="str">
        <f t="shared" si="21"/>
        <v>宮島　　陸</v>
      </c>
      <c r="S141" s="51" t="str">
        <f t="shared" si="22"/>
        <v>×</v>
      </c>
      <c r="T141" s="52" t="str">
        <f t="shared" si="23"/>
        <v>県岐阜商</v>
      </c>
      <c r="U141" s="521">
        <f t="shared" si="24"/>
        <v>0</v>
      </c>
      <c r="V141" s="52"/>
      <c r="W141" s="51"/>
      <c r="X141" s="52"/>
      <c r="Y141" s="62"/>
      <c r="Z141" s="52"/>
      <c r="AA141" s="62"/>
      <c r="AB141" s="52"/>
      <c r="AC141" s="62"/>
      <c r="AD141" s="52"/>
      <c r="AH141" s="46"/>
      <c r="AI141" s="47"/>
      <c r="AJ141" s="48"/>
      <c r="AK141" s="48"/>
      <c r="AL141" s="50"/>
    </row>
    <row r="142" spans="1:40" x14ac:dyDescent="0.2">
      <c r="A142" s="64"/>
      <c r="B142" s="65"/>
      <c r="C142" s="46"/>
      <c r="D142" s="47" t="s">
        <v>17</v>
      </c>
      <c r="E142" s="48"/>
      <c r="F142" s="49"/>
      <c r="G142" s="517"/>
      <c r="H142" s="517"/>
      <c r="I142" s="518"/>
      <c r="J142" s="352"/>
      <c r="K142" s="51"/>
      <c r="L142" s="52"/>
      <c r="M142" s="61"/>
      <c r="N142" s="52"/>
      <c r="O142" s="519"/>
      <c r="P142" s="520"/>
      <c r="Q142" s="512">
        <v>119</v>
      </c>
      <c r="R142" s="52" t="str">
        <f t="shared" si="21"/>
        <v>水野　惺矢</v>
      </c>
      <c r="S142" s="51" t="str">
        <f t="shared" si="22"/>
        <v>中3</v>
      </c>
      <c r="T142" s="52" t="str">
        <f t="shared" si="23"/>
        <v>WiM岐阜</v>
      </c>
      <c r="U142" s="521">
        <f t="shared" si="24"/>
        <v>0</v>
      </c>
      <c r="V142" s="52"/>
      <c r="W142" s="51"/>
      <c r="X142" s="52"/>
      <c r="Y142" s="62"/>
      <c r="Z142" s="52"/>
      <c r="AA142" s="62"/>
      <c r="AB142" s="52"/>
      <c r="AC142" s="62"/>
      <c r="AD142" s="52"/>
      <c r="AH142" s="46"/>
      <c r="AI142" s="47"/>
      <c r="AJ142" s="48"/>
      <c r="AK142" s="48"/>
      <c r="AL142" s="50"/>
    </row>
    <row r="143" spans="1:40" x14ac:dyDescent="0.2">
      <c r="A143" s="64"/>
      <c r="B143" s="65"/>
      <c r="C143" s="46"/>
      <c r="D143" s="47" t="s">
        <v>18</v>
      </c>
      <c r="E143" s="48"/>
      <c r="F143" s="49"/>
      <c r="G143" s="517"/>
      <c r="H143" s="517"/>
      <c r="I143" s="518"/>
      <c r="J143" s="352"/>
      <c r="K143" s="51"/>
      <c r="L143" s="52"/>
      <c r="M143" s="61"/>
      <c r="N143" s="52"/>
      <c r="O143" s="519"/>
      <c r="P143" s="520"/>
      <c r="Q143" s="512">
        <v>120</v>
      </c>
      <c r="R143" s="52" t="str">
        <f t="shared" si="21"/>
        <v>葛西　辰哉</v>
      </c>
      <c r="S143" s="51" t="str">
        <f t="shared" si="22"/>
        <v>×</v>
      </c>
      <c r="T143" s="52" t="str">
        <f t="shared" si="23"/>
        <v>県岐阜商</v>
      </c>
      <c r="U143" s="521">
        <f t="shared" si="24"/>
        <v>0</v>
      </c>
      <c r="V143" s="52"/>
      <c r="W143" s="51"/>
      <c r="X143" s="52"/>
      <c r="Y143" s="62"/>
      <c r="Z143" s="52"/>
      <c r="AA143" s="62"/>
      <c r="AB143" s="52"/>
      <c r="AC143" s="62"/>
      <c r="AD143" s="52"/>
      <c r="AH143" s="46"/>
      <c r="AI143" s="47"/>
      <c r="AJ143" s="48"/>
      <c r="AK143" s="48"/>
      <c r="AL143" s="50"/>
    </row>
    <row r="144" spans="1:40" s="63" customFormat="1" x14ac:dyDescent="0.2">
      <c r="A144" s="53"/>
      <c r="B144" s="54"/>
      <c r="C144" s="55"/>
      <c r="D144" s="56" t="s">
        <v>19</v>
      </c>
      <c r="E144" s="57"/>
      <c r="F144" s="58"/>
      <c r="G144" s="522"/>
      <c r="H144" s="522"/>
      <c r="I144" s="518"/>
      <c r="J144" s="523"/>
      <c r="K144" s="51"/>
      <c r="L144" s="60"/>
      <c r="M144" s="61"/>
      <c r="N144" s="60"/>
      <c r="O144" s="519"/>
      <c r="P144" s="520"/>
      <c r="Q144" s="512">
        <v>121</v>
      </c>
      <c r="R144" s="60" t="str">
        <f t="shared" si="21"/>
        <v>林　幸多郎</v>
      </c>
      <c r="S144" s="51" t="str">
        <f t="shared" si="22"/>
        <v>×</v>
      </c>
      <c r="T144" s="60" t="str">
        <f t="shared" si="23"/>
        <v>麗澤瑞浪</v>
      </c>
      <c r="U144" s="521">
        <f t="shared" si="24"/>
        <v>0</v>
      </c>
      <c r="V144" s="60"/>
      <c r="W144" s="51"/>
      <c r="X144" s="60"/>
      <c r="Y144" s="62"/>
      <c r="Z144" s="60"/>
      <c r="AA144" s="62"/>
      <c r="AB144" s="60"/>
      <c r="AC144" s="62"/>
      <c r="AD144" s="60"/>
      <c r="AE144" s="370"/>
      <c r="AH144" s="55"/>
      <c r="AI144" s="56"/>
      <c r="AJ144" s="57"/>
      <c r="AK144" s="57"/>
      <c r="AL144" s="59"/>
    </row>
    <row r="145" spans="1:38" x14ac:dyDescent="0.2">
      <c r="A145" s="64"/>
      <c r="B145" s="65"/>
      <c r="C145" s="46"/>
      <c r="D145" s="47" t="s">
        <v>20</v>
      </c>
      <c r="E145" s="48"/>
      <c r="F145" s="49"/>
      <c r="G145" s="517"/>
      <c r="H145" s="517"/>
      <c r="I145" s="518"/>
      <c r="J145" s="352"/>
      <c r="K145" s="51"/>
      <c r="L145" s="52"/>
      <c r="M145" s="61"/>
      <c r="N145" s="52"/>
      <c r="O145" s="519"/>
      <c r="P145" s="520"/>
      <c r="Q145" s="512">
        <v>122</v>
      </c>
      <c r="R145" s="52" t="str">
        <f t="shared" si="21"/>
        <v>樋口　貴大</v>
      </c>
      <c r="S145" s="51" t="str">
        <f t="shared" si="22"/>
        <v>×</v>
      </c>
      <c r="T145" s="52" t="str">
        <f t="shared" si="23"/>
        <v>県岐阜商</v>
      </c>
      <c r="U145" s="521">
        <f t="shared" si="24"/>
        <v>0</v>
      </c>
      <c r="V145" s="52"/>
      <c r="W145" s="51"/>
      <c r="X145" s="52"/>
      <c r="Y145" s="62"/>
      <c r="Z145" s="52"/>
      <c r="AA145" s="62"/>
      <c r="AB145" s="52"/>
      <c r="AC145" s="62"/>
      <c r="AD145" s="52"/>
      <c r="AH145" s="46"/>
      <c r="AI145" s="47"/>
      <c r="AJ145" s="48"/>
      <c r="AK145" s="48"/>
      <c r="AL145" s="50"/>
    </row>
    <row r="146" spans="1:38" x14ac:dyDescent="0.2">
      <c r="A146" s="64"/>
      <c r="B146" s="65"/>
      <c r="C146" s="46"/>
      <c r="D146" s="47" t="s">
        <v>21</v>
      </c>
      <c r="E146" s="48"/>
      <c r="F146" s="49"/>
      <c r="G146" s="517"/>
      <c r="H146" s="517"/>
      <c r="I146" s="518"/>
      <c r="J146" s="352"/>
      <c r="K146" s="51"/>
      <c r="L146" s="52"/>
      <c r="M146" s="61"/>
      <c r="N146" s="52"/>
      <c r="O146" s="519"/>
      <c r="P146" s="520"/>
      <c r="Q146" s="512">
        <v>123</v>
      </c>
      <c r="R146" s="52" t="e">
        <f t="shared" si="21"/>
        <v>#N/A</v>
      </c>
      <c r="S146" s="51" t="e">
        <f t="shared" si="22"/>
        <v>#N/A</v>
      </c>
      <c r="T146" s="52" t="e">
        <f t="shared" si="23"/>
        <v>#N/A</v>
      </c>
      <c r="U146" s="521" t="e">
        <f t="shared" si="24"/>
        <v>#N/A</v>
      </c>
      <c r="V146" s="52"/>
      <c r="W146" s="51"/>
      <c r="X146" s="52"/>
      <c r="Y146" s="62"/>
      <c r="Z146" s="52"/>
      <c r="AA146" s="62"/>
      <c r="AB146" s="52"/>
      <c r="AC146" s="62"/>
      <c r="AD146" s="52"/>
      <c r="AH146" s="46"/>
      <c r="AI146" s="47"/>
      <c r="AJ146" s="48"/>
      <c r="AK146" s="48"/>
      <c r="AL146" s="50"/>
    </row>
    <row r="147" spans="1:38" x14ac:dyDescent="0.2">
      <c r="A147" s="64"/>
      <c r="B147" s="65"/>
      <c r="C147" s="46"/>
      <c r="D147" s="47"/>
      <c r="E147" s="48"/>
      <c r="F147" s="49"/>
      <c r="G147" s="517"/>
      <c r="H147" s="517"/>
      <c r="I147" s="518"/>
      <c r="J147" s="352"/>
      <c r="K147" s="51"/>
      <c r="L147" s="52"/>
      <c r="M147" s="61"/>
      <c r="N147" s="52"/>
      <c r="O147" s="519"/>
      <c r="P147" s="520"/>
      <c r="Q147" s="512">
        <v>124</v>
      </c>
      <c r="R147" s="52" t="e">
        <f t="shared" si="21"/>
        <v>#N/A</v>
      </c>
      <c r="S147" s="51" t="e">
        <f t="shared" si="22"/>
        <v>#N/A</v>
      </c>
      <c r="T147" s="52" t="e">
        <f t="shared" si="23"/>
        <v>#N/A</v>
      </c>
      <c r="U147" s="521" t="e">
        <f t="shared" si="24"/>
        <v>#N/A</v>
      </c>
      <c r="V147" s="52"/>
      <c r="W147" s="51"/>
      <c r="X147" s="52"/>
      <c r="Y147" s="62"/>
      <c r="Z147" s="52"/>
      <c r="AA147" s="62"/>
      <c r="AB147" s="52"/>
      <c r="AC147" s="62"/>
      <c r="AD147" s="52"/>
      <c r="AH147" s="46"/>
      <c r="AI147" s="47"/>
      <c r="AJ147" s="48"/>
      <c r="AK147" s="48"/>
      <c r="AL147" s="50"/>
    </row>
    <row r="148" spans="1:38" x14ac:dyDescent="0.2">
      <c r="A148" s="64"/>
      <c r="B148" s="65"/>
      <c r="C148" s="46"/>
      <c r="D148" s="47"/>
      <c r="E148" s="48"/>
      <c r="F148" s="49"/>
      <c r="G148" s="517"/>
      <c r="H148" s="517"/>
      <c r="I148" s="518"/>
      <c r="J148" s="352"/>
      <c r="K148" s="51"/>
      <c r="L148" s="52"/>
      <c r="M148" s="61"/>
      <c r="N148" s="52"/>
      <c r="O148" s="519"/>
      <c r="P148" s="520"/>
      <c r="Q148" s="512">
        <v>125</v>
      </c>
      <c r="R148" s="52" t="e">
        <f t="shared" si="21"/>
        <v>#N/A</v>
      </c>
      <c r="S148" s="51" t="e">
        <f t="shared" si="22"/>
        <v>#N/A</v>
      </c>
      <c r="T148" s="52" t="e">
        <f t="shared" si="23"/>
        <v>#N/A</v>
      </c>
      <c r="U148" s="521" t="e">
        <f t="shared" si="24"/>
        <v>#N/A</v>
      </c>
      <c r="V148" s="52"/>
      <c r="W148" s="51"/>
      <c r="X148" s="52"/>
      <c r="Y148" s="62"/>
      <c r="Z148" s="52"/>
      <c r="AA148" s="62"/>
      <c r="AB148" s="52"/>
      <c r="AC148" s="62"/>
      <c r="AD148" s="52"/>
      <c r="AH148" s="46"/>
      <c r="AI148" s="47"/>
      <c r="AJ148" s="48"/>
      <c r="AK148" s="48"/>
      <c r="AL148" s="50"/>
    </row>
    <row r="149" spans="1:38" x14ac:dyDescent="0.2">
      <c r="A149" s="64"/>
      <c r="B149" s="65"/>
      <c r="C149" s="46"/>
      <c r="D149" s="47"/>
      <c r="E149" s="48"/>
      <c r="F149" s="49"/>
      <c r="G149" s="517"/>
      <c r="H149" s="517"/>
      <c r="I149" s="518"/>
      <c r="J149" s="352"/>
      <c r="K149" s="51"/>
      <c r="L149" s="52"/>
      <c r="M149" s="61"/>
      <c r="N149" s="52"/>
      <c r="O149" s="519"/>
      <c r="P149" s="520"/>
      <c r="Q149" s="512">
        <v>126</v>
      </c>
      <c r="R149" s="52" t="e">
        <f t="shared" si="21"/>
        <v>#N/A</v>
      </c>
      <c r="S149" s="51" t="e">
        <f t="shared" si="22"/>
        <v>#N/A</v>
      </c>
      <c r="T149" s="52" t="e">
        <f t="shared" si="23"/>
        <v>#N/A</v>
      </c>
      <c r="U149" s="521" t="e">
        <f t="shared" si="24"/>
        <v>#N/A</v>
      </c>
      <c r="V149" s="52"/>
      <c r="W149" s="51"/>
      <c r="X149" s="52"/>
      <c r="Y149" s="62"/>
      <c r="Z149" s="52"/>
      <c r="AA149" s="62"/>
      <c r="AB149" s="52"/>
      <c r="AC149" s="62"/>
      <c r="AD149" s="52"/>
      <c r="AH149" s="46"/>
      <c r="AI149" s="47"/>
      <c r="AJ149" s="48"/>
      <c r="AK149" s="48"/>
      <c r="AL149" s="50"/>
    </row>
    <row r="150" spans="1:38" x14ac:dyDescent="0.2">
      <c r="A150" s="64"/>
      <c r="B150" s="65"/>
      <c r="C150" s="46"/>
      <c r="D150" s="47"/>
      <c r="E150" s="48"/>
      <c r="F150" s="49"/>
      <c r="G150" s="517"/>
      <c r="H150" s="517"/>
      <c r="I150" s="518"/>
      <c r="J150" s="352"/>
      <c r="K150" s="51"/>
      <c r="L150" s="52"/>
      <c r="M150" s="61"/>
      <c r="N150" s="52"/>
      <c r="O150" s="519"/>
      <c r="P150" s="520"/>
      <c r="Q150" s="512">
        <v>127</v>
      </c>
      <c r="R150" s="52" t="e">
        <f t="shared" si="21"/>
        <v>#N/A</v>
      </c>
      <c r="S150" s="51" t="e">
        <f t="shared" si="22"/>
        <v>#N/A</v>
      </c>
      <c r="T150" s="52" t="e">
        <f t="shared" si="23"/>
        <v>#N/A</v>
      </c>
      <c r="U150" s="521" t="e">
        <f t="shared" si="24"/>
        <v>#N/A</v>
      </c>
      <c r="V150" s="52"/>
      <c r="W150" s="51"/>
      <c r="X150" s="52"/>
      <c r="Y150" s="62"/>
      <c r="Z150" s="52"/>
      <c r="AA150" s="62"/>
      <c r="AB150" s="52"/>
      <c r="AC150" s="62"/>
      <c r="AD150" s="52"/>
      <c r="AH150" s="46"/>
      <c r="AI150" s="47"/>
      <c r="AJ150" s="48"/>
      <c r="AK150" s="48"/>
      <c r="AL150" s="50"/>
    </row>
    <row r="151" spans="1:38" ht="13.8" thickBot="1" x14ac:dyDescent="0.25">
      <c r="Q151" s="512">
        <v>128</v>
      </c>
      <c r="R151" s="1" t="e">
        <f t="shared" si="21"/>
        <v>#N/A</v>
      </c>
      <c r="S151" s="1" t="e">
        <f t="shared" si="22"/>
        <v>#N/A</v>
      </c>
      <c r="T151" s="1" t="e">
        <f t="shared" si="23"/>
        <v>#N/A</v>
      </c>
      <c r="U151" s="219" t="e">
        <f t="shared" si="24"/>
        <v>#N/A</v>
      </c>
    </row>
    <row r="152" spans="1:38" ht="52.5" customHeight="1" thickBot="1" x14ac:dyDescent="0.25">
      <c r="I152" s="527"/>
      <c r="J152" s="371"/>
      <c r="K152" s="66"/>
      <c r="L152" s="67"/>
      <c r="M152" s="66"/>
      <c r="N152" s="528"/>
      <c r="O152" s="529"/>
      <c r="P152" s="530"/>
      <c r="Q152" s="512">
        <v>129</v>
      </c>
      <c r="R152" s="67" t="e">
        <f t="shared" si="21"/>
        <v>#N/A</v>
      </c>
      <c r="S152" s="66" t="e">
        <f t="shared" si="22"/>
        <v>#N/A</v>
      </c>
      <c r="T152" s="67" t="e">
        <f t="shared" si="23"/>
        <v>#N/A</v>
      </c>
      <c r="U152" s="531" t="e">
        <f t="shared" si="24"/>
        <v>#N/A</v>
      </c>
      <c r="V152" s="67"/>
      <c r="W152" s="68"/>
      <c r="X152" s="67"/>
      <c r="Y152" s="68"/>
      <c r="Z152" s="67"/>
      <c r="AA152" s="68"/>
      <c r="AB152" s="67"/>
      <c r="AC152" s="68"/>
      <c r="AD152" s="67"/>
    </row>
    <row r="153" spans="1:38" x14ac:dyDescent="0.2">
      <c r="I153" s="532"/>
      <c r="J153" s="533"/>
      <c r="K153" s="69"/>
      <c r="L153" s="70"/>
      <c r="M153" s="71"/>
      <c r="N153" s="72"/>
      <c r="O153" s="534"/>
      <c r="P153" s="535"/>
      <c r="Q153" s="512">
        <v>130</v>
      </c>
      <c r="R153" s="70" t="e">
        <f t="shared" si="21"/>
        <v>#N/A</v>
      </c>
      <c r="S153" s="73" t="e">
        <f t="shared" si="22"/>
        <v>#N/A</v>
      </c>
      <c r="T153" s="70" t="e">
        <f t="shared" si="23"/>
        <v>#N/A</v>
      </c>
      <c r="U153" s="536" t="e">
        <f t="shared" si="24"/>
        <v>#N/A</v>
      </c>
      <c r="V153" s="70"/>
      <c r="W153" s="69"/>
      <c r="X153" s="70"/>
      <c r="Y153" s="69"/>
      <c r="Z153" s="70"/>
      <c r="AA153" s="74"/>
      <c r="AB153" s="72"/>
      <c r="AC153" s="69"/>
      <c r="AD153" s="70"/>
    </row>
    <row r="154" spans="1:38" x14ac:dyDescent="0.2">
      <c r="I154" s="537"/>
      <c r="J154" s="210"/>
      <c r="K154" s="75"/>
      <c r="L154" s="76"/>
      <c r="M154" s="77"/>
      <c r="N154" s="78"/>
      <c r="O154" s="538"/>
      <c r="P154" s="539"/>
      <c r="Q154" s="512">
        <v>131</v>
      </c>
      <c r="R154" s="76" t="e">
        <f t="shared" si="21"/>
        <v>#N/A</v>
      </c>
      <c r="S154" s="79" t="e">
        <f t="shared" si="22"/>
        <v>#N/A</v>
      </c>
      <c r="T154" s="80" t="e">
        <f t="shared" si="23"/>
        <v>#N/A</v>
      </c>
      <c r="U154" s="540" t="e">
        <f t="shared" si="24"/>
        <v>#N/A</v>
      </c>
      <c r="V154" s="80"/>
      <c r="W154" s="75"/>
      <c r="X154" s="76"/>
      <c r="Y154" s="75"/>
      <c r="Z154" s="76"/>
      <c r="AA154" s="81"/>
      <c r="AB154" s="78"/>
      <c r="AC154" s="75"/>
      <c r="AD154" s="76"/>
    </row>
    <row r="155" spans="1:38" x14ac:dyDescent="0.2">
      <c r="I155" s="537"/>
      <c r="J155" s="210"/>
      <c r="K155" s="75"/>
      <c r="L155" s="76"/>
      <c r="M155" s="77"/>
      <c r="N155" s="78"/>
      <c r="O155" s="538"/>
      <c r="P155" s="539"/>
      <c r="Q155" s="512">
        <v>132</v>
      </c>
      <c r="R155" s="76" t="e">
        <f t="shared" si="21"/>
        <v>#N/A</v>
      </c>
      <c r="S155" s="79" t="e">
        <f t="shared" si="22"/>
        <v>#N/A</v>
      </c>
      <c r="T155" s="80" t="e">
        <f t="shared" si="23"/>
        <v>#N/A</v>
      </c>
      <c r="U155" s="540" t="e">
        <f t="shared" si="24"/>
        <v>#N/A</v>
      </c>
      <c r="V155" s="80"/>
      <c r="W155" s="75"/>
      <c r="X155" s="76"/>
      <c r="Y155" s="75"/>
      <c r="Z155" s="76"/>
      <c r="AA155" s="81"/>
      <c r="AB155" s="78"/>
      <c r="AC155" s="75"/>
      <c r="AD155" s="76"/>
    </row>
    <row r="156" spans="1:38" x14ac:dyDescent="0.2">
      <c r="I156" s="537"/>
      <c r="J156" s="210"/>
      <c r="K156" s="75"/>
      <c r="L156" s="76"/>
      <c r="M156" s="77"/>
      <c r="N156" s="78"/>
      <c r="O156" s="538"/>
      <c r="P156" s="539"/>
      <c r="Q156" s="512">
        <v>133</v>
      </c>
      <c r="R156" s="76" t="e">
        <f t="shared" si="21"/>
        <v>#N/A</v>
      </c>
      <c r="S156" s="79" t="e">
        <f t="shared" si="22"/>
        <v>#N/A</v>
      </c>
      <c r="T156" s="80" t="e">
        <f t="shared" si="23"/>
        <v>#N/A</v>
      </c>
      <c r="U156" s="540" t="e">
        <f t="shared" si="24"/>
        <v>#N/A</v>
      </c>
      <c r="V156" s="80"/>
      <c r="W156" s="75"/>
      <c r="X156" s="76"/>
      <c r="Y156" s="75"/>
      <c r="Z156" s="76"/>
      <c r="AA156" s="81"/>
      <c r="AB156" s="78"/>
      <c r="AC156" s="75"/>
      <c r="AD156" s="76"/>
    </row>
    <row r="157" spans="1:38" x14ac:dyDescent="0.2">
      <c r="I157" s="537"/>
      <c r="J157" s="210"/>
      <c r="K157" s="75"/>
      <c r="L157" s="76"/>
      <c r="M157" s="77"/>
      <c r="N157" s="78"/>
      <c r="O157" s="538"/>
      <c r="P157" s="539"/>
      <c r="Q157" s="512">
        <v>134</v>
      </c>
      <c r="R157" s="76" t="e">
        <f t="shared" si="21"/>
        <v>#N/A</v>
      </c>
      <c r="S157" s="79" t="e">
        <f t="shared" si="22"/>
        <v>#N/A</v>
      </c>
      <c r="T157" s="80" t="e">
        <f t="shared" si="23"/>
        <v>#N/A</v>
      </c>
      <c r="U157" s="540" t="e">
        <f t="shared" si="24"/>
        <v>#N/A</v>
      </c>
      <c r="V157" s="80"/>
      <c r="W157" s="75"/>
      <c r="X157" s="76"/>
      <c r="Y157" s="75"/>
      <c r="Z157" s="76"/>
      <c r="AA157" s="81"/>
      <c r="AB157" s="78"/>
      <c r="AC157" s="75"/>
      <c r="AD157" s="76"/>
    </row>
    <row r="158" spans="1:38" x14ac:dyDescent="0.2">
      <c r="I158" s="537"/>
      <c r="J158" s="210"/>
      <c r="K158" s="75"/>
      <c r="L158" s="76"/>
      <c r="M158" s="77"/>
      <c r="N158" s="78"/>
      <c r="O158" s="538"/>
      <c r="P158" s="539"/>
      <c r="Q158" s="512">
        <v>135</v>
      </c>
      <c r="R158" s="76" t="e">
        <f t="shared" si="21"/>
        <v>#N/A</v>
      </c>
      <c r="S158" s="79" t="e">
        <f t="shared" si="22"/>
        <v>#N/A</v>
      </c>
      <c r="T158" s="80" t="e">
        <f t="shared" si="23"/>
        <v>#N/A</v>
      </c>
      <c r="U158" s="540" t="e">
        <f t="shared" si="24"/>
        <v>#N/A</v>
      </c>
      <c r="V158" s="80"/>
      <c r="W158" s="75"/>
      <c r="X158" s="76"/>
      <c r="Y158" s="75"/>
      <c r="Z158" s="76"/>
      <c r="AA158" s="81"/>
      <c r="AB158" s="78"/>
      <c r="AC158" s="75"/>
      <c r="AD158" s="76"/>
    </row>
    <row r="159" spans="1:38" x14ac:dyDescent="0.2">
      <c r="I159" s="537"/>
      <c r="J159" s="210"/>
      <c r="K159" s="75"/>
      <c r="L159" s="76"/>
      <c r="M159" s="77"/>
      <c r="N159" s="78"/>
      <c r="O159" s="538"/>
      <c r="P159" s="539"/>
      <c r="Q159" s="512">
        <v>136</v>
      </c>
      <c r="R159" s="76" t="e">
        <f t="shared" si="21"/>
        <v>#N/A</v>
      </c>
      <c r="S159" s="79" t="e">
        <f t="shared" si="22"/>
        <v>#N/A</v>
      </c>
      <c r="T159" s="80" t="e">
        <f t="shared" si="23"/>
        <v>#N/A</v>
      </c>
      <c r="U159" s="540" t="e">
        <f t="shared" si="24"/>
        <v>#N/A</v>
      </c>
      <c r="V159" s="80"/>
      <c r="W159" s="75"/>
      <c r="X159" s="76"/>
      <c r="Y159" s="75"/>
      <c r="Z159" s="76"/>
      <c r="AA159" s="75"/>
      <c r="AB159" s="76"/>
      <c r="AC159" s="75"/>
      <c r="AD159" s="76"/>
    </row>
    <row r="160" spans="1:38" x14ac:dyDescent="0.2">
      <c r="I160" s="537"/>
      <c r="J160" s="210"/>
      <c r="K160" s="75"/>
      <c r="L160" s="76"/>
      <c r="M160" s="77"/>
      <c r="N160" s="78"/>
      <c r="O160" s="538"/>
      <c r="P160" s="539"/>
      <c r="Q160" s="512">
        <v>137</v>
      </c>
      <c r="R160" s="76" t="e">
        <f t="shared" si="21"/>
        <v>#N/A</v>
      </c>
      <c r="S160" s="79" t="e">
        <f t="shared" si="22"/>
        <v>#N/A</v>
      </c>
      <c r="T160" s="80" t="e">
        <f t="shared" si="23"/>
        <v>#N/A</v>
      </c>
      <c r="U160" s="536" t="e">
        <f t="shared" si="24"/>
        <v>#N/A</v>
      </c>
      <c r="V160" s="82"/>
      <c r="W160" s="75"/>
      <c r="X160" s="76"/>
      <c r="Y160" s="75"/>
      <c r="Z160" s="76"/>
      <c r="AA160" s="69"/>
      <c r="AB160" s="83"/>
      <c r="AC160" s="81"/>
      <c r="AD160" s="76"/>
    </row>
    <row r="161" spans="9:30" x14ac:dyDescent="0.2">
      <c r="I161" s="537"/>
      <c r="J161" s="210"/>
      <c r="K161" s="75"/>
      <c r="L161" s="76"/>
      <c r="M161" s="77"/>
      <c r="N161" s="78"/>
      <c r="O161" s="538"/>
      <c r="P161" s="541"/>
      <c r="Q161" s="512">
        <v>138</v>
      </c>
      <c r="R161" s="76" t="e">
        <f t="shared" si="21"/>
        <v>#N/A</v>
      </c>
      <c r="S161" s="79" t="e">
        <f t="shared" si="22"/>
        <v>#N/A</v>
      </c>
      <c r="T161" s="85" t="e">
        <f t="shared" si="23"/>
        <v>#N/A</v>
      </c>
      <c r="U161" s="540" t="e">
        <f t="shared" si="24"/>
        <v>#N/A</v>
      </c>
      <c r="V161" s="80"/>
      <c r="W161" s="75"/>
      <c r="X161" s="76"/>
      <c r="Y161" s="75"/>
      <c r="Z161" s="84"/>
      <c r="AA161" s="75"/>
      <c r="AB161" s="76"/>
      <c r="AC161" s="81"/>
      <c r="AD161" s="76"/>
    </row>
    <row r="162" spans="9:30" x14ac:dyDescent="0.2">
      <c r="I162" s="537"/>
      <c r="J162" s="210"/>
      <c r="K162" s="75"/>
      <c r="L162" s="76"/>
      <c r="M162" s="77"/>
      <c r="N162" s="78"/>
      <c r="O162" s="538"/>
      <c r="P162" s="539"/>
      <c r="Q162" s="512">
        <v>139</v>
      </c>
      <c r="R162" s="76" t="e">
        <f t="shared" si="21"/>
        <v>#N/A</v>
      </c>
      <c r="S162" s="79" t="e">
        <f t="shared" si="22"/>
        <v>#N/A</v>
      </c>
      <c r="T162" s="80" t="e">
        <f t="shared" si="23"/>
        <v>#N/A</v>
      </c>
      <c r="U162" s="540" t="e">
        <f t="shared" si="24"/>
        <v>#N/A</v>
      </c>
      <c r="V162" s="80"/>
      <c r="W162" s="75"/>
      <c r="X162" s="76"/>
      <c r="Y162" s="75"/>
      <c r="Z162" s="76"/>
      <c r="AA162" s="75"/>
      <c r="AB162" s="76"/>
      <c r="AC162" s="81"/>
      <c r="AD162" s="76"/>
    </row>
    <row r="163" spans="9:30" x14ac:dyDescent="0.2">
      <c r="I163" s="537"/>
      <c r="J163" s="210"/>
      <c r="K163" s="75"/>
      <c r="L163" s="76"/>
      <c r="M163" s="77"/>
      <c r="N163" s="78"/>
      <c r="O163" s="538"/>
      <c r="P163" s="539"/>
      <c r="Q163" s="512">
        <v>140</v>
      </c>
      <c r="R163" s="76" t="e">
        <f t="shared" si="21"/>
        <v>#N/A</v>
      </c>
      <c r="S163" s="79" t="e">
        <f t="shared" si="22"/>
        <v>#N/A</v>
      </c>
      <c r="T163" s="80" t="e">
        <f t="shared" si="23"/>
        <v>#N/A</v>
      </c>
      <c r="U163" s="540" t="e">
        <f t="shared" si="24"/>
        <v>#N/A</v>
      </c>
      <c r="V163" s="80"/>
      <c r="W163" s="75"/>
      <c r="X163" s="76"/>
      <c r="Y163" s="75"/>
      <c r="Z163" s="76"/>
      <c r="AA163" s="75"/>
      <c r="AB163" s="76"/>
      <c r="AC163" s="81"/>
      <c r="AD163" s="76"/>
    </row>
    <row r="164" spans="9:30" x14ac:dyDescent="0.2">
      <c r="I164" s="537"/>
      <c r="J164" s="210"/>
      <c r="K164" s="75"/>
      <c r="L164" s="76"/>
      <c r="M164" s="77"/>
      <c r="N164" s="78"/>
      <c r="O164" s="538"/>
      <c r="P164" s="539"/>
      <c r="Q164" s="512">
        <v>141</v>
      </c>
      <c r="R164" s="76" t="e">
        <f t="shared" si="21"/>
        <v>#N/A</v>
      </c>
      <c r="S164" s="79" t="e">
        <f t="shared" si="22"/>
        <v>#N/A</v>
      </c>
      <c r="T164" s="80" t="e">
        <f t="shared" si="23"/>
        <v>#N/A</v>
      </c>
      <c r="U164" s="540" t="e">
        <f t="shared" si="24"/>
        <v>#N/A</v>
      </c>
      <c r="V164" s="80"/>
      <c r="W164" s="75"/>
      <c r="X164" s="76"/>
      <c r="Y164" s="75"/>
      <c r="Z164" s="76"/>
      <c r="AA164" s="75"/>
      <c r="AB164" s="76"/>
      <c r="AC164" s="81"/>
      <c r="AD164" s="76"/>
    </row>
    <row r="165" spans="9:30" x14ac:dyDescent="0.2">
      <c r="I165" s="537"/>
      <c r="J165" s="210"/>
      <c r="K165" s="75"/>
      <c r="L165" s="76"/>
      <c r="M165" s="77"/>
      <c r="N165" s="78"/>
      <c r="O165" s="538"/>
      <c r="P165" s="539"/>
      <c r="Q165" s="512">
        <v>142</v>
      </c>
      <c r="R165" s="76" t="e">
        <f t="shared" si="21"/>
        <v>#N/A</v>
      </c>
      <c r="S165" s="79" t="e">
        <f t="shared" si="22"/>
        <v>#N/A</v>
      </c>
      <c r="T165" s="80" t="e">
        <f t="shared" si="23"/>
        <v>#N/A</v>
      </c>
      <c r="U165" s="540" t="e">
        <f t="shared" si="24"/>
        <v>#N/A</v>
      </c>
      <c r="V165" s="80"/>
      <c r="W165" s="75"/>
      <c r="X165" s="76"/>
      <c r="Y165" s="75"/>
      <c r="Z165" s="76"/>
      <c r="AA165" s="75"/>
      <c r="AB165" s="76"/>
      <c r="AC165" s="81"/>
      <c r="AD165" s="76"/>
    </row>
    <row r="166" spans="9:30" x14ac:dyDescent="0.2">
      <c r="I166" s="537"/>
      <c r="J166" s="210"/>
      <c r="K166" s="75"/>
      <c r="L166" s="76"/>
      <c r="M166" s="77"/>
      <c r="N166" s="78"/>
      <c r="O166" s="538"/>
      <c r="P166" s="539"/>
      <c r="Q166" s="512">
        <v>143</v>
      </c>
      <c r="R166" s="76" t="e">
        <f t="shared" si="21"/>
        <v>#N/A</v>
      </c>
      <c r="S166" s="79" t="e">
        <f t="shared" si="22"/>
        <v>#N/A</v>
      </c>
      <c r="T166" s="80" t="e">
        <f t="shared" si="23"/>
        <v>#N/A</v>
      </c>
      <c r="U166" s="540" t="e">
        <f t="shared" si="24"/>
        <v>#N/A</v>
      </c>
      <c r="V166" s="80"/>
      <c r="W166" s="75"/>
      <c r="X166" s="76"/>
      <c r="Y166" s="75"/>
      <c r="Z166" s="76"/>
      <c r="AA166" s="75"/>
      <c r="AB166" s="76"/>
      <c r="AC166" s="81"/>
      <c r="AD166" s="76"/>
    </row>
    <row r="167" spans="9:30" x14ac:dyDescent="0.2">
      <c r="I167" s="537"/>
      <c r="J167" s="210"/>
      <c r="K167" s="75"/>
      <c r="L167" s="76"/>
      <c r="M167" s="77"/>
      <c r="N167" s="78"/>
      <c r="O167" s="538"/>
      <c r="P167" s="539"/>
      <c r="Q167" s="512">
        <v>144</v>
      </c>
      <c r="R167" s="76" t="e">
        <f t="shared" si="21"/>
        <v>#N/A</v>
      </c>
      <c r="S167" s="79" t="e">
        <f t="shared" si="22"/>
        <v>#N/A</v>
      </c>
      <c r="T167" s="80" t="e">
        <f t="shared" si="23"/>
        <v>#N/A</v>
      </c>
      <c r="U167" s="540" t="e">
        <f t="shared" si="24"/>
        <v>#N/A</v>
      </c>
      <c r="V167" s="80"/>
      <c r="W167" s="75"/>
      <c r="X167" s="76"/>
      <c r="Y167" s="75"/>
      <c r="Z167" s="76"/>
      <c r="AA167" s="75"/>
      <c r="AB167" s="76"/>
      <c r="AC167" s="81"/>
      <c r="AD167" s="76"/>
    </row>
    <row r="168" spans="9:30" x14ac:dyDescent="0.2">
      <c r="I168" s="537"/>
      <c r="J168" s="210"/>
      <c r="K168" s="75"/>
      <c r="L168" s="76"/>
      <c r="M168" s="77"/>
      <c r="N168" s="78"/>
      <c r="O168" s="538"/>
      <c r="P168" s="539"/>
      <c r="Q168" s="512">
        <v>145</v>
      </c>
      <c r="R168" s="76" t="e">
        <f t="shared" si="21"/>
        <v>#N/A</v>
      </c>
      <c r="S168" s="79" t="e">
        <f t="shared" si="22"/>
        <v>#N/A</v>
      </c>
      <c r="T168" s="80" t="e">
        <f t="shared" si="23"/>
        <v>#N/A</v>
      </c>
      <c r="U168" s="540" t="e">
        <f t="shared" si="24"/>
        <v>#N/A</v>
      </c>
      <c r="V168" s="80"/>
      <c r="W168" s="75"/>
      <c r="X168" s="76"/>
      <c r="Y168" s="75"/>
      <c r="Z168" s="76"/>
      <c r="AA168" s="75"/>
      <c r="AB168" s="76"/>
      <c r="AC168" s="81"/>
      <c r="AD168" s="76"/>
    </row>
    <row r="169" spans="9:30" x14ac:dyDescent="0.2">
      <c r="I169" s="537"/>
      <c r="J169" s="210"/>
      <c r="K169" s="75"/>
      <c r="L169" s="76"/>
      <c r="M169" s="77"/>
      <c r="N169" s="78"/>
      <c r="O169" s="538"/>
      <c r="P169" s="539"/>
      <c r="Q169" s="512">
        <v>146</v>
      </c>
      <c r="R169" s="76" t="e">
        <f t="shared" si="21"/>
        <v>#N/A</v>
      </c>
      <c r="S169" s="79" t="e">
        <f t="shared" si="22"/>
        <v>#N/A</v>
      </c>
      <c r="T169" s="80" t="e">
        <f t="shared" si="23"/>
        <v>#N/A</v>
      </c>
      <c r="U169" s="540" t="e">
        <f t="shared" si="24"/>
        <v>#N/A</v>
      </c>
      <c r="V169" s="80"/>
      <c r="W169" s="75"/>
      <c r="X169" s="76"/>
      <c r="Y169" s="75"/>
      <c r="Z169" s="76"/>
      <c r="AA169" s="75"/>
      <c r="AB169" s="76"/>
      <c r="AC169" s="81"/>
      <c r="AD169" s="76"/>
    </row>
    <row r="170" spans="9:30" x14ac:dyDescent="0.2">
      <c r="I170" s="537"/>
      <c r="J170" s="210"/>
      <c r="K170" s="75"/>
      <c r="L170" s="76"/>
      <c r="M170" s="77"/>
      <c r="N170" s="78"/>
      <c r="O170" s="538"/>
      <c r="P170" s="539"/>
      <c r="Q170" s="512">
        <v>147</v>
      </c>
      <c r="R170" s="76" t="e">
        <f t="shared" si="21"/>
        <v>#N/A</v>
      </c>
      <c r="S170" s="79" t="e">
        <f t="shared" si="22"/>
        <v>#N/A</v>
      </c>
      <c r="T170" s="80" t="e">
        <f t="shared" si="23"/>
        <v>#N/A</v>
      </c>
      <c r="U170" s="540" t="e">
        <f t="shared" si="24"/>
        <v>#N/A</v>
      </c>
      <c r="V170" s="80"/>
      <c r="W170" s="75"/>
      <c r="X170" s="76"/>
      <c r="Y170" s="75"/>
      <c r="Z170" s="76"/>
      <c r="AA170" s="75"/>
      <c r="AB170" s="76"/>
      <c r="AC170" s="81"/>
      <c r="AD170" s="76"/>
    </row>
    <row r="171" spans="9:30" x14ac:dyDescent="0.2">
      <c r="I171" s="537"/>
      <c r="J171" s="210"/>
      <c r="K171" s="75"/>
      <c r="L171" s="86"/>
      <c r="M171" s="77"/>
      <c r="N171" s="87"/>
      <c r="O171" s="542"/>
      <c r="P171" s="543"/>
      <c r="Q171" s="512">
        <v>148</v>
      </c>
      <c r="R171" s="76" t="e">
        <f t="shared" si="21"/>
        <v>#N/A</v>
      </c>
      <c r="S171" s="90" t="e">
        <f t="shared" si="22"/>
        <v>#N/A</v>
      </c>
      <c r="T171" s="91" t="e">
        <f t="shared" si="23"/>
        <v>#N/A</v>
      </c>
      <c r="U171" s="540" t="e">
        <f t="shared" si="24"/>
        <v>#N/A</v>
      </c>
      <c r="V171" s="80"/>
      <c r="W171" s="75"/>
      <c r="X171" s="76"/>
      <c r="Y171" s="88"/>
      <c r="Z171" s="89"/>
      <c r="AA171" s="75"/>
      <c r="AB171" s="76"/>
      <c r="AC171" s="81"/>
      <c r="AD171" s="86"/>
    </row>
    <row r="172" spans="9:30" ht="13.8" thickBot="1" x14ac:dyDescent="0.25">
      <c r="I172" s="544"/>
      <c r="J172" s="545"/>
      <c r="K172" s="92"/>
      <c r="L172" s="93"/>
      <c r="M172" s="94"/>
      <c r="N172" s="95"/>
      <c r="O172" s="538"/>
      <c r="P172" s="539"/>
      <c r="Q172" s="512">
        <v>149</v>
      </c>
      <c r="R172" s="93" t="e">
        <f t="shared" si="21"/>
        <v>#N/A</v>
      </c>
      <c r="S172" s="79" t="e">
        <f t="shared" si="22"/>
        <v>#N/A</v>
      </c>
      <c r="T172" s="80" t="e">
        <f t="shared" si="23"/>
        <v>#N/A</v>
      </c>
      <c r="U172" s="540" t="e">
        <f t="shared" si="24"/>
        <v>#N/A</v>
      </c>
      <c r="V172" s="80"/>
      <c r="W172" s="75"/>
      <c r="X172" s="76"/>
      <c r="Y172" s="75"/>
      <c r="Z172" s="76"/>
      <c r="AA172" s="75"/>
      <c r="AB172" s="76"/>
      <c r="AC172" s="96"/>
      <c r="AD172" s="93"/>
    </row>
    <row r="173" spans="9:30" ht="13.8" thickBot="1" x14ac:dyDescent="0.25">
      <c r="O173" s="538"/>
      <c r="P173" s="539"/>
      <c r="Q173" s="512">
        <v>150</v>
      </c>
      <c r="R173" s="1" t="e">
        <f t="shared" si="21"/>
        <v>#N/A</v>
      </c>
      <c r="S173" s="79" t="e">
        <f t="shared" si="22"/>
        <v>#N/A</v>
      </c>
      <c r="T173" s="80" t="e">
        <f t="shared" si="23"/>
        <v>#N/A</v>
      </c>
      <c r="U173" s="546" t="e">
        <f t="shared" si="24"/>
        <v>#N/A</v>
      </c>
      <c r="V173" s="98"/>
      <c r="W173" s="75"/>
      <c r="X173" s="76"/>
      <c r="Y173" s="75"/>
      <c r="Z173" s="76"/>
      <c r="AA173" s="99"/>
      <c r="AB173" s="100"/>
    </row>
    <row r="174" spans="9:30" x14ac:dyDescent="0.2">
      <c r="O174" s="538"/>
      <c r="P174" s="547"/>
      <c r="Q174" s="512">
        <v>151</v>
      </c>
      <c r="R174" s="1" t="e">
        <f t="shared" si="21"/>
        <v>#N/A</v>
      </c>
      <c r="S174" s="79" t="e">
        <f t="shared" si="22"/>
        <v>#N/A</v>
      </c>
      <c r="T174" s="101" t="e">
        <f t="shared" si="23"/>
        <v>#N/A</v>
      </c>
      <c r="U174" s="548" t="e">
        <f t="shared" si="24"/>
        <v>#N/A</v>
      </c>
      <c r="V174" s="102"/>
      <c r="W174" s="75"/>
      <c r="X174" s="76"/>
      <c r="Y174" s="75"/>
      <c r="Z174" s="86"/>
    </row>
    <row r="175" spans="9:30" ht="13.8" thickBot="1" x14ac:dyDescent="0.25">
      <c r="O175" s="549"/>
      <c r="P175" s="550"/>
      <c r="Q175" s="512">
        <v>152</v>
      </c>
      <c r="R175" s="1" t="e">
        <f t="shared" si="21"/>
        <v>#N/A</v>
      </c>
      <c r="S175" s="103" t="e">
        <f t="shared" si="22"/>
        <v>#N/A</v>
      </c>
      <c r="T175" s="104" t="e">
        <f t="shared" si="23"/>
        <v>#N/A</v>
      </c>
      <c r="U175" s="548" t="e">
        <f t="shared" si="24"/>
        <v>#N/A</v>
      </c>
      <c r="V175" s="102"/>
      <c r="W175" s="75"/>
      <c r="X175" s="86"/>
      <c r="Y175" s="92"/>
      <c r="Z175" s="93"/>
    </row>
    <row r="176" spans="9:30" ht="13.8" thickBot="1" x14ac:dyDescent="0.25">
      <c r="Q176" s="512">
        <v>153</v>
      </c>
      <c r="R176" s="1" t="e">
        <f t="shared" si="21"/>
        <v>#N/A</v>
      </c>
      <c r="S176" s="1" t="e">
        <f t="shared" si="22"/>
        <v>#N/A</v>
      </c>
      <c r="T176" s="1" t="e">
        <f t="shared" si="23"/>
        <v>#N/A</v>
      </c>
      <c r="U176" s="219" t="e">
        <f t="shared" si="24"/>
        <v>#N/A</v>
      </c>
      <c r="W176" s="92"/>
      <c r="X176" s="93"/>
      <c r="Y176" s="105"/>
      <c r="Z176" s="106"/>
      <c r="AA176" s="105"/>
      <c r="AB176" s="106"/>
    </row>
    <row r="177" spans="4:38" x14ac:dyDescent="0.2">
      <c r="Q177" s="512">
        <v>154</v>
      </c>
      <c r="R177" s="1" t="e">
        <f t="shared" si="21"/>
        <v>#N/A</v>
      </c>
      <c r="S177" s="1" t="e">
        <f t="shared" si="22"/>
        <v>#N/A</v>
      </c>
      <c r="T177" s="1" t="e">
        <f t="shared" si="23"/>
        <v>#N/A</v>
      </c>
      <c r="U177" s="219" t="e">
        <f t="shared" si="24"/>
        <v>#N/A</v>
      </c>
    </row>
    <row r="178" spans="4:38" x14ac:dyDescent="0.2">
      <c r="Q178" s="512">
        <v>155</v>
      </c>
      <c r="R178" s="1" t="e">
        <f t="shared" si="21"/>
        <v>#N/A</v>
      </c>
      <c r="S178" s="1" t="e">
        <f t="shared" si="22"/>
        <v>#N/A</v>
      </c>
      <c r="T178" s="1" t="e">
        <f t="shared" si="23"/>
        <v>#N/A</v>
      </c>
      <c r="U178" s="219" t="e">
        <f t="shared" si="24"/>
        <v>#N/A</v>
      </c>
    </row>
    <row r="179" spans="4:38" x14ac:dyDescent="0.2">
      <c r="Q179" s="512">
        <v>156</v>
      </c>
      <c r="R179" s="1" t="e">
        <f t="shared" si="21"/>
        <v>#N/A</v>
      </c>
      <c r="S179" s="1" t="e">
        <f t="shared" si="22"/>
        <v>#N/A</v>
      </c>
      <c r="T179" s="1" t="e">
        <f t="shared" si="23"/>
        <v>#N/A</v>
      </c>
      <c r="U179" s="219" t="e">
        <f t="shared" si="24"/>
        <v>#N/A</v>
      </c>
    </row>
    <row r="180" spans="4:38" ht="13.8" thickBot="1" x14ac:dyDescent="0.25"/>
    <row r="181" spans="4:38" ht="13.8" thickBot="1" x14ac:dyDescent="0.25">
      <c r="D181" s="107" t="s">
        <v>22</v>
      </c>
      <c r="G181" s="551"/>
      <c r="H181" s="551"/>
      <c r="I181" s="552"/>
      <c r="J181" s="553"/>
      <c r="K181" s="109"/>
      <c r="L181" s="110"/>
      <c r="M181" s="109"/>
      <c r="N181" s="554"/>
      <c r="O181" s="555"/>
      <c r="P181" s="556"/>
      <c r="Q181" s="557"/>
      <c r="R181" s="110"/>
      <c r="S181" s="109"/>
      <c r="T181" s="110"/>
      <c r="U181" s="558"/>
      <c r="V181" s="110"/>
      <c r="W181" s="109"/>
      <c r="X181" s="110"/>
      <c r="Y181" s="109"/>
      <c r="Z181" s="110"/>
      <c r="AA181" s="109"/>
      <c r="AB181" s="110"/>
      <c r="AC181" s="109"/>
      <c r="AD181" s="110"/>
      <c r="AI181" s="107"/>
      <c r="AL181" s="108"/>
    </row>
    <row r="182" spans="4:38" x14ac:dyDescent="0.2">
      <c r="D182" s="111">
        <v>1</v>
      </c>
      <c r="G182" s="559"/>
      <c r="H182" s="559"/>
      <c r="I182" s="560"/>
      <c r="J182" s="561"/>
      <c r="K182" s="113"/>
      <c r="L182" s="114"/>
      <c r="M182" s="113"/>
      <c r="N182" s="562"/>
      <c r="O182" s="563"/>
      <c r="P182" s="564"/>
      <c r="Q182" s="565"/>
      <c r="R182" s="114"/>
      <c r="S182" s="113"/>
      <c r="T182" s="114"/>
      <c r="U182" s="566"/>
      <c r="V182" s="114"/>
      <c r="W182" s="115"/>
      <c r="X182" s="114"/>
      <c r="Y182" s="115"/>
      <c r="Z182" s="114"/>
      <c r="AA182" s="115"/>
      <c r="AB182" s="114"/>
      <c r="AC182" s="115"/>
      <c r="AD182" s="114"/>
      <c r="AI182" s="111"/>
      <c r="AL182" s="112"/>
    </row>
    <row r="183" spans="4:38" x14ac:dyDescent="0.2">
      <c r="D183" s="116">
        <v>2</v>
      </c>
      <c r="G183" s="567"/>
      <c r="H183" s="567"/>
      <c r="I183" s="568"/>
      <c r="J183" s="569"/>
      <c r="K183" s="118"/>
      <c r="L183" s="119"/>
      <c r="M183" s="118"/>
      <c r="N183" s="570"/>
      <c r="O183" s="571"/>
      <c r="P183" s="572"/>
      <c r="Q183" s="573"/>
      <c r="R183" s="119"/>
      <c r="S183" s="118"/>
      <c r="T183" s="119"/>
      <c r="U183" s="540"/>
      <c r="V183" s="119"/>
      <c r="W183" s="120"/>
      <c r="X183" s="119"/>
      <c r="Y183" s="120"/>
      <c r="Z183" s="119"/>
      <c r="AA183" s="120"/>
      <c r="AB183" s="119"/>
      <c r="AC183" s="120"/>
      <c r="AD183" s="119"/>
      <c r="AI183" s="116"/>
      <c r="AL183" s="117"/>
    </row>
    <row r="184" spans="4:38" x14ac:dyDescent="0.2">
      <c r="D184" s="116">
        <v>3</v>
      </c>
      <c r="G184" s="567"/>
      <c r="H184" s="567"/>
      <c r="I184" s="568"/>
      <c r="J184" s="569"/>
      <c r="K184" s="118"/>
      <c r="L184" s="119"/>
      <c r="M184" s="118"/>
      <c r="N184" s="570"/>
      <c r="O184" s="571"/>
      <c r="P184" s="572"/>
      <c r="Q184" s="573"/>
      <c r="R184" s="119"/>
      <c r="S184" s="118"/>
      <c r="T184" s="119"/>
      <c r="U184" s="540"/>
      <c r="V184" s="119"/>
      <c r="W184" s="120"/>
      <c r="X184" s="119"/>
      <c r="Y184" s="120"/>
      <c r="Z184" s="119"/>
      <c r="AA184" s="120"/>
      <c r="AB184" s="119"/>
      <c r="AC184" s="120"/>
      <c r="AD184" s="119"/>
      <c r="AI184" s="116"/>
      <c r="AL184" s="117"/>
    </row>
    <row r="185" spans="4:38" x14ac:dyDescent="0.2">
      <c r="D185" s="116">
        <v>4</v>
      </c>
      <c r="G185" s="567"/>
      <c r="H185" s="567"/>
      <c r="I185" s="568"/>
      <c r="J185" s="569"/>
      <c r="K185" s="118"/>
      <c r="L185" s="119"/>
      <c r="M185" s="118"/>
      <c r="N185" s="570"/>
      <c r="O185" s="571"/>
      <c r="P185" s="572"/>
      <c r="Q185" s="573"/>
      <c r="R185" s="119"/>
      <c r="S185" s="118"/>
      <c r="T185" s="119"/>
      <c r="U185" s="540"/>
      <c r="V185" s="119"/>
      <c r="W185" s="120"/>
      <c r="X185" s="119"/>
      <c r="Y185" s="120"/>
      <c r="Z185" s="119"/>
      <c r="AA185" s="120"/>
      <c r="AB185" s="119"/>
      <c r="AC185" s="120"/>
      <c r="AD185" s="119"/>
      <c r="AI185" s="116"/>
      <c r="AL185" s="117"/>
    </row>
    <row r="186" spans="4:38" x14ac:dyDescent="0.2">
      <c r="D186" s="116">
        <v>5</v>
      </c>
      <c r="G186" s="567"/>
      <c r="H186" s="567"/>
      <c r="I186" s="568"/>
      <c r="J186" s="569"/>
      <c r="K186" s="118"/>
      <c r="L186" s="119"/>
      <c r="M186" s="118"/>
      <c r="N186" s="570"/>
      <c r="O186" s="571"/>
      <c r="P186" s="572"/>
      <c r="Q186" s="573"/>
      <c r="R186" s="119"/>
      <c r="S186" s="118"/>
      <c r="T186" s="119"/>
      <c r="U186" s="540"/>
      <c r="V186" s="119"/>
      <c r="W186" s="120"/>
      <c r="X186" s="119"/>
      <c r="Y186" s="120"/>
      <c r="Z186" s="119"/>
      <c r="AA186" s="120"/>
      <c r="AB186" s="119"/>
      <c r="AC186" s="120"/>
      <c r="AD186" s="119"/>
      <c r="AI186" s="116"/>
      <c r="AL186" s="117"/>
    </row>
    <row r="187" spans="4:38" x14ac:dyDescent="0.2">
      <c r="D187" s="116">
        <v>6</v>
      </c>
      <c r="G187" s="567"/>
      <c r="H187" s="567"/>
      <c r="I187" s="568"/>
      <c r="J187" s="569"/>
      <c r="K187" s="118"/>
      <c r="L187" s="119"/>
      <c r="M187" s="118"/>
      <c r="N187" s="570"/>
      <c r="O187" s="571"/>
      <c r="P187" s="572"/>
      <c r="Q187" s="573"/>
      <c r="R187" s="119"/>
      <c r="S187" s="118"/>
      <c r="T187" s="119"/>
      <c r="U187" s="540"/>
      <c r="V187" s="119"/>
      <c r="W187" s="120"/>
      <c r="X187" s="119"/>
      <c r="Y187" s="120"/>
      <c r="Z187" s="119"/>
      <c r="AA187" s="120"/>
      <c r="AB187" s="119"/>
      <c r="AC187" s="120"/>
      <c r="AD187" s="119"/>
      <c r="AI187" s="116"/>
      <c r="AL187" s="117"/>
    </row>
    <row r="188" spans="4:38" x14ac:dyDescent="0.2">
      <c r="D188" s="116">
        <v>7</v>
      </c>
      <c r="G188" s="567"/>
      <c r="H188" s="567"/>
      <c r="I188" s="568"/>
      <c r="J188" s="569"/>
      <c r="K188" s="118"/>
      <c r="L188" s="119"/>
      <c r="M188" s="118"/>
      <c r="N188" s="570"/>
      <c r="O188" s="571"/>
      <c r="P188" s="572"/>
      <c r="Q188" s="573"/>
      <c r="R188" s="119"/>
      <c r="S188" s="118"/>
      <c r="T188" s="119"/>
      <c r="U188" s="540"/>
      <c r="V188" s="119"/>
      <c r="W188" s="120"/>
      <c r="X188" s="119"/>
      <c r="Y188" s="120"/>
      <c r="Z188" s="119"/>
      <c r="AA188" s="120"/>
      <c r="AB188" s="119"/>
      <c r="AC188" s="120"/>
      <c r="AD188" s="119"/>
      <c r="AI188" s="116"/>
      <c r="AL188" s="117"/>
    </row>
    <row r="189" spans="4:38" x14ac:dyDescent="0.2">
      <c r="D189" s="116">
        <v>8</v>
      </c>
      <c r="G189" s="567"/>
      <c r="H189" s="567"/>
      <c r="I189" s="568"/>
      <c r="J189" s="569"/>
      <c r="K189" s="118"/>
      <c r="L189" s="119"/>
      <c r="M189" s="118"/>
      <c r="N189" s="570"/>
      <c r="O189" s="571"/>
      <c r="P189" s="572"/>
      <c r="Q189" s="573"/>
      <c r="R189" s="119"/>
      <c r="S189" s="118"/>
      <c r="T189" s="119"/>
      <c r="U189" s="540"/>
      <c r="V189" s="119"/>
      <c r="W189" s="120"/>
      <c r="X189" s="119"/>
      <c r="Y189" s="120"/>
      <c r="Z189" s="119"/>
      <c r="AA189" s="120"/>
      <c r="AB189" s="119"/>
      <c r="AC189" s="120"/>
      <c r="AD189" s="119"/>
      <c r="AI189" s="116"/>
      <c r="AL189" s="117"/>
    </row>
    <row r="190" spans="4:38" x14ac:dyDescent="0.2">
      <c r="D190" s="116">
        <v>16</v>
      </c>
      <c r="G190" s="567"/>
      <c r="H190" s="567"/>
      <c r="I190" s="568"/>
      <c r="J190" s="569"/>
      <c r="K190" s="118"/>
      <c r="L190" s="119"/>
      <c r="M190" s="118"/>
      <c r="N190" s="570"/>
      <c r="O190" s="571"/>
      <c r="P190" s="572"/>
      <c r="Q190" s="573"/>
      <c r="R190" s="119"/>
      <c r="S190" s="118"/>
      <c r="T190" s="119"/>
      <c r="U190" s="540"/>
      <c r="V190" s="119"/>
      <c r="W190" s="120"/>
      <c r="X190" s="119"/>
      <c r="Y190" s="120"/>
      <c r="Z190" s="119"/>
      <c r="AA190" s="120"/>
      <c r="AB190" s="119"/>
      <c r="AC190" s="120"/>
      <c r="AD190" s="119"/>
      <c r="AI190" s="116"/>
      <c r="AL190" s="117"/>
    </row>
    <row r="191" spans="4:38" x14ac:dyDescent="0.2">
      <c r="D191" s="116">
        <v>24</v>
      </c>
      <c r="G191" s="567"/>
      <c r="H191" s="567"/>
      <c r="I191" s="568"/>
      <c r="J191" s="569"/>
      <c r="K191" s="118"/>
      <c r="L191" s="119"/>
      <c r="M191" s="118"/>
      <c r="N191" s="570"/>
      <c r="O191" s="571"/>
      <c r="P191" s="572"/>
      <c r="Q191" s="573"/>
      <c r="R191" s="119"/>
      <c r="S191" s="118"/>
      <c r="T191" s="119"/>
      <c r="U191" s="540"/>
      <c r="V191" s="119"/>
      <c r="W191" s="120"/>
      <c r="X191" s="119"/>
      <c r="Y191" s="120"/>
      <c r="Z191" s="119"/>
      <c r="AA191" s="120"/>
      <c r="AB191" s="119"/>
      <c r="AC191" s="120"/>
      <c r="AD191" s="119"/>
      <c r="AI191" s="116"/>
      <c r="AL191" s="117"/>
    </row>
    <row r="192" spans="4:38" ht="13.8" thickBot="1" x14ac:dyDescent="0.25">
      <c r="D192" s="121">
        <v>32</v>
      </c>
      <c r="G192" s="574"/>
      <c r="H192" s="574"/>
      <c r="I192" s="575"/>
      <c r="J192" s="576"/>
      <c r="K192" s="123"/>
      <c r="L192" s="124"/>
      <c r="M192" s="123"/>
      <c r="N192" s="577"/>
      <c r="O192" s="578"/>
      <c r="P192" s="579"/>
      <c r="Q192" s="580"/>
      <c r="R192" s="124"/>
      <c r="S192" s="123"/>
      <c r="T192" s="124"/>
      <c r="U192" s="546"/>
      <c r="V192" s="124"/>
      <c r="W192" s="125"/>
      <c r="X192" s="124"/>
      <c r="Y192" s="125"/>
      <c r="Z192" s="124"/>
      <c r="AA192" s="125"/>
      <c r="AB192" s="124"/>
      <c r="AC192" s="125"/>
      <c r="AD192" s="124"/>
      <c r="AI192" s="121"/>
      <c r="AL192" s="122"/>
    </row>
  </sheetData>
  <autoFilter ref="S1:S192" xr:uid="{00000000-0009-0000-0000-000004000000}"/>
  <mergeCells count="2">
    <mergeCell ref="I2:N2"/>
    <mergeCell ref="O2:A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72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R49" sqref="R4:T49"/>
    </sheetView>
  </sheetViews>
  <sheetFormatPr defaultRowHeight="13.2" x14ac:dyDescent="0.2"/>
  <cols>
    <col min="1" max="1" width="5" style="102" customWidth="1"/>
    <col min="2" max="2" width="13.33203125" style="294" bestFit="1" customWidth="1"/>
    <col min="3" max="3" width="5.88671875" style="295" customWidth="1"/>
    <col min="4" max="4" width="9.33203125" style="285" customWidth="1"/>
    <col min="5" max="5" width="8.33203125" style="102" bestFit="1" customWidth="1"/>
    <col min="6" max="6" width="8.109375" style="102" bestFit="1" customWidth="1"/>
    <col min="7" max="7" width="10.109375" style="643" bestFit="1" customWidth="1"/>
    <col min="8" max="8" width="10.109375" style="643" customWidth="1"/>
    <col min="9" max="9" width="7.33203125" style="668" bestFit="1" customWidth="1"/>
    <col min="10" max="10" width="5.77734375" style="650" customWidth="1"/>
    <col min="11" max="11" width="14.6640625" style="236" bestFit="1" customWidth="1"/>
    <col min="12" max="12" width="17.88671875" style="236" bestFit="1" customWidth="1"/>
    <col min="13" max="13" width="9.33203125" style="1" bestFit="1" customWidth="1"/>
    <col min="14" max="14" width="10.33203125" style="102" bestFit="1" customWidth="1"/>
    <col min="15" max="15" width="5.6640625" style="525" customWidth="1"/>
    <col min="16" max="16" width="5.6640625" style="526" customWidth="1"/>
    <col min="17" max="17" width="5.6640625" style="46" customWidth="1"/>
    <col min="18" max="18" width="14.6640625" style="102" bestFit="1" customWidth="1"/>
    <col min="19" max="19" width="5.88671875" style="102" bestFit="1" customWidth="1"/>
    <col min="20" max="20" width="14.77734375" style="102" bestFit="1" customWidth="1"/>
    <col min="21" max="21" width="6.33203125" style="102" bestFit="1" customWidth="1"/>
    <col min="22" max="22" width="5.77734375" style="102" customWidth="1"/>
    <col min="23" max="26" width="5.77734375" style="253" customWidth="1"/>
    <col min="27" max="30" width="5.77734375" style="102" customWidth="1"/>
    <col min="31" max="31" width="5.77734375" style="293" customWidth="1"/>
    <col min="32" max="34" width="5.77734375" style="102" customWidth="1"/>
    <col min="35" max="37" width="9" style="102"/>
    <col min="38" max="38" width="5.88671875" style="295" customWidth="1"/>
    <col min="39" max="39" width="4.33203125" style="236" customWidth="1"/>
    <col min="40" max="41" width="9.77734375" style="102" bestFit="1" customWidth="1"/>
    <col min="42" max="261" width="9" style="102"/>
    <col min="262" max="262" width="5" style="102" customWidth="1"/>
    <col min="263" max="263" width="13.33203125" style="102" bestFit="1" customWidth="1"/>
    <col min="264" max="264" width="5.88671875" style="102" customWidth="1"/>
    <col min="265" max="265" width="9.33203125" style="102" customWidth="1"/>
    <col min="266" max="266" width="8.33203125" style="102" bestFit="1" customWidth="1"/>
    <col min="267" max="267" width="8.109375" style="102" bestFit="1" customWidth="1"/>
    <col min="268" max="268" width="10.109375" style="102" bestFit="1" customWidth="1"/>
    <col min="269" max="290" width="5.77734375" style="102" customWidth="1"/>
    <col min="291" max="293" width="9" style="102"/>
    <col min="294" max="294" width="5.88671875" style="102" customWidth="1"/>
    <col min="295" max="295" width="4.33203125" style="102" customWidth="1"/>
    <col min="296" max="297" width="9.77734375" style="102" bestFit="1" customWidth="1"/>
    <col min="298" max="517" width="9" style="102"/>
    <col min="518" max="518" width="5" style="102" customWidth="1"/>
    <col min="519" max="519" width="13.33203125" style="102" bestFit="1" customWidth="1"/>
    <col min="520" max="520" width="5.88671875" style="102" customWidth="1"/>
    <col min="521" max="521" width="9.33203125" style="102" customWidth="1"/>
    <col min="522" max="522" width="8.33203125" style="102" bestFit="1" customWidth="1"/>
    <col min="523" max="523" width="8.109375" style="102" bestFit="1" customWidth="1"/>
    <col min="524" max="524" width="10.109375" style="102" bestFit="1" customWidth="1"/>
    <col min="525" max="546" width="5.77734375" style="102" customWidth="1"/>
    <col min="547" max="549" width="9" style="102"/>
    <col min="550" max="550" width="5.88671875" style="102" customWidth="1"/>
    <col min="551" max="551" width="4.33203125" style="102" customWidth="1"/>
    <col min="552" max="553" width="9.77734375" style="102" bestFit="1" customWidth="1"/>
    <col min="554" max="773" width="9" style="102"/>
    <col min="774" max="774" width="5" style="102" customWidth="1"/>
    <col min="775" max="775" width="13.33203125" style="102" bestFit="1" customWidth="1"/>
    <col min="776" max="776" width="5.88671875" style="102" customWidth="1"/>
    <col min="777" max="777" width="9.33203125" style="102" customWidth="1"/>
    <col min="778" max="778" width="8.33203125" style="102" bestFit="1" customWidth="1"/>
    <col min="779" max="779" width="8.109375" style="102" bestFit="1" customWidth="1"/>
    <col min="780" max="780" width="10.109375" style="102" bestFit="1" customWidth="1"/>
    <col min="781" max="802" width="5.77734375" style="102" customWidth="1"/>
    <col min="803" max="805" width="9" style="102"/>
    <col min="806" max="806" width="5.88671875" style="102" customWidth="1"/>
    <col min="807" max="807" width="4.33203125" style="102" customWidth="1"/>
    <col min="808" max="809" width="9.77734375" style="102" bestFit="1" customWidth="1"/>
    <col min="810" max="1029" width="9" style="102"/>
    <col min="1030" max="1030" width="5" style="102" customWidth="1"/>
    <col min="1031" max="1031" width="13.33203125" style="102" bestFit="1" customWidth="1"/>
    <col min="1032" max="1032" width="5.88671875" style="102" customWidth="1"/>
    <col min="1033" max="1033" width="9.33203125" style="102" customWidth="1"/>
    <col min="1034" max="1034" width="8.33203125" style="102" bestFit="1" customWidth="1"/>
    <col min="1035" max="1035" width="8.109375" style="102" bestFit="1" customWidth="1"/>
    <col min="1036" max="1036" width="10.109375" style="102" bestFit="1" customWidth="1"/>
    <col min="1037" max="1058" width="5.77734375" style="102" customWidth="1"/>
    <col min="1059" max="1061" width="9" style="102"/>
    <col min="1062" max="1062" width="5.88671875" style="102" customWidth="1"/>
    <col min="1063" max="1063" width="4.33203125" style="102" customWidth="1"/>
    <col min="1064" max="1065" width="9.77734375" style="102" bestFit="1" customWidth="1"/>
    <col min="1066" max="1285" width="9" style="102"/>
    <col min="1286" max="1286" width="5" style="102" customWidth="1"/>
    <col min="1287" max="1287" width="13.33203125" style="102" bestFit="1" customWidth="1"/>
    <col min="1288" max="1288" width="5.88671875" style="102" customWidth="1"/>
    <col min="1289" max="1289" width="9.33203125" style="102" customWidth="1"/>
    <col min="1290" max="1290" width="8.33203125" style="102" bestFit="1" customWidth="1"/>
    <col min="1291" max="1291" width="8.109375" style="102" bestFit="1" customWidth="1"/>
    <col min="1292" max="1292" width="10.109375" style="102" bestFit="1" customWidth="1"/>
    <col min="1293" max="1314" width="5.77734375" style="102" customWidth="1"/>
    <col min="1315" max="1317" width="9" style="102"/>
    <col min="1318" max="1318" width="5.88671875" style="102" customWidth="1"/>
    <col min="1319" max="1319" width="4.33203125" style="102" customWidth="1"/>
    <col min="1320" max="1321" width="9.77734375" style="102" bestFit="1" customWidth="1"/>
    <col min="1322" max="1541" width="9" style="102"/>
    <col min="1542" max="1542" width="5" style="102" customWidth="1"/>
    <col min="1543" max="1543" width="13.33203125" style="102" bestFit="1" customWidth="1"/>
    <col min="1544" max="1544" width="5.88671875" style="102" customWidth="1"/>
    <col min="1545" max="1545" width="9.33203125" style="102" customWidth="1"/>
    <col min="1546" max="1546" width="8.33203125" style="102" bestFit="1" customWidth="1"/>
    <col min="1547" max="1547" width="8.109375" style="102" bestFit="1" customWidth="1"/>
    <col min="1548" max="1548" width="10.109375" style="102" bestFit="1" customWidth="1"/>
    <col min="1549" max="1570" width="5.77734375" style="102" customWidth="1"/>
    <col min="1571" max="1573" width="9" style="102"/>
    <col min="1574" max="1574" width="5.88671875" style="102" customWidth="1"/>
    <col min="1575" max="1575" width="4.33203125" style="102" customWidth="1"/>
    <col min="1576" max="1577" width="9.77734375" style="102" bestFit="1" customWidth="1"/>
    <col min="1578" max="1797" width="9" style="102"/>
    <col min="1798" max="1798" width="5" style="102" customWidth="1"/>
    <col min="1799" max="1799" width="13.33203125" style="102" bestFit="1" customWidth="1"/>
    <col min="1800" max="1800" width="5.88671875" style="102" customWidth="1"/>
    <col min="1801" max="1801" width="9.33203125" style="102" customWidth="1"/>
    <col min="1802" max="1802" width="8.33203125" style="102" bestFit="1" customWidth="1"/>
    <col min="1803" max="1803" width="8.109375" style="102" bestFit="1" customWidth="1"/>
    <col min="1804" max="1804" width="10.109375" style="102" bestFit="1" customWidth="1"/>
    <col min="1805" max="1826" width="5.77734375" style="102" customWidth="1"/>
    <col min="1827" max="1829" width="9" style="102"/>
    <col min="1830" max="1830" width="5.88671875" style="102" customWidth="1"/>
    <col min="1831" max="1831" width="4.33203125" style="102" customWidth="1"/>
    <col min="1832" max="1833" width="9.77734375" style="102" bestFit="1" customWidth="1"/>
    <col min="1834" max="2053" width="9" style="102"/>
    <col min="2054" max="2054" width="5" style="102" customWidth="1"/>
    <col min="2055" max="2055" width="13.33203125" style="102" bestFit="1" customWidth="1"/>
    <col min="2056" max="2056" width="5.88671875" style="102" customWidth="1"/>
    <col min="2057" max="2057" width="9.33203125" style="102" customWidth="1"/>
    <col min="2058" max="2058" width="8.33203125" style="102" bestFit="1" customWidth="1"/>
    <col min="2059" max="2059" width="8.109375" style="102" bestFit="1" customWidth="1"/>
    <col min="2060" max="2060" width="10.109375" style="102" bestFit="1" customWidth="1"/>
    <col min="2061" max="2082" width="5.77734375" style="102" customWidth="1"/>
    <col min="2083" max="2085" width="9" style="102"/>
    <col min="2086" max="2086" width="5.88671875" style="102" customWidth="1"/>
    <col min="2087" max="2087" width="4.33203125" style="102" customWidth="1"/>
    <col min="2088" max="2089" width="9.77734375" style="102" bestFit="1" customWidth="1"/>
    <col min="2090" max="2309" width="9" style="102"/>
    <col min="2310" max="2310" width="5" style="102" customWidth="1"/>
    <col min="2311" max="2311" width="13.33203125" style="102" bestFit="1" customWidth="1"/>
    <col min="2312" max="2312" width="5.88671875" style="102" customWidth="1"/>
    <col min="2313" max="2313" width="9.33203125" style="102" customWidth="1"/>
    <col min="2314" max="2314" width="8.33203125" style="102" bestFit="1" customWidth="1"/>
    <col min="2315" max="2315" width="8.109375" style="102" bestFit="1" customWidth="1"/>
    <col min="2316" max="2316" width="10.109375" style="102" bestFit="1" customWidth="1"/>
    <col min="2317" max="2338" width="5.77734375" style="102" customWidth="1"/>
    <col min="2339" max="2341" width="9" style="102"/>
    <col min="2342" max="2342" width="5.88671875" style="102" customWidth="1"/>
    <col min="2343" max="2343" width="4.33203125" style="102" customWidth="1"/>
    <col min="2344" max="2345" width="9.77734375" style="102" bestFit="1" customWidth="1"/>
    <col min="2346" max="2565" width="9" style="102"/>
    <col min="2566" max="2566" width="5" style="102" customWidth="1"/>
    <col min="2567" max="2567" width="13.33203125" style="102" bestFit="1" customWidth="1"/>
    <col min="2568" max="2568" width="5.88671875" style="102" customWidth="1"/>
    <col min="2569" max="2569" width="9.33203125" style="102" customWidth="1"/>
    <col min="2570" max="2570" width="8.33203125" style="102" bestFit="1" customWidth="1"/>
    <col min="2571" max="2571" width="8.109375" style="102" bestFit="1" customWidth="1"/>
    <col min="2572" max="2572" width="10.109375" style="102" bestFit="1" customWidth="1"/>
    <col min="2573" max="2594" width="5.77734375" style="102" customWidth="1"/>
    <col min="2595" max="2597" width="9" style="102"/>
    <col min="2598" max="2598" width="5.88671875" style="102" customWidth="1"/>
    <col min="2599" max="2599" width="4.33203125" style="102" customWidth="1"/>
    <col min="2600" max="2601" width="9.77734375" style="102" bestFit="1" customWidth="1"/>
    <col min="2602" max="2821" width="9" style="102"/>
    <col min="2822" max="2822" width="5" style="102" customWidth="1"/>
    <col min="2823" max="2823" width="13.33203125" style="102" bestFit="1" customWidth="1"/>
    <col min="2824" max="2824" width="5.88671875" style="102" customWidth="1"/>
    <col min="2825" max="2825" width="9.33203125" style="102" customWidth="1"/>
    <col min="2826" max="2826" width="8.33203125" style="102" bestFit="1" customWidth="1"/>
    <col min="2827" max="2827" width="8.109375" style="102" bestFit="1" customWidth="1"/>
    <col min="2828" max="2828" width="10.109375" style="102" bestFit="1" customWidth="1"/>
    <col min="2829" max="2850" width="5.77734375" style="102" customWidth="1"/>
    <col min="2851" max="2853" width="9" style="102"/>
    <col min="2854" max="2854" width="5.88671875" style="102" customWidth="1"/>
    <col min="2855" max="2855" width="4.33203125" style="102" customWidth="1"/>
    <col min="2856" max="2857" width="9.77734375" style="102" bestFit="1" customWidth="1"/>
    <col min="2858" max="3077" width="9" style="102"/>
    <col min="3078" max="3078" width="5" style="102" customWidth="1"/>
    <col min="3079" max="3079" width="13.33203125" style="102" bestFit="1" customWidth="1"/>
    <col min="3080" max="3080" width="5.88671875" style="102" customWidth="1"/>
    <col min="3081" max="3081" width="9.33203125" style="102" customWidth="1"/>
    <col min="3082" max="3082" width="8.33203125" style="102" bestFit="1" customWidth="1"/>
    <col min="3083" max="3083" width="8.109375" style="102" bestFit="1" customWidth="1"/>
    <col min="3084" max="3084" width="10.109375" style="102" bestFit="1" customWidth="1"/>
    <col min="3085" max="3106" width="5.77734375" style="102" customWidth="1"/>
    <col min="3107" max="3109" width="9" style="102"/>
    <col min="3110" max="3110" width="5.88671875" style="102" customWidth="1"/>
    <col min="3111" max="3111" width="4.33203125" style="102" customWidth="1"/>
    <col min="3112" max="3113" width="9.77734375" style="102" bestFit="1" customWidth="1"/>
    <col min="3114" max="3333" width="9" style="102"/>
    <col min="3334" max="3334" width="5" style="102" customWidth="1"/>
    <col min="3335" max="3335" width="13.33203125" style="102" bestFit="1" customWidth="1"/>
    <col min="3336" max="3336" width="5.88671875" style="102" customWidth="1"/>
    <col min="3337" max="3337" width="9.33203125" style="102" customWidth="1"/>
    <col min="3338" max="3338" width="8.33203125" style="102" bestFit="1" customWidth="1"/>
    <col min="3339" max="3339" width="8.109375" style="102" bestFit="1" customWidth="1"/>
    <col min="3340" max="3340" width="10.109375" style="102" bestFit="1" customWidth="1"/>
    <col min="3341" max="3362" width="5.77734375" style="102" customWidth="1"/>
    <col min="3363" max="3365" width="9" style="102"/>
    <col min="3366" max="3366" width="5.88671875" style="102" customWidth="1"/>
    <col min="3367" max="3367" width="4.33203125" style="102" customWidth="1"/>
    <col min="3368" max="3369" width="9.77734375" style="102" bestFit="1" customWidth="1"/>
    <col min="3370" max="3589" width="9" style="102"/>
    <col min="3590" max="3590" width="5" style="102" customWidth="1"/>
    <col min="3591" max="3591" width="13.33203125" style="102" bestFit="1" customWidth="1"/>
    <col min="3592" max="3592" width="5.88671875" style="102" customWidth="1"/>
    <col min="3593" max="3593" width="9.33203125" style="102" customWidth="1"/>
    <col min="3594" max="3594" width="8.33203125" style="102" bestFit="1" customWidth="1"/>
    <col min="3595" max="3595" width="8.109375" style="102" bestFit="1" customWidth="1"/>
    <col min="3596" max="3596" width="10.109375" style="102" bestFit="1" customWidth="1"/>
    <col min="3597" max="3618" width="5.77734375" style="102" customWidth="1"/>
    <col min="3619" max="3621" width="9" style="102"/>
    <col min="3622" max="3622" width="5.88671875" style="102" customWidth="1"/>
    <col min="3623" max="3623" width="4.33203125" style="102" customWidth="1"/>
    <col min="3624" max="3625" width="9.77734375" style="102" bestFit="1" customWidth="1"/>
    <col min="3626" max="3845" width="9" style="102"/>
    <col min="3846" max="3846" width="5" style="102" customWidth="1"/>
    <col min="3847" max="3847" width="13.33203125" style="102" bestFit="1" customWidth="1"/>
    <col min="3848" max="3848" width="5.88671875" style="102" customWidth="1"/>
    <col min="3849" max="3849" width="9.33203125" style="102" customWidth="1"/>
    <col min="3850" max="3850" width="8.33203125" style="102" bestFit="1" customWidth="1"/>
    <col min="3851" max="3851" width="8.109375" style="102" bestFit="1" customWidth="1"/>
    <col min="3852" max="3852" width="10.109375" style="102" bestFit="1" customWidth="1"/>
    <col min="3853" max="3874" width="5.77734375" style="102" customWidth="1"/>
    <col min="3875" max="3877" width="9" style="102"/>
    <col min="3878" max="3878" width="5.88671875" style="102" customWidth="1"/>
    <col min="3879" max="3879" width="4.33203125" style="102" customWidth="1"/>
    <col min="3880" max="3881" width="9.77734375" style="102" bestFit="1" customWidth="1"/>
    <col min="3882" max="4101" width="9" style="102"/>
    <col min="4102" max="4102" width="5" style="102" customWidth="1"/>
    <col min="4103" max="4103" width="13.33203125" style="102" bestFit="1" customWidth="1"/>
    <col min="4104" max="4104" width="5.88671875" style="102" customWidth="1"/>
    <col min="4105" max="4105" width="9.33203125" style="102" customWidth="1"/>
    <col min="4106" max="4106" width="8.33203125" style="102" bestFit="1" customWidth="1"/>
    <col min="4107" max="4107" width="8.109375" style="102" bestFit="1" customWidth="1"/>
    <col min="4108" max="4108" width="10.109375" style="102" bestFit="1" customWidth="1"/>
    <col min="4109" max="4130" width="5.77734375" style="102" customWidth="1"/>
    <col min="4131" max="4133" width="9" style="102"/>
    <col min="4134" max="4134" width="5.88671875" style="102" customWidth="1"/>
    <col min="4135" max="4135" width="4.33203125" style="102" customWidth="1"/>
    <col min="4136" max="4137" width="9.77734375" style="102" bestFit="1" customWidth="1"/>
    <col min="4138" max="4357" width="9" style="102"/>
    <col min="4358" max="4358" width="5" style="102" customWidth="1"/>
    <col min="4359" max="4359" width="13.33203125" style="102" bestFit="1" customWidth="1"/>
    <col min="4360" max="4360" width="5.88671875" style="102" customWidth="1"/>
    <col min="4361" max="4361" width="9.33203125" style="102" customWidth="1"/>
    <col min="4362" max="4362" width="8.33203125" style="102" bestFit="1" customWidth="1"/>
    <col min="4363" max="4363" width="8.109375" style="102" bestFit="1" customWidth="1"/>
    <col min="4364" max="4364" width="10.109375" style="102" bestFit="1" customWidth="1"/>
    <col min="4365" max="4386" width="5.77734375" style="102" customWidth="1"/>
    <col min="4387" max="4389" width="9" style="102"/>
    <col min="4390" max="4390" width="5.88671875" style="102" customWidth="1"/>
    <col min="4391" max="4391" width="4.33203125" style="102" customWidth="1"/>
    <col min="4392" max="4393" width="9.77734375" style="102" bestFit="1" customWidth="1"/>
    <col min="4394" max="4613" width="9" style="102"/>
    <col min="4614" max="4614" width="5" style="102" customWidth="1"/>
    <col min="4615" max="4615" width="13.33203125" style="102" bestFit="1" customWidth="1"/>
    <col min="4616" max="4616" width="5.88671875" style="102" customWidth="1"/>
    <col min="4617" max="4617" width="9.33203125" style="102" customWidth="1"/>
    <col min="4618" max="4618" width="8.33203125" style="102" bestFit="1" customWidth="1"/>
    <col min="4619" max="4619" width="8.109375" style="102" bestFit="1" customWidth="1"/>
    <col min="4620" max="4620" width="10.109375" style="102" bestFit="1" customWidth="1"/>
    <col min="4621" max="4642" width="5.77734375" style="102" customWidth="1"/>
    <col min="4643" max="4645" width="9" style="102"/>
    <col min="4646" max="4646" width="5.88671875" style="102" customWidth="1"/>
    <col min="4647" max="4647" width="4.33203125" style="102" customWidth="1"/>
    <col min="4648" max="4649" width="9.77734375" style="102" bestFit="1" customWidth="1"/>
    <col min="4650" max="4869" width="9" style="102"/>
    <col min="4870" max="4870" width="5" style="102" customWidth="1"/>
    <col min="4871" max="4871" width="13.33203125" style="102" bestFit="1" customWidth="1"/>
    <col min="4872" max="4872" width="5.88671875" style="102" customWidth="1"/>
    <col min="4873" max="4873" width="9.33203125" style="102" customWidth="1"/>
    <col min="4874" max="4874" width="8.33203125" style="102" bestFit="1" customWidth="1"/>
    <col min="4875" max="4875" width="8.109375" style="102" bestFit="1" customWidth="1"/>
    <col min="4876" max="4876" width="10.109375" style="102" bestFit="1" customWidth="1"/>
    <col min="4877" max="4898" width="5.77734375" style="102" customWidth="1"/>
    <col min="4899" max="4901" width="9" style="102"/>
    <col min="4902" max="4902" width="5.88671875" style="102" customWidth="1"/>
    <col min="4903" max="4903" width="4.33203125" style="102" customWidth="1"/>
    <col min="4904" max="4905" width="9.77734375" style="102" bestFit="1" customWidth="1"/>
    <col min="4906" max="5125" width="9" style="102"/>
    <col min="5126" max="5126" width="5" style="102" customWidth="1"/>
    <col min="5127" max="5127" width="13.33203125" style="102" bestFit="1" customWidth="1"/>
    <col min="5128" max="5128" width="5.88671875" style="102" customWidth="1"/>
    <col min="5129" max="5129" width="9.33203125" style="102" customWidth="1"/>
    <col min="5130" max="5130" width="8.33203125" style="102" bestFit="1" customWidth="1"/>
    <col min="5131" max="5131" width="8.109375" style="102" bestFit="1" customWidth="1"/>
    <col min="5132" max="5132" width="10.109375" style="102" bestFit="1" customWidth="1"/>
    <col min="5133" max="5154" width="5.77734375" style="102" customWidth="1"/>
    <col min="5155" max="5157" width="9" style="102"/>
    <col min="5158" max="5158" width="5.88671875" style="102" customWidth="1"/>
    <col min="5159" max="5159" width="4.33203125" style="102" customWidth="1"/>
    <col min="5160" max="5161" width="9.77734375" style="102" bestFit="1" customWidth="1"/>
    <col min="5162" max="5381" width="9" style="102"/>
    <col min="5382" max="5382" width="5" style="102" customWidth="1"/>
    <col min="5383" max="5383" width="13.33203125" style="102" bestFit="1" customWidth="1"/>
    <col min="5384" max="5384" width="5.88671875" style="102" customWidth="1"/>
    <col min="5385" max="5385" width="9.33203125" style="102" customWidth="1"/>
    <col min="5386" max="5386" width="8.33203125" style="102" bestFit="1" customWidth="1"/>
    <col min="5387" max="5387" width="8.109375" style="102" bestFit="1" customWidth="1"/>
    <col min="5388" max="5388" width="10.109375" style="102" bestFit="1" customWidth="1"/>
    <col min="5389" max="5410" width="5.77734375" style="102" customWidth="1"/>
    <col min="5411" max="5413" width="9" style="102"/>
    <col min="5414" max="5414" width="5.88671875" style="102" customWidth="1"/>
    <col min="5415" max="5415" width="4.33203125" style="102" customWidth="1"/>
    <col min="5416" max="5417" width="9.77734375" style="102" bestFit="1" customWidth="1"/>
    <col min="5418" max="5637" width="9" style="102"/>
    <col min="5638" max="5638" width="5" style="102" customWidth="1"/>
    <col min="5639" max="5639" width="13.33203125" style="102" bestFit="1" customWidth="1"/>
    <col min="5640" max="5640" width="5.88671875" style="102" customWidth="1"/>
    <col min="5641" max="5641" width="9.33203125" style="102" customWidth="1"/>
    <col min="5642" max="5642" width="8.33203125" style="102" bestFit="1" customWidth="1"/>
    <col min="5643" max="5643" width="8.109375" style="102" bestFit="1" customWidth="1"/>
    <col min="5644" max="5644" width="10.109375" style="102" bestFit="1" customWidth="1"/>
    <col min="5645" max="5666" width="5.77734375" style="102" customWidth="1"/>
    <col min="5667" max="5669" width="9" style="102"/>
    <col min="5670" max="5670" width="5.88671875" style="102" customWidth="1"/>
    <col min="5671" max="5671" width="4.33203125" style="102" customWidth="1"/>
    <col min="5672" max="5673" width="9.77734375" style="102" bestFit="1" customWidth="1"/>
    <col min="5674" max="5893" width="9" style="102"/>
    <col min="5894" max="5894" width="5" style="102" customWidth="1"/>
    <col min="5895" max="5895" width="13.33203125" style="102" bestFit="1" customWidth="1"/>
    <col min="5896" max="5896" width="5.88671875" style="102" customWidth="1"/>
    <col min="5897" max="5897" width="9.33203125" style="102" customWidth="1"/>
    <col min="5898" max="5898" width="8.33203125" style="102" bestFit="1" customWidth="1"/>
    <col min="5899" max="5899" width="8.109375" style="102" bestFit="1" customWidth="1"/>
    <col min="5900" max="5900" width="10.109375" style="102" bestFit="1" customWidth="1"/>
    <col min="5901" max="5922" width="5.77734375" style="102" customWidth="1"/>
    <col min="5923" max="5925" width="9" style="102"/>
    <col min="5926" max="5926" width="5.88671875" style="102" customWidth="1"/>
    <col min="5927" max="5927" width="4.33203125" style="102" customWidth="1"/>
    <col min="5928" max="5929" width="9.77734375" style="102" bestFit="1" customWidth="1"/>
    <col min="5930" max="6149" width="9" style="102"/>
    <col min="6150" max="6150" width="5" style="102" customWidth="1"/>
    <col min="6151" max="6151" width="13.33203125" style="102" bestFit="1" customWidth="1"/>
    <col min="6152" max="6152" width="5.88671875" style="102" customWidth="1"/>
    <col min="6153" max="6153" width="9.33203125" style="102" customWidth="1"/>
    <col min="6154" max="6154" width="8.33203125" style="102" bestFit="1" customWidth="1"/>
    <col min="6155" max="6155" width="8.109375" style="102" bestFit="1" customWidth="1"/>
    <col min="6156" max="6156" width="10.109375" style="102" bestFit="1" customWidth="1"/>
    <col min="6157" max="6178" width="5.77734375" style="102" customWidth="1"/>
    <col min="6179" max="6181" width="9" style="102"/>
    <col min="6182" max="6182" width="5.88671875" style="102" customWidth="1"/>
    <col min="6183" max="6183" width="4.33203125" style="102" customWidth="1"/>
    <col min="6184" max="6185" width="9.77734375" style="102" bestFit="1" customWidth="1"/>
    <col min="6186" max="6405" width="9" style="102"/>
    <col min="6406" max="6406" width="5" style="102" customWidth="1"/>
    <col min="6407" max="6407" width="13.33203125" style="102" bestFit="1" customWidth="1"/>
    <col min="6408" max="6408" width="5.88671875" style="102" customWidth="1"/>
    <col min="6409" max="6409" width="9.33203125" style="102" customWidth="1"/>
    <col min="6410" max="6410" width="8.33203125" style="102" bestFit="1" customWidth="1"/>
    <col min="6411" max="6411" width="8.109375" style="102" bestFit="1" customWidth="1"/>
    <col min="6412" max="6412" width="10.109375" style="102" bestFit="1" customWidth="1"/>
    <col min="6413" max="6434" width="5.77734375" style="102" customWidth="1"/>
    <col min="6435" max="6437" width="9" style="102"/>
    <col min="6438" max="6438" width="5.88671875" style="102" customWidth="1"/>
    <col min="6439" max="6439" width="4.33203125" style="102" customWidth="1"/>
    <col min="6440" max="6441" width="9.77734375" style="102" bestFit="1" customWidth="1"/>
    <col min="6442" max="6661" width="9" style="102"/>
    <col min="6662" max="6662" width="5" style="102" customWidth="1"/>
    <col min="6663" max="6663" width="13.33203125" style="102" bestFit="1" customWidth="1"/>
    <col min="6664" max="6664" width="5.88671875" style="102" customWidth="1"/>
    <col min="6665" max="6665" width="9.33203125" style="102" customWidth="1"/>
    <col min="6666" max="6666" width="8.33203125" style="102" bestFit="1" customWidth="1"/>
    <col min="6667" max="6667" width="8.109375" style="102" bestFit="1" customWidth="1"/>
    <col min="6668" max="6668" width="10.109375" style="102" bestFit="1" customWidth="1"/>
    <col min="6669" max="6690" width="5.77734375" style="102" customWidth="1"/>
    <col min="6691" max="6693" width="9" style="102"/>
    <col min="6694" max="6694" width="5.88671875" style="102" customWidth="1"/>
    <col min="6695" max="6695" width="4.33203125" style="102" customWidth="1"/>
    <col min="6696" max="6697" width="9.77734375" style="102" bestFit="1" customWidth="1"/>
    <col min="6698" max="6917" width="9" style="102"/>
    <col min="6918" max="6918" width="5" style="102" customWidth="1"/>
    <col min="6919" max="6919" width="13.33203125" style="102" bestFit="1" customWidth="1"/>
    <col min="6920" max="6920" width="5.88671875" style="102" customWidth="1"/>
    <col min="6921" max="6921" width="9.33203125" style="102" customWidth="1"/>
    <col min="6922" max="6922" width="8.33203125" style="102" bestFit="1" customWidth="1"/>
    <col min="6923" max="6923" width="8.109375" style="102" bestFit="1" customWidth="1"/>
    <col min="6924" max="6924" width="10.109375" style="102" bestFit="1" customWidth="1"/>
    <col min="6925" max="6946" width="5.77734375" style="102" customWidth="1"/>
    <col min="6947" max="6949" width="9" style="102"/>
    <col min="6950" max="6950" width="5.88671875" style="102" customWidth="1"/>
    <col min="6951" max="6951" width="4.33203125" style="102" customWidth="1"/>
    <col min="6952" max="6953" width="9.77734375" style="102" bestFit="1" customWidth="1"/>
    <col min="6954" max="7173" width="9" style="102"/>
    <col min="7174" max="7174" width="5" style="102" customWidth="1"/>
    <col min="7175" max="7175" width="13.33203125" style="102" bestFit="1" customWidth="1"/>
    <col min="7176" max="7176" width="5.88671875" style="102" customWidth="1"/>
    <col min="7177" max="7177" width="9.33203125" style="102" customWidth="1"/>
    <col min="7178" max="7178" width="8.33203125" style="102" bestFit="1" customWidth="1"/>
    <col min="7179" max="7179" width="8.109375" style="102" bestFit="1" customWidth="1"/>
    <col min="7180" max="7180" width="10.109375" style="102" bestFit="1" customWidth="1"/>
    <col min="7181" max="7202" width="5.77734375" style="102" customWidth="1"/>
    <col min="7203" max="7205" width="9" style="102"/>
    <col min="7206" max="7206" width="5.88671875" style="102" customWidth="1"/>
    <col min="7207" max="7207" width="4.33203125" style="102" customWidth="1"/>
    <col min="7208" max="7209" width="9.77734375" style="102" bestFit="1" customWidth="1"/>
    <col min="7210" max="7429" width="9" style="102"/>
    <col min="7430" max="7430" width="5" style="102" customWidth="1"/>
    <col min="7431" max="7431" width="13.33203125" style="102" bestFit="1" customWidth="1"/>
    <col min="7432" max="7432" width="5.88671875" style="102" customWidth="1"/>
    <col min="7433" max="7433" width="9.33203125" style="102" customWidth="1"/>
    <col min="7434" max="7434" width="8.33203125" style="102" bestFit="1" customWidth="1"/>
    <col min="7435" max="7435" width="8.109375" style="102" bestFit="1" customWidth="1"/>
    <col min="7436" max="7436" width="10.109375" style="102" bestFit="1" customWidth="1"/>
    <col min="7437" max="7458" width="5.77734375" style="102" customWidth="1"/>
    <col min="7459" max="7461" width="9" style="102"/>
    <col min="7462" max="7462" width="5.88671875" style="102" customWidth="1"/>
    <col min="7463" max="7463" width="4.33203125" style="102" customWidth="1"/>
    <col min="7464" max="7465" width="9.77734375" style="102" bestFit="1" customWidth="1"/>
    <col min="7466" max="7685" width="9" style="102"/>
    <col min="7686" max="7686" width="5" style="102" customWidth="1"/>
    <col min="7687" max="7687" width="13.33203125" style="102" bestFit="1" customWidth="1"/>
    <col min="7688" max="7688" width="5.88671875" style="102" customWidth="1"/>
    <col min="7689" max="7689" width="9.33203125" style="102" customWidth="1"/>
    <col min="7690" max="7690" width="8.33203125" style="102" bestFit="1" customWidth="1"/>
    <col min="7691" max="7691" width="8.109375" style="102" bestFit="1" customWidth="1"/>
    <col min="7692" max="7692" width="10.109375" style="102" bestFit="1" customWidth="1"/>
    <col min="7693" max="7714" width="5.77734375" style="102" customWidth="1"/>
    <col min="7715" max="7717" width="9" style="102"/>
    <col min="7718" max="7718" width="5.88671875" style="102" customWidth="1"/>
    <col min="7719" max="7719" width="4.33203125" style="102" customWidth="1"/>
    <col min="7720" max="7721" width="9.77734375" style="102" bestFit="1" customWidth="1"/>
    <col min="7722" max="7941" width="9" style="102"/>
    <col min="7942" max="7942" width="5" style="102" customWidth="1"/>
    <col min="7943" max="7943" width="13.33203125" style="102" bestFit="1" customWidth="1"/>
    <col min="7944" max="7944" width="5.88671875" style="102" customWidth="1"/>
    <col min="7945" max="7945" width="9.33203125" style="102" customWidth="1"/>
    <col min="7946" max="7946" width="8.33203125" style="102" bestFit="1" customWidth="1"/>
    <col min="7947" max="7947" width="8.109375" style="102" bestFit="1" customWidth="1"/>
    <col min="7948" max="7948" width="10.109375" style="102" bestFit="1" customWidth="1"/>
    <col min="7949" max="7970" width="5.77734375" style="102" customWidth="1"/>
    <col min="7971" max="7973" width="9" style="102"/>
    <col min="7974" max="7974" width="5.88671875" style="102" customWidth="1"/>
    <col min="7975" max="7975" width="4.33203125" style="102" customWidth="1"/>
    <col min="7976" max="7977" width="9.77734375" style="102" bestFit="1" customWidth="1"/>
    <col min="7978" max="8197" width="9" style="102"/>
    <col min="8198" max="8198" width="5" style="102" customWidth="1"/>
    <col min="8199" max="8199" width="13.33203125" style="102" bestFit="1" customWidth="1"/>
    <col min="8200" max="8200" width="5.88671875" style="102" customWidth="1"/>
    <col min="8201" max="8201" width="9.33203125" style="102" customWidth="1"/>
    <col min="8202" max="8202" width="8.33203125" style="102" bestFit="1" customWidth="1"/>
    <col min="8203" max="8203" width="8.109375" style="102" bestFit="1" customWidth="1"/>
    <col min="8204" max="8204" width="10.109375" style="102" bestFit="1" customWidth="1"/>
    <col min="8205" max="8226" width="5.77734375" style="102" customWidth="1"/>
    <col min="8227" max="8229" width="9" style="102"/>
    <col min="8230" max="8230" width="5.88671875" style="102" customWidth="1"/>
    <col min="8231" max="8231" width="4.33203125" style="102" customWidth="1"/>
    <col min="8232" max="8233" width="9.77734375" style="102" bestFit="1" customWidth="1"/>
    <col min="8234" max="8453" width="9" style="102"/>
    <col min="8454" max="8454" width="5" style="102" customWidth="1"/>
    <col min="8455" max="8455" width="13.33203125" style="102" bestFit="1" customWidth="1"/>
    <col min="8456" max="8456" width="5.88671875" style="102" customWidth="1"/>
    <col min="8457" max="8457" width="9.33203125" style="102" customWidth="1"/>
    <col min="8458" max="8458" width="8.33203125" style="102" bestFit="1" customWidth="1"/>
    <col min="8459" max="8459" width="8.109375" style="102" bestFit="1" customWidth="1"/>
    <col min="8460" max="8460" width="10.109375" style="102" bestFit="1" customWidth="1"/>
    <col min="8461" max="8482" width="5.77734375" style="102" customWidth="1"/>
    <col min="8483" max="8485" width="9" style="102"/>
    <col min="8486" max="8486" width="5.88671875" style="102" customWidth="1"/>
    <col min="8487" max="8487" width="4.33203125" style="102" customWidth="1"/>
    <col min="8488" max="8489" width="9.77734375" style="102" bestFit="1" customWidth="1"/>
    <col min="8490" max="8709" width="9" style="102"/>
    <col min="8710" max="8710" width="5" style="102" customWidth="1"/>
    <col min="8711" max="8711" width="13.33203125" style="102" bestFit="1" customWidth="1"/>
    <col min="8712" max="8712" width="5.88671875" style="102" customWidth="1"/>
    <col min="8713" max="8713" width="9.33203125" style="102" customWidth="1"/>
    <col min="8714" max="8714" width="8.33203125" style="102" bestFit="1" customWidth="1"/>
    <col min="8715" max="8715" width="8.109375" style="102" bestFit="1" customWidth="1"/>
    <col min="8716" max="8716" width="10.109375" style="102" bestFit="1" customWidth="1"/>
    <col min="8717" max="8738" width="5.77734375" style="102" customWidth="1"/>
    <col min="8739" max="8741" width="9" style="102"/>
    <col min="8742" max="8742" width="5.88671875" style="102" customWidth="1"/>
    <col min="8743" max="8743" width="4.33203125" style="102" customWidth="1"/>
    <col min="8744" max="8745" width="9.77734375" style="102" bestFit="1" customWidth="1"/>
    <col min="8746" max="8965" width="9" style="102"/>
    <col min="8966" max="8966" width="5" style="102" customWidth="1"/>
    <col min="8967" max="8967" width="13.33203125" style="102" bestFit="1" customWidth="1"/>
    <col min="8968" max="8968" width="5.88671875" style="102" customWidth="1"/>
    <col min="8969" max="8969" width="9.33203125" style="102" customWidth="1"/>
    <col min="8970" max="8970" width="8.33203125" style="102" bestFit="1" customWidth="1"/>
    <col min="8971" max="8971" width="8.109375" style="102" bestFit="1" customWidth="1"/>
    <col min="8972" max="8972" width="10.109375" style="102" bestFit="1" customWidth="1"/>
    <col min="8973" max="8994" width="5.77734375" style="102" customWidth="1"/>
    <col min="8995" max="8997" width="9" style="102"/>
    <col min="8998" max="8998" width="5.88671875" style="102" customWidth="1"/>
    <col min="8999" max="8999" width="4.33203125" style="102" customWidth="1"/>
    <col min="9000" max="9001" width="9.77734375" style="102" bestFit="1" customWidth="1"/>
    <col min="9002" max="9221" width="9" style="102"/>
    <col min="9222" max="9222" width="5" style="102" customWidth="1"/>
    <col min="9223" max="9223" width="13.33203125" style="102" bestFit="1" customWidth="1"/>
    <col min="9224" max="9224" width="5.88671875" style="102" customWidth="1"/>
    <col min="9225" max="9225" width="9.33203125" style="102" customWidth="1"/>
    <col min="9226" max="9226" width="8.33203125" style="102" bestFit="1" customWidth="1"/>
    <col min="9227" max="9227" width="8.109375" style="102" bestFit="1" customWidth="1"/>
    <col min="9228" max="9228" width="10.109375" style="102" bestFit="1" customWidth="1"/>
    <col min="9229" max="9250" width="5.77734375" style="102" customWidth="1"/>
    <col min="9251" max="9253" width="9" style="102"/>
    <col min="9254" max="9254" width="5.88671875" style="102" customWidth="1"/>
    <col min="9255" max="9255" width="4.33203125" style="102" customWidth="1"/>
    <col min="9256" max="9257" width="9.77734375" style="102" bestFit="1" customWidth="1"/>
    <col min="9258" max="9477" width="9" style="102"/>
    <col min="9478" max="9478" width="5" style="102" customWidth="1"/>
    <col min="9479" max="9479" width="13.33203125" style="102" bestFit="1" customWidth="1"/>
    <col min="9480" max="9480" width="5.88671875" style="102" customWidth="1"/>
    <col min="9481" max="9481" width="9.33203125" style="102" customWidth="1"/>
    <col min="9482" max="9482" width="8.33203125" style="102" bestFit="1" customWidth="1"/>
    <col min="9483" max="9483" width="8.109375" style="102" bestFit="1" customWidth="1"/>
    <col min="9484" max="9484" width="10.109375" style="102" bestFit="1" customWidth="1"/>
    <col min="9485" max="9506" width="5.77734375" style="102" customWidth="1"/>
    <col min="9507" max="9509" width="9" style="102"/>
    <col min="9510" max="9510" width="5.88671875" style="102" customWidth="1"/>
    <col min="9511" max="9511" width="4.33203125" style="102" customWidth="1"/>
    <col min="9512" max="9513" width="9.77734375" style="102" bestFit="1" customWidth="1"/>
    <col min="9514" max="9733" width="9" style="102"/>
    <col min="9734" max="9734" width="5" style="102" customWidth="1"/>
    <col min="9735" max="9735" width="13.33203125" style="102" bestFit="1" customWidth="1"/>
    <col min="9736" max="9736" width="5.88671875" style="102" customWidth="1"/>
    <col min="9737" max="9737" width="9.33203125" style="102" customWidth="1"/>
    <col min="9738" max="9738" width="8.33203125" style="102" bestFit="1" customWidth="1"/>
    <col min="9739" max="9739" width="8.109375" style="102" bestFit="1" customWidth="1"/>
    <col min="9740" max="9740" width="10.109375" style="102" bestFit="1" customWidth="1"/>
    <col min="9741" max="9762" width="5.77734375" style="102" customWidth="1"/>
    <col min="9763" max="9765" width="9" style="102"/>
    <col min="9766" max="9766" width="5.88671875" style="102" customWidth="1"/>
    <col min="9767" max="9767" width="4.33203125" style="102" customWidth="1"/>
    <col min="9768" max="9769" width="9.77734375" style="102" bestFit="1" customWidth="1"/>
    <col min="9770" max="9989" width="9" style="102"/>
    <col min="9990" max="9990" width="5" style="102" customWidth="1"/>
    <col min="9991" max="9991" width="13.33203125" style="102" bestFit="1" customWidth="1"/>
    <col min="9992" max="9992" width="5.88671875" style="102" customWidth="1"/>
    <col min="9993" max="9993" width="9.33203125" style="102" customWidth="1"/>
    <col min="9994" max="9994" width="8.33203125" style="102" bestFit="1" customWidth="1"/>
    <col min="9995" max="9995" width="8.109375" style="102" bestFit="1" customWidth="1"/>
    <col min="9996" max="9996" width="10.109375" style="102" bestFit="1" customWidth="1"/>
    <col min="9997" max="10018" width="5.77734375" style="102" customWidth="1"/>
    <col min="10019" max="10021" width="9" style="102"/>
    <col min="10022" max="10022" width="5.88671875" style="102" customWidth="1"/>
    <col min="10023" max="10023" width="4.33203125" style="102" customWidth="1"/>
    <col min="10024" max="10025" width="9.77734375" style="102" bestFit="1" customWidth="1"/>
    <col min="10026" max="10245" width="9" style="102"/>
    <col min="10246" max="10246" width="5" style="102" customWidth="1"/>
    <col min="10247" max="10247" width="13.33203125" style="102" bestFit="1" customWidth="1"/>
    <col min="10248" max="10248" width="5.88671875" style="102" customWidth="1"/>
    <col min="10249" max="10249" width="9.33203125" style="102" customWidth="1"/>
    <col min="10250" max="10250" width="8.33203125" style="102" bestFit="1" customWidth="1"/>
    <col min="10251" max="10251" width="8.109375" style="102" bestFit="1" customWidth="1"/>
    <col min="10252" max="10252" width="10.109375" style="102" bestFit="1" customWidth="1"/>
    <col min="10253" max="10274" width="5.77734375" style="102" customWidth="1"/>
    <col min="10275" max="10277" width="9" style="102"/>
    <col min="10278" max="10278" width="5.88671875" style="102" customWidth="1"/>
    <col min="10279" max="10279" width="4.33203125" style="102" customWidth="1"/>
    <col min="10280" max="10281" width="9.77734375" style="102" bestFit="1" customWidth="1"/>
    <col min="10282" max="10501" width="9" style="102"/>
    <col min="10502" max="10502" width="5" style="102" customWidth="1"/>
    <col min="10503" max="10503" width="13.33203125" style="102" bestFit="1" customWidth="1"/>
    <col min="10504" max="10504" width="5.88671875" style="102" customWidth="1"/>
    <col min="10505" max="10505" width="9.33203125" style="102" customWidth="1"/>
    <col min="10506" max="10506" width="8.33203125" style="102" bestFit="1" customWidth="1"/>
    <col min="10507" max="10507" width="8.109375" style="102" bestFit="1" customWidth="1"/>
    <col min="10508" max="10508" width="10.109375" style="102" bestFit="1" customWidth="1"/>
    <col min="10509" max="10530" width="5.77734375" style="102" customWidth="1"/>
    <col min="10531" max="10533" width="9" style="102"/>
    <col min="10534" max="10534" width="5.88671875" style="102" customWidth="1"/>
    <col min="10535" max="10535" width="4.33203125" style="102" customWidth="1"/>
    <col min="10536" max="10537" width="9.77734375" style="102" bestFit="1" customWidth="1"/>
    <col min="10538" max="10757" width="9" style="102"/>
    <col min="10758" max="10758" width="5" style="102" customWidth="1"/>
    <col min="10759" max="10759" width="13.33203125" style="102" bestFit="1" customWidth="1"/>
    <col min="10760" max="10760" width="5.88671875" style="102" customWidth="1"/>
    <col min="10761" max="10761" width="9.33203125" style="102" customWidth="1"/>
    <col min="10762" max="10762" width="8.33203125" style="102" bestFit="1" customWidth="1"/>
    <col min="10763" max="10763" width="8.109375" style="102" bestFit="1" customWidth="1"/>
    <col min="10764" max="10764" width="10.109375" style="102" bestFit="1" customWidth="1"/>
    <col min="10765" max="10786" width="5.77734375" style="102" customWidth="1"/>
    <col min="10787" max="10789" width="9" style="102"/>
    <col min="10790" max="10790" width="5.88671875" style="102" customWidth="1"/>
    <col min="10791" max="10791" width="4.33203125" style="102" customWidth="1"/>
    <col min="10792" max="10793" width="9.77734375" style="102" bestFit="1" customWidth="1"/>
    <col min="10794" max="11013" width="9" style="102"/>
    <col min="11014" max="11014" width="5" style="102" customWidth="1"/>
    <col min="11015" max="11015" width="13.33203125" style="102" bestFit="1" customWidth="1"/>
    <col min="11016" max="11016" width="5.88671875" style="102" customWidth="1"/>
    <col min="11017" max="11017" width="9.33203125" style="102" customWidth="1"/>
    <col min="11018" max="11018" width="8.33203125" style="102" bestFit="1" customWidth="1"/>
    <col min="11019" max="11019" width="8.109375" style="102" bestFit="1" customWidth="1"/>
    <col min="11020" max="11020" width="10.109375" style="102" bestFit="1" customWidth="1"/>
    <col min="11021" max="11042" width="5.77734375" style="102" customWidth="1"/>
    <col min="11043" max="11045" width="9" style="102"/>
    <col min="11046" max="11046" width="5.88671875" style="102" customWidth="1"/>
    <col min="11047" max="11047" width="4.33203125" style="102" customWidth="1"/>
    <col min="11048" max="11049" width="9.77734375" style="102" bestFit="1" customWidth="1"/>
    <col min="11050" max="11269" width="9" style="102"/>
    <col min="11270" max="11270" width="5" style="102" customWidth="1"/>
    <col min="11271" max="11271" width="13.33203125" style="102" bestFit="1" customWidth="1"/>
    <col min="11272" max="11272" width="5.88671875" style="102" customWidth="1"/>
    <col min="11273" max="11273" width="9.33203125" style="102" customWidth="1"/>
    <col min="11274" max="11274" width="8.33203125" style="102" bestFit="1" customWidth="1"/>
    <col min="11275" max="11275" width="8.109375" style="102" bestFit="1" customWidth="1"/>
    <col min="11276" max="11276" width="10.109375" style="102" bestFit="1" customWidth="1"/>
    <col min="11277" max="11298" width="5.77734375" style="102" customWidth="1"/>
    <col min="11299" max="11301" width="9" style="102"/>
    <col min="11302" max="11302" width="5.88671875" style="102" customWidth="1"/>
    <col min="11303" max="11303" width="4.33203125" style="102" customWidth="1"/>
    <col min="11304" max="11305" width="9.77734375" style="102" bestFit="1" customWidth="1"/>
    <col min="11306" max="11525" width="9" style="102"/>
    <col min="11526" max="11526" width="5" style="102" customWidth="1"/>
    <col min="11527" max="11527" width="13.33203125" style="102" bestFit="1" customWidth="1"/>
    <col min="11528" max="11528" width="5.88671875" style="102" customWidth="1"/>
    <col min="11529" max="11529" width="9.33203125" style="102" customWidth="1"/>
    <col min="11530" max="11530" width="8.33203125" style="102" bestFit="1" customWidth="1"/>
    <col min="11531" max="11531" width="8.109375" style="102" bestFit="1" customWidth="1"/>
    <col min="11532" max="11532" width="10.109375" style="102" bestFit="1" customWidth="1"/>
    <col min="11533" max="11554" width="5.77734375" style="102" customWidth="1"/>
    <col min="11555" max="11557" width="9" style="102"/>
    <col min="11558" max="11558" width="5.88671875" style="102" customWidth="1"/>
    <col min="11559" max="11559" width="4.33203125" style="102" customWidth="1"/>
    <col min="11560" max="11561" width="9.77734375" style="102" bestFit="1" customWidth="1"/>
    <col min="11562" max="11781" width="9" style="102"/>
    <col min="11782" max="11782" width="5" style="102" customWidth="1"/>
    <col min="11783" max="11783" width="13.33203125" style="102" bestFit="1" customWidth="1"/>
    <col min="11784" max="11784" width="5.88671875" style="102" customWidth="1"/>
    <col min="11785" max="11785" width="9.33203125" style="102" customWidth="1"/>
    <col min="11786" max="11786" width="8.33203125" style="102" bestFit="1" customWidth="1"/>
    <col min="11787" max="11787" width="8.109375" style="102" bestFit="1" customWidth="1"/>
    <col min="11788" max="11788" width="10.109375" style="102" bestFit="1" customWidth="1"/>
    <col min="11789" max="11810" width="5.77734375" style="102" customWidth="1"/>
    <col min="11811" max="11813" width="9" style="102"/>
    <col min="11814" max="11814" width="5.88671875" style="102" customWidth="1"/>
    <col min="11815" max="11815" width="4.33203125" style="102" customWidth="1"/>
    <col min="11816" max="11817" width="9.77734375" style="102" bestFit="1" customWidth="1"/>
    <col min="11818" max="12037" width="9" style="102"/>
    <col min="12038" max="12038" width="5" style="102" customWidth="1"/>
    <col min="12039" max="12039" width="13.33203125" style="102" bestFit="1" customWidth="1"/>
    <col min="12040" max="12040" width="5.88671875" style="102" customWidth="1"/>
    <col min="12041" max="12041" width="9.33203125" style="102" customWidth="1"/>
    <col min="12042" max="12042" width="8.33203125" style="102" bestFit="1" customWidth="1"/>
    <col min="12043" max="12043" width="8.109375" style="102" bestFit="1" customWidth="1"/>
    <col min="12044" max="12044" width="10.109375" style="102" bestFit="1" customWidth="1"/>
    <col min="12045" max="12066" width="5.77734375" style="102" customWidth="1"/>
    <col min="12067" max="12069" width="9" style="102"/>
    <col min="12070" max="12070" width="5.88671875" style="102" customWidth="1"/>
    <col min="12071" max="12071" width="4.33203125" style="102" customWidth="1"/>
    <col min="12072" max="12073" width="9.77734375" style="102" bestFit="1" customWidth="1"/>
    <col min="12074" max="12293" width="9" style="102"/>
    <col min="12294" max="12294" width="5" style="102" customWidth="1"/>
    <col min="12295" max="12295" width="13.33203125" style="102" bestFit="1" customWidth="1"/>
    <col min="12296" max="12296" width="5.88671875" style="102" customWidth="1"/>
    <col min="12297" max="12297" width="9.33203125" style="102" customWidth="1"/>
    <col min="12298" max="12298" width="8.33203125" style="102" bestFit="1" customWidth="1"/>
    <col min="12299" max="12299" width="8.109375" style="102" bestFit="1" customWidth="1"/>
    <col min="12300" max="12300" width="10.109375" style="102" bestFit="1" customWidth="1"/>
    <col min="12301" max="12322" width="5.77734375" style="102" customWidth="1"/>
    <col min="12323" max="12325" width="9" style="102"/>
    <col min="12326" max="12326" width="5.88671875" style="102" customWidth="1"/>
    <col min="12327" max="12327" width="4.33203125" style="102" customWidth="1"/>
    <col min="12328" max="12329" width="9.77734375" style="102" bestFit="1" customWidth="1"/>
    <col min="12330" max="12549" width="9" style="102"/>
    <col min="12550" max="12550" width="5" style="102" customWidth="1"/>
    <col min="12551" max="12551" width="13.33203125" style="102" bestFit="1" customWidth="1"/>
    <col min="12552" max="12552" width="5.88671875" style="102" customWidth="1"/>
    <col min="12553" max="12553" width="9.33203125" style="102" customWidth="1"/>
    <col min="12554" max="12554" width="8.33203125" style="102" bestFit="1" customWidth="1"/>
    <col min="12555" max="12555" width="8.109375" style="102" bestFit="1" customWidth="1"/>
    <col min="12556" max="12556" width="10.109375" style="102" bestFit="1" customWidth="1"/>
    <col min="12557" max="12578" width="5.77734375" style="102" customWidth="1"/>
    <col min="12579" max="12581" width="9" style="102"/>
    <col min="12582" max="12582" width="5.88671875" style="102" customWidth="1"/>
    <col min="12583" max="12583" width="4.33203125" style="102" customWidth="1"/>
    <col min="12584" max="12585" width="9.77734375" style="102" bestFit="1" customWidth="1"/>
    <col min="12586" max="12805" width="9" style="102"/>
    <col min="12806" max="12806" width="5" style="102" customWidth="1"/>
    <col min="12807" max="12807" width="13.33203125" style="102" bestFit="1" customWidth="1"/>
    <col min="12808" max="12808" width="5.88671875" style="102" customWidth="1"/>
    <col min="12809" max="12809" width="9.33203125" style="102" customWidth="1"/>
    <col min="12810" max="12810" width="8.33203125" style="102" bestFit="1" customWidth="1"/>
    <col min="12811" max="12811" width="8.109375" style="102" bestFit="1" customWidth="1"/>
    <col min="12812" max="12812" width="10.109375" style="102" bestFit="1" customWidth="1"/>
    <col min="12813" max="12834" width="5.77734375" style="102" customWidth="1"/>
    <col min="12835" max="12837" width="9" style="102"/>
    <col min="12838" max="12838" width="5.88671875" style="102" customWidth="1"/>
    <col min="12839" max="12839" width="4.33203125" style="102" customWidth="1"/>
    <col min="12840" max="12841" width="9.77734375" style="102" bestFit="1" customWidth="1"/>
    <col min="12842" max="13061" width="9" style="102"/>
    <col min="13062" max="13062" width="5" style="102" customWidth="1"/>
    <col min="13063" max="13063" width="13.33203125" style="102" bestFit="1" customWidth="1"/>
    <col min="13064" max="13064" width="5.88671875" style="102" customWidth="1"/>
    <col min="13065" max="13065" width="9.33203125" style="102" customWidth="1"/>
    <col min="13066" max="13066" width="8.33203125" style="102" bestFit="1" customWidth="1"/>
    <col min="13067" max="13067" width="8.109375" style="102" bestFit="1" customWidth="1"/>
    <col min="13068" max="13068" width="10.109375" style="102" bestFit="1" customWidth="1"/>
    <col min="13069" max="13090" width="5.77734375" style="102" customWidth="1"/>
    <col min="13091" max="13093" width="9" style="102"/>
    <col min="13094" max="13094" width="5.88671875" style="102" customWidth="1"/>
    <col min="13095" max="13095" width="4.33203125" style="102" customWidth="1"/>
    <col min="13096" max="13097" width="9.77734375" style="102" bestFit="1" customWidth="1"/>
    <col min="13098" max="13317" width="9" style="102"/>
    <col min="13318" max="13318" width="5" style="102" customWidth="1"/>
    <col min="13319" max="13319" width="13.33203125" style="102" bestFit="1" customWidth="1"/>
    <col min="13320" max="13320" width="5.88671875" style="102" customWidth="1"/>
    <col min="13321" max="13321" width="9.33203125" style="102" customWidth="1"/>
    <col min="13322" max="13322" width="8.33203125" style="102" bestFit="1" customWidth="1"/>
    <col min="13323" max="13323" width="8.109375" style="102" bestFit="1" customWidth="1"/>
    <col min="13324" max="13324" width="10.109375" style="102" bestFit="1" customWidth="1"/>
    <col min="13325" max="13346" width="5.77734375" style="102" customWidth="1"/>
    <col min="13347" max="13349" width="9" style="102"/>
    <col min="13350" max="13350" width="5.88671875" style="102" customWidth="1"/>
    <col min="13351" max="13351" width="4.33203125" style="102" customWidth="1"/>
    <col min="13352" max="13353" width="9.77734375" style="102" bestFit="1" customWidth="1"/>
    <col min="13354" max="13573" width="9" style="102"/>
    <col min="13574" max="13574" width="5" style="102" customWidth="1"/>
    <col min="13575" max="13575" width="13.33203125" style="102" bestFit="1" customWidth="1"/>
    <col min="13576" max="13576" width="5.88671875" style="102" customWidth="1"/>
    <col min="13577" max="13577" width="9.33203125" style="102" customWidth="1"/>
    <col min="13578" max="13578" width="8.33203125" style="102" bestFit="1" customWidth="1"/>
    <col min="13579" max="13579" width="8.109375" style="102" bestFit="1" customWidth="1"/>
    <col min="13580" max="13580" width="10.109375" style="102" bestFit="1" customWidth="1"/>
    <col min="13581" max="13602" width="5.77734375" style="102" customWidth="1"/>
    <col min="13603" max="13605" width="9" style="102"/>
    <col min="13606" max="13606" width="5.88671875" style="102" customWidth="1"/>
    <col min="13607" max="13607" width="4.33203125" style="102" customWidth="1"/>
    <col min="13608" max="13609" width="9.77734375" style="102" bestFit="1" customWidth="1"/>
    <col min="13610" max="13829" width="9" style="102"/>
    <col min="13830" max="13830" width="5" style="102" customWidth="1"/>
    <col min="13831" max="13831" width="13.33203125" style="102" bestFit="1" customWidth="1"/>
    <col min="13832" max="13832" width="5.88671875" style="102" customWidth="1"/>
    <col min="13833" max="13833" width="9.33203125" style="102" customWidth="1"/>
    <col min="13834" max="13834" width="8.33203125" style="102" bestFit="1" customWidth="1"/>
    <col min="13835" max="13835" width="8.109375" style="102" bestFit="1" customWidth="1"/>
    <col min="13836" max="13836" width="10.109375" style="102" bestFit="1" customWidth="1"/>
    <col min="13837" max="13858" width="5.77734375" style="102" customWidth="1"/>
    <col min="13859" max="13861" width="9" style="102"/>
    <col min="13862" max="13862" width="5.88671875" style="102" customWidth="1"/>
    <col min="13863" max="13863" width="4.33203125" style="102" customWidth="1"/>
    <col min="13864" max="13865" width="9.77734375" style="102" bestFit="1" customWidth="1"/>
    <col min="13866" max="14085" width="9" style="102"/>
    <col min="14086" max="14086" width="5" style="102" customWidth="1"/>
    <col min="14087" max="14087" width="13.33203125" style="102" bestFit="1" customWidth="1"/>
    <col min="14088" max="14088" width="5.88671875" style="102" customWidth="1"/>
    <col min="14089" max="14089" width="9.33203125" style="102" customWidth="1"/>
    <col min="14090" max="14090" width="8.33203125" style="102" bestFit="1" customWidth="1"/>
    <col min="14091" max="14091" width="8.109375" style="102" bestFit="1" customWidth="1"/>
    <col min="14092" max="14092" width="10.109375" style="102" bestFit="1" customWidth="1"/>
    <col min="14093" max="14114" width="5.77734375" style="102" customWidth="1"/>
    <col min="14115" max="14117" width="9" style="102"/>
    <col min="14118" max="14118" width="5.88671875" style="102" customWidth="1"/>
    <col min="14119" max="14119" width="4.33203125" style="102" customWidth="1"/>
    <col min="14120" max="14121" width="9.77734375" style="102" bestFit="1" customWidth="1"/>
    <col min="14122" max="14341" width="9" style="102"/>
    <col min="14342" max="14342" width="5" style="102" customWidth="1"/>
    <col min="14343" max="14343" width="13.33203125" style="102" bestFit="1" customWidth="1"/>
    <col min="14344" max="14344" width="5.88671875" style="102" customWidth="1"/>
    <col min="14345" max="14345" width="9.33203125" style="102" customWidth="1"/>
    <col min="14346" max="14346" width="8.33203125" style="102" bestFit="1" customWidth="1"/>
    <col min="14347" max="14347" width="8.109375" style="102" bestFit="1" customWidth="1"/>
    <col min="14348" max="14348" width="10.109375" style="102" bestFit="1" customWidth="1"/>
    <col min="14349" max="14370" width="5.77734375" style="102" customWidth="1"/>
    <col min="14371" max="14373" width="9" style="102"/>
    <col min="14374" max="14374" width="5.88671875" style="102" customWidth="1"/>
    <col min="14375" max="14375" width="4.33203125" style="102" customWidth="1"/>
    <col min="14376" max="14377" width="9.77734375" style="102" bestFit="1" customWidth="1"/>
    <col min="14378" max="14597" width="9" style="102"/>
    <col min="14598" max="14598" width="5" style="102" customWidth="1"/>
    <col min="14599" max="14599" width="13.33203125" style="102" bestFit="1" customWidth="1"/>
    <col min="14600" max="14600" width="5.88671875" style="102" customWidth="1"/>
    <col min="14601" max="14601" width="9.33203125" style="102" customWidth="1"/>
    <col min="14602" max="14602" width="8.33203125" style="102" bestFit="1" customWidth="1"/>
    <col min="14603" max="14603" width="8.109375" style="102" bestFit="1" customWidth="1"/>
    <col min="14604" max="14604" width="10.109375" style="102" bestFit="1" customWidth="1"/>
    <col min="14605" max="14626" width="5.77734375" style="102" customWidth="1"/>
    <col min="14627" max="14629" width="9" style="102"/>
    <col min="14630" max="14630" width="5.88671875" style="102" customWidth="1"/>
    <col min="14631" max="14631" width="4.33203125" style="102" customWidth="1"/>
    <col min="14632" max="14633" width="9.77734375" style="102" bestFit="1" customWidth="1"/>
    <col min="14634" max="14853" width="9" style="102"/>
    <col min="14854" max="14854" width="5" style="102" customWidth="1"/>
    <col min="14855" max="14855" width="13.33203125" style="102" bestFit="1" customWidth="1"/>
    <col min="14856" max="14856" width="5.88671875" style="102" customWidth="1"/>
    <col min="14857" max="14857" width="9.33203125" style="102" customWidth="1"/>
    <col min="14858" max="14858" width="8.33203125" style="102" bestFit="1" customWidth="1"/>
    <col min="14859" max="14859" width="8.109375" style="102" bestFit="1" customWidth="1"/>
    <col min="14860" max="14860" width="10.109375" style="102" bestFit="1" customWidth="1"/>
    <col min="14861" max="14882" width="5.77734375" style="102" customWidth="1"/>
    <col min="14883" max="14885" width="9" style="102"/>
    <col min="14886" max="14886" width="5.88671875" style="102" customWidth="1"/>
    <col min="14887" max="14887" width="4.33203125" style="102" customWidth="1"/>
    <col min="14888" max="14889" width="9.77734375" style="102" bestFit="1" customWidth="1"/>
    <col min="14890" max="15109" width="9" style="102"/>
    <col min="15110" max="15110" width="5" style="102" customWidth="1"/>
    <col min="15111" max="15111" width="13.33203125" style="102" bestFit="1" customWidth="1"/>
    <col min="15112" max="15112" width="5.88671875" style="102" customWidth="1"/>
    <col min="15113" max="15113" width="9.33203125" style="102" customWidth="1"/>
    <col min="15114" max="15114" width="8.33203125" style="102" bestFit="1" customWidth="1"/>
    <col min="15115" max="15115" width="8.109375" style="102" bestFit="1" customWidth="1"/>
    <col min="15116" max="15116" width="10.109375" style="102" bestFit="1" customWidth="1"/>
    <col min="15117" max="15138" width="5.77734375" style="102" customWidth="1"/>
    <col min="15139" max="15141" width="9" style="102"/>
    <col min="15142" max="15142" width="5.88671875" style="102" customWidth="1"/>
    <col min="15143" max="15143" width="4.33203125" style="102" customWidth="1"/>
    <col min="15144" max="15145" width="9.77734375" style="102" bestFit="1" customWidth="1"/>
    <col min="15146" max="15365" width="9" style="102"/>
    <col min="15366" max="15366" width="5" style="102" customWidth="1"/>
    <col min="15367" max="15367" width="13.33203125" style="102" bestFit="1" customWidth="1"/>
    <col min="15368" max="15368" width="5.88671875" style="102" customWidth="1"/>
    <col min="15369" max="15369" width="9.33203125" style="102" customWidth="1"/>
    <col min="15370" max="15370" width="8.33203125" style="102" bestFit="1" customWidth="1"/>
    <col min="15371" max="15371" width="8.109375" style="102" bestFit="1" customWidth="1"/>
    <col min="15372" max="15372" width="10.109375" style="102" bestFit="1" customWidth="1"/>
    <col min="15373" max="15394" width="5.77734375" style="102" customWidth="1"/>
    <col min="15395" max="15397" width="9" style="102"/>
    <col min="15398" max="15398" width="5.88671875" style="102" customWidth="1"/>
    <col min="15399" max="15399" width="4.33203125" style="102" customWidth="1"/>
    <col min="15400" max="15401" width="9.77734375" style="102" bestFit="1" customWidth="1"/>
    <col min="15402" max="15621" width="9" style="102"/>
    <col min="15622" max="15622" width="5" style="102" customWidth="1"/>
    <col min="15623" max="15623" width="13.33203125" style="102" bestFit="1" customWidth="1"/>
    <col min="15624" max="15624" width="5.88671875" style="102" customWidth="1"/>
    <col min="15625" max="15625" width="9.33203125" style="102" customWidth="1"/>
    <col min="15626" max="15626" width="8.33203125" style="102" bestFit="1" customWidth="1"/>
    <col min="15627" max="15627" width="8.109375" style="102" bestFit="1" customWidth="1"/>
    <col min="15628" max="15628" width="10.109375" style="102" bestFit="1" customWidth="1"/>
    <col min="15629" max="15650" width="5.77734375" style="102" customWidth="1"/>
    <col min="15651" max="15653" width="9" style="102"/>
    <col min="15654" max="15654" width="5.88671875" style="102" customWidth="1"/>
    <col min="15655" max="15655" width="4.33203125" style="102" customWidth="1"/>
    <col min="15656" max="15657" width="9.77734375" style="102" bestFit="1" customWidth="1"/>
    <col min="15658" max="15877" width="9" style="102"/>
    <col min="15878" max="15878" width="5" style="102" customWidth="1"/>
    <col min="15879" max="15879" width="13.33203125" style="102" bestFit="1" customWidth="1"/>
    <col min="15880" max="15880" width="5.88671875" style="102" customWidth="1"/>
    <col min="15881" max="15881" width="9.33203125" style="102" customWidth="1"/>
    <col min="15882" max="15882" width="8.33203125" style="102" bestFit="1" customWidth="1"/>
    <col min="15883" max="15883" width="8.109375" style="102" bestFit="1" customWidth="1"/>
    <col min="15884" max="15884" width="10.109375" style="102" bestFit="1" customWidth="1"/>
    <col min="15885" max="15906" width="5.77734375" style="102" customWidth="1"/>
    <col min="15907" max="15909" width="9" style="102"/>
    <col min="15910" max="15910" width="5.88671875" style="102" customWidth="1"/>
    <col min="15911" max="15911" width="4.33203125" style="102" customWidth="1"/>
    <col min="15912" max="15913" width="9.77734375" style="102" bestFit="1" customWidth="1"/>
    <col min="15914" max="16133" width="9" style="102"/>
    <col min="16134" max="16134" width="5" style="102" customWidth="1"/>
    <col min="16135" max="16135" width="13.33203125" style="102" bestFit="1" customWidth="1"/>
    <col min="16136" max="16136" width="5.88671875" style="102" customWidth="1"/>
    <col min="16137" max="16137" width="9.33203125" style="102" customWidth="1"/>
    <col min="16138" max="16138" width="8.33203125" style="102" bestFit="1" customWidth="1"/>
    <col min="16139" max="16139" width="8.109375" style="102" bestFit="1" customWidth="1"/>
    <col min="16140" max="16140" width="10.109375" style="102" bestFit="1" customWidth="1"/>
    <col min="16141" max="16162" width="5.77734375" style="102" customWidth="1"/>
    <col min="16163" max="16165" width="9" style="102"/>
    <col min="16166" max="16166" width="5.88671875" style="102" customWidth="1"/>
    <col min="16167" max="16167" width="4.33203125" style="102" customWidth="1"/>
    <col min="16168" max="16169" width="9.77734375" style="102" bestFit="1" customWidth="1"/>
    <col min="16170" max="16384" width="9" style="102"/>
  </cols>
  <sheetData>
    <row r="1" spans="1:42" ht="28.5" customHeight="1" x14ac:dyDescent="0.25">
      <c r="A1" s="581" t="s">
        <v>570</v>
      </c>
      <c r="B1" s="581"/>
      <c r="C1" s="581"/>
      <c r="D1" s="581"/>
      <c r="E1" s="581"/>
      <c r="F1" s="581"/>
      <c r="G1" s="582"/>
      <c r="H1" s="582"/>
      <c r="I1" s="583"/>
      <c r="J1" s="584"/>
      <c r="K1" s="585"/>
      <c r="L1" s="585"/>
      <c r="M1" s="440"/>
      <c r="N1" s="581"/>
      <c r="O1" s="443"/>
      <c r="P1" s="444"/>
      <c r="Q1" s="586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L1" s="439"/>
    </row>
    <row r="2" spans="1:42" ht="18" customHeight="1" thickBot="1" x14ac:dyDescent="0.25">
      <c r="A2" s="237"/>
      <c r="B2" s="238"/>
      <c r="C2" s="239"/>
      <c r="D2" s="240"/>
      <c r="G2" s="587"/>
      <c r="H2" s="58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L2" s="239"/>
      <c r="AM2" s="241"/>
    </row>
    <row r="3" spans="1:42" s="3" customFormat="1" ht="133.80000000000001" thickBot="1" x14ac:dyDescent="0.25">
      <c r="A3" s="588" t="s">
        <v>252</v>
      </c>
      <c r="B3" s="242" t="s">
        <v>1</v>
      </c>
      <c r="C3" s="243" t="s">
        <v>2</v>
      </c>
      <c r="D3" s="589" t="s">
        <v>3</v>
      </c>
      <c r="E3" s="244" t="s">
        <v>571</v>
      </c>
      <c r="F3" s="9" t="s">
        <v>572</v>
      </c>
      <c r="G3" s="447" t="s">
        <v>547</v>
      </c>
      <c r="H3" s="448" t="s">
        <v>548</v>
      </c>
      <c r="I3" s="590" t="s">
        <v>553</v>
      </c>
      <c r="J3" s="316" t="s">
        <v>573</v>
      </c>
      <c r="K3" s="591"/>
      <c r="L3" s="592"/>
      <c r="M3" s="12"/>
      <c r="N3" s="245"/>
      <c r="O3" s="450" t="s">
        <v>574</v>
      </c>
      <c r="P3" s="451" t="s">
        <v>575</v>
      </c>
      <c r="Q3" s="593"/>
      <c r="R3" s="11" t="s">
        <v>1</v>
      </c>
      <c r="S3" s="15" t="s">
        <v>2</v>
      </c>
      <c r="T3" s="246" t="s">
        <v>3</v>
      </c>
      <c r="U3" s="15" t="s">
        <v>553</v>
      </c>
      <c r="V3" s="11"/>
      <c r="W3" s="13"/>
      <c r="X3" s="14"/>
      <c r="Y3" s="594"/>
      <c r="Z3" s="595"/>
      <c r="AA3" s="245"/>
      <c r="AB3" s="7"/>
      <c r="AC3" s="15"/>
      <c r="AD3" s="11"/>
      <c r="AE3" s="15"/>
      <c r="AF3" s="11"/>
      <c r="AG3" s="15"/>
      <c r="AH3" s="11"/>
      <c r="AJ3" s="247"/>
      <c r="AL3" s="596"/>
      <c r="AM3" s="597"/>
      <c r="AN3" s="244"/>
      <c r="AO3" s="598"/>
    </row>
    <row r="4" spans="1:42" s="253" customFormat="1" ht="15.75" customHeight="1" thickBot="1" x14ac:dyDescent="0.25">
      <c r="A4" s="599">
        <v>1</v>
      </c>
      <c r="B4" s="600" t="s">
        <v>86</v>
      </c>
      <c r="C4" s="248">
        <v>1</v>
      </c>
      <c r="D4" s="601" t="s">
        <v>7</v>
      </c>
      <c r="E4" s="602">
        <v>129</v>
      </c>
      <c r="F4" s="249">
        <v>1</v>
      </c>
      <c r="G4" s="603">
        <f t="shared" ref="G4:G67" si="0">RANK(N4,$N$4:$N$84,0)</f>
        <v>1</v>
      </c>
      <c r="H4" s="604">
        <f t="shared" ref="H4:H67" si="1">RANK(I4,$I$4:$I$84,0)</f>
        <v>1</v>
      </c>
      <c r="I4" s="605">
        <f t="shared" ref="I4:I67" si="2">IF(OR(C4=1,C4=2),E4/2,IF(C4="中3",E4,0))</f>
        <v>64.5</v>
      </c>
      <c r="J4" s="462">
        <f>VLOOKUP(C4,[1]学年!$C$2:$D$7,2,0)</f>
        <v>2</v>
      </c>
      <c r="K4" s="606" t="str">
        <f t="shared" ref="K4:K67" si="3">B4</f>
        <v>深尾　梨未</v>
      </c>
      <c r="L4" s="607" t="str">
        <f t="shared" ref="L4:L67" si="4">D4</f>
        <v>県岐阜商</v>
      </c>
      <c r="M4" s="251">
        <v>9.9999999999999995E-7</v>
      </c>
      <c r="N4" s="250">
        <f t="shared" ref="N4:N67" si="5">I4+M4</f>
        <v>64.500000999999997</v>
      </c>
      <c r="O4" s="464"/>
      <c r="P4" s="465"/>
      <c r="Q4" s="608">
        <v>1</v>
      </c>
      <c r="R4" s="609" t="str">
        <f t="shared" ref="R4:R67" si="6">VLOOKUP($Q4,$G$4:$N$162,5,0)</f>
        <v>深尾　梨未</v>
      </c>
      <c r="S4" s="250">
        <f t="shared" ref="S4:S67" si="7">VLOOKUP($Q4,$G$4:$N$162,4,0)</f>
        <v>2</v>
      </c>
      <c r="T4" s="609" t="str">
        <f t="shared" ref="T4:T67" si="8">VLOOKUP($Q4,$G$4:$N$162,6,0)</f>
        <v>県岐阜商</v>
      </c>
      <c r="U4" s="250">
        <f t="shared" ref="U4:U67" si="9">VLOOKUP($Q4,$G$4:$N$162,3,0)</f>
        <v>64.5</v>
      </c>
      <c r="V4" s="609"/>
      <c r="W4" s="251"/>
      <c r="X4" s="609"/>
      <c r="Y4" s="251"/>
      <c r="Z4" s="609"/>
      <c r="AA4" s="250"/>
      <c r="AB4" s="609"/>
      <c r="AC4" s="250"/>
      <c r="AD4" s="609"/>
      <c r="AE4" s="250"/>
      <c r="AF4" s="609"/>
      <c r="AG4" s="250"/>
      <c r="AH4" s="609"/>
      <c r="AI4" s="102"/>
      <c r="AJ4" s="252"/>
      <c r="AL4" s="610"/>
      <c r="AM4" s="611"/>
      <c r="AN4" s="602"/>
      <c r="AO4" s="602"/>
    </row>
    <row r="5" spans="1:42" ht="15.75" customHeight="1" thickBot="1" x14ac:dyDescent="0.25">
      <c r="A5" s="254">
        <v>2</v>
      </c>
      <c r="B5" s="255" t="s">
        <v>83</v>
      </c>
      <c r="C5" s="32">
        <v>3</v>
      </c>
      <c r="D5" s="256" t="s">
        <v>78</v>
      </c>
      <c r="E5" s="257">
        <v>114</v>
      </c>
      <c r="F5" s="258">
        <v>2</v>
      </c>
      <c r="G5" s="603">
        <f t="shared" si="0"/>
        <v>81</v>
      </c>
      <c r="H5" s="604">
        <f t="shared" si="1"/>
        <v>47</v>
      </c>
      <c r="I5" s="612">
        <f t="shared" si="2"/>
        <v>0</v>
      </c>
      <c r="J5" s="485" t="str">
        <f>VLOOKUP(C5,[1]学年!$C$2:$D$7,2,0)</f>
        <v>×</v>
      </c>
      <c r="K5" s="613" t="str">
        <f t="shared" si="3"/>
        <v>豊吉　彩乃</v>
      </c>
      <c r="L5" s="614" t="str">
        <f t="shared" si="4"/>
        <v>岐阜</v>
      </c>
      <c r="M5" s="26">
        <v>1.9999999999999999E-6</v>
      </c>
      <c r="N5" s="259">
        <f t="shared" si="5"/>
        <v>1.9999999999999999E-6</v>
      </c>
      <c r="O5" s="475"/>
      <c r="P5" s="476"/>
      <c r="Q5" s="615">
        <v>2</v>
      </c>
      <c r="R5" s="616" t="str">
        <f t="shared" si="6"/>
        <v>宮本　雪凪</v>
      </c>
      <c r="S5" s="259">
        <f t="shared" si="7"/>
        <v>2</v>
      </c>
      <c r="T5" s="616" t="str">
        <f t="shared" si="8"/>
        <v>県岐阜商</v>
      </c>
      <c r="U5" s="259">
        <f t="shared" si="9"/>
        <v>41.5</v>
      </c>
      <c r="V5" s="616"/>
      <c r="W5" s="26"/>
      <c r="X5" s="616"/>
      <c r="Y5" s="28"/>
      <c r="Z5" s="616"/>
      <c r="AA5" s="259"/>
      <c r="AB5" s="616"/>
      <c r="AC5" s="259"/>
      <c r="AD5" s="616"/>
      <c r="AE5" s="259"/>
      <c r="AF5" s="616"/>
      <c r="AG5" s="259"/>
      <c r="AH5" s="616"/>
      <c r="AJ5" s="254"/>
      <c r="AK5" s="253"/>
      <c r="AL5" s="32"/>
      <c r="AM5" s="617"/>
      <c r="AN5" s="260"/>
      <c r="AO5" s="260"/>
      <c r="AP5" s="253"/>
    </row>
    <row r="6" spans="1:42" ht="15.75" customHeight="1" thickBot="1" x14ac:dyDescent="0.25">
      <c r="A6" s="254">
        <v>3</v>
      </c>
      <c r="B6" s="255" t="s">
        <v>84</v>
      </c>
      <c r="C6" s="32">
        <v>3</v>
      </c>
      <c r="D6" s="256" t="s">
        <v>7</v>
      </c>
      <c r="E6" s="257">
        <v>88.5</v>
      </c>
      <c r="F6" s="258">
        <v>3</v>
      </c>
      <c r="G6" s="603">
        <f t="shared" si="0"/>
        <v>80</v>
      </c>
      <c r="H6" s="604">
        <f t="shared" si="1"/>
        <v>47</v>
      </c>
      <c r="I6" s="612">
        <f t="shared" si="2"/>
        <v>0</v>
      </c>
      <c r="J6" s="485" t="str">
        <f>VLOOKUP(C6,[1]学年!$C$2:$D$7,2,0)</f>
        <v>×</v>
      </c>
      <c r="K6" s="613" t="str">
        <f t="shared" si="3"/>
        <v>兼山　栞凛</v>
      </c>
      <c r="L6" s="614" t="str">
        <f t="shared" si="4"/>
        <v>県岐阜商</v>
      </c>
      <c r="M6" s="26">
        <v>3.0000000000000001E-6</v>
      </c>
      <c r="N6" s="259">
        <f t="shared" si="5"/>
        <v>3.0000000000000001E-6</v>
      </c>
      <c r="O6" s="475"/>
      <c r="P6" s="476"/>
      <c r="Q6" s="615">
        <v>3</v>
      </c>
      <c r="R6" s="616" t="str">
        <f t="shared" si="6"/>
        <v>間宮　万結</v>
      </c>
      <c r="S6" s="259">
        <f t="shared" si="7"/>
        <v>2</v>
      </c>
      <c r="T6" s="616" t="str">
        <f t="shared" si="8"/>
        <v>関</v>
      </c>
      <c r="U6" s="259">
        <f t="shared" si="9"/>
        <v>38.5</v>
      </c>
      <c r="V6" s="616"/>
      <c r="W6" s="26"/>
      <c r="X6" s="616"/>
      <c r="Y6" s="28"/>
      <c r="Z6" s="616"/>
      <c r="AA6" s="259"/>
      <c r="AB6" s="616"/>
      <c r="AC6" s="259"/>
      <c r="AD6" s="616"/>
      <c r="AE6" s="259"/>
      <c r="AF6" s="616"/>
      <c r="AG6" s="259"/>
      <c r="AH6" s="616"/>
      <c r="AJ6" s="252"/>
      <c r="AK6" s="253"/>
      <c r="AL6" s="32"/>
      <c r="AM6" s="617"/>
      <c r="AN6" s="260"/>
      <c r="AO6" s="260"/>
      <c r="AP6" s="253"/>
    </row>
    <row r="7" spans="1:42" ht="15.75" customHeight="1" thickBot="1" x14ac:dyDescent="0.25">
      <c r="A7" s="254">
        <v>4</v>
      </c>
      <c r="B7" s="255" t="s">
        <v>91</v>
      </c>
      <c r="C7" s="32">
        <v>1</v>
      </c>
      <c r="D7" s="256" t="s">
        <v>7</v>
      </c>
      <c r="E7" s="257">
        <v>83</v>
      </c>
      <c r="F7" s="258">
        <v>4</v>
      </c>
      <c r="G7" s="603">
        <f t="shared" si="0"/>
        <v>2</v>
      </c>
      <c r="H7" s="604">
        <f t="shared" si="1"/>
        <v>2</v>
      </c>
      <c r="I7" s="612">
        <f t="shared" si="2"/>
        <v>41.5</v>
      </c>
      <c r="J7" s="485">
        <f>VLOOKUP(C7,[1]学年!$C$2:$D$7,2,0)</f>
        <v>2</v>
      </c>
      <c r="K7" s="613" t="str">
        <f t="shared" si="3"/>
        <v>宮本　雪凪</v>
      </c>
      <c r="L7" s="614" t="str">
        <f t="shared" si="4"/>
        <v>県岐阜商</v>
      </c>
      <c r="M7" s="26">
        <v>3.9999999999999998E-6</v>
      </c>
      <c r="N7" s="259">
        <f t="shared" si="5"/>
        <v>41.500003999999997</v>
      </c>
      <c r="O7" s="475"/>
      <c r="P7" s="476"/>
      <c r="Q7" s="615">
        <v>4</v>
      </c>
      <c r="R7" s="616" t="str">
        <f t="shared" si="6"/>
        <v>関谷　　花</v>
      </c>
      <c r="S7" s="259">
        <f t="shared" si="7"/>
        <v>3</v>
      </c>
      <c r="T7" s="616" t="str">
        <f t="shared" si="8"/>
        <v>県岐阜商</v>
      </c>
      <c r="U7" s="259">
        <f t="shared" si="9"/>
        <v>30.75</v>
      </c>
      <c r="V7" s="616"/>
      <c r="W7" s="26"/>
      <c r="X7" s="616"/>
      <c r="Y7" s="28"/>
      <c r="Z7" s="616"/>
      <c r="AA7" s="259"/>
      <c r="AB7" s="616"/>
      <c r="AC7" s="259"/>
      <c r="AD7" s="616"/>
      <c r="AE7" s="259"/>
      <c r="AF7" s="616"/>
      <c r="AG7" s="259"/>
      <c r="AH7" s="616"/>
      <c r="AJ7" s="254"/>
      <c r="AK7" s="253"/>
      <c r="AL7" s="32"/>
      <c r="AM7" s="617"/>
      <c r="AN7" s="260"/>
      <c r="AO7" s="260"/>
      <c r="AP7" s="253"/>
    </row>
    <row r="8" spans="1:42" ht="15.75" customHeight="1" thickBot="1" x14ac:dyDescent="0.25">
      <c r="A8" s="254">
        <v>5</v>
      </c>
      <c r="B8" s="255" t="s">
        <v>95</v>
      </c>
      <c r="C8" s="32">
        <v>1</v>
      </c>
      <c r="D8" s="256" t="s">
        <v>112</v>
      </c>
      <c r="E8" s="257">
        <v>77</v>
      </c>
      <c r="F8" s="258">
        <v>5</v>
      </c>
      <c r="G8" s="603">
        <f t="shared" si="0"/>
        <v>3</v>
      </c>
      <c r="H8" s="604">
        <f t="shared" si="1"/>
        <v>3</v>
      </c>
      <c r="I8" s="612">
        <f t="shared" si="2"/>
        <v>38.5</v>
      </c>
      <c r="J8" s="485">
        <f>VLOOKUP(C8,[1]学年!$C$2:$D$7,2,0)</f>
        <v>2</v>
      </c>
      <c r="K8" s="613" t="str">
        <f t="shared" si="3"/>
        <v>間宮　万結</v>
      </c>
      <c r="L8" s="614" t="str">
        <f t="shared" si="4"/>
        <v>関</v>
      </c>
      <c r="M8" s="26">
        <v>5.0000000000000004E-6</v>
      </c>
      <c r="N8" s="259">
        <f t="shared" si="5"/>
        <v>38.500005000000002</v>
      </c>
      <c r="O8" s="475"/>
      <c r="P8" s="476"/>
      <c r="Q8" s="615">
        <v>5</v>
      </c>
      <c r="R8" s="616" t="str">
        <f t="shared" si="6"/>
        <v>川松咲貴菜</v>
      </c>
      <c r="S8" s="259">
        <f t="shared" si="7"/>
        <v>3</v>
      </c>
      <c r="T8" s="616" t="str">
        <f t="shared" si="8"/>
        <v>関有知</v>
      </c>
      <c r="U8" s="259">
        <f t="shared" si="9"/>
        <v>29.5</v>
      </c>
      <c r="V8" s="616"/>
      <c r="W8" s="26"/>
      <c r="X8" s="616"/>
      <c r="Y8" s="28"/>
      <c r="Z8" s="616"/>
      <c r="AA8" s="259"/>
      <c r="AB8" s="616"/>
      <c r="AC8" s="259"/>
      <c r="AD8" s="616"/>
      <c r="AE8" s="259"/>
      <c r="AF8" s="616"/>
      <c r="AG8" s="259"/>
      <c r="AH8" s="616"/>
      <c r="AJ8" s="252"/>
      <c r="AK8" s="253"/>
      <c r="AL8" s="32"/>
      <c r="AM8" s="617"/>
      <c r="AN8" s="260"/>
      <c r="AO8" s="260"/>
    </row>
    <row r="9" spans="1:42" ht="15.75" customHeight="1" thickBot="1" x14ac:dyDescent="0.25">
      <c r="A9" s="254">
        <v>6</v>
      </c>
      <c r="B9" s="255" t="s">
        <v>253</v>
      </c>
      <c r="C9" s="32">
        <v>3</v>
      </c>
      <c r="D9" s="256" t="s">
        <v>7</v>
      </c>
      <c r="E9" s="257">
        <v>73.75</v>
      </c>
      <c r="F9" s="258">
        <v>6</v>
      </c>
      <c r="G9" s="603">
        <f t="shared" si="0"/>
        <v>79</v>
      </c>
      <c r="H9" s="604">
        <f t="shared" si="1"/>
        <v>47</v>
      </c>
      <c r="I9" s="612">
        <f t="shared" si="2"/>
        <v>0</v>
      </c>
      <c r="J9" s="485" t="str">
        <f>VLOOKUP(C9,[1]学年!$C$2:$D$7,2,0)</f>
        <v>×</v>
      </c>
      <c r="K9" s="613" t="str">
        <f t="shared" si="3"/>
        <v>宗宮　　彩</v>
      </c>
      <c r="L9" s="614" t="str">
        <f t="shared" si="4"/>
        <v>県岐阜商</v>
      </c>
      <c r="M9" s="26">
        <v>6.0000000000000002E-6</v>
      </c>
      <c r="N9" s="259">
        <f t="shared" si="5"/>
        <v>6.0000000000000002E-6</v>
      </c>
      <c r="O9" s="475"/>
      <c r="P9" s="476"/>
      <c r="Q9" s="615">
        <v>6</v>
      </c>
      <c r="R9" s="616" t="str">
        <f t="shared" si="6"/>
        <v>有鹿　　桃</v>
      </c>
      <c r="S9" s="259">
        <f t="shared" si="7"/>
        <v>2</v>
      </c>
      <c r="T9" s="616" t="str">
        <f t="shared" si="8"/>
        <v>県岐阜商</v>
      </c>
      <c r="U9" s="259">
        <f t="shared" si="9"/>
        <v>27</v>
      </c>
      <c r="V9" s="616"/>
      <c r="W9" s="26"/>
      <c r="X9" s="616"/>
      <c r="Y9" s="28"/>
      <c r="Z9" s="616"/>
      <c r="AA9" s="259"/>
      <c r="AB9" s="616"/>
      <c r="AC9" s="259"/>
      <c r="AD9" s="616"/>
      <c r="AE9" s="259"/>
      <c r="AF9" s="616"/>
      <c r="AG9" s="259"/>
      <c r="AH9" s="616"/>
      <c r="AJ9" s="254"/>
      <c r="AK9" s="253"/>
      <c r="AL9" s="32"/>
      <c r="AM9" s="617"/>
      <c r="AN9" s="260"/>
      <c r="AO9" s="260"/>
    </row>
    <row r="10" spans="1:42" ht="15.75" customHeight="1" thickBot="1" x14ac:dyDescent="0.25">
      <c r="A10" s="254">
        <v>7</v>
      </c>
      <c r="B10" s="255" t="s">
        <v>256</v>
      </c>
      <c r="C10" s="32">
        <v>2</v>
      </c>
      <c r="D10" s="256" t="s">
        <v>7</v>
      </c>
      <c r="E10" s="257">
        <v>61.5</v>
      </c>
      <c r="F10" s="258">
        <v>7</v>
      </c>
      <c r="G10" s="603">
        <f t="shared" si="0"/>
        <v>4</v>
      </c>
      <c r="H10" s="604">
        <f t="shared" si="1"/>
        <v>4</v>
      </c>
      <c r="I10" s="612">
        <f t="shared" si="2"/>
        <v>30.75</v>
      </c>
      <c r="J10" s="485">
        <f>VLOOKUP(C10,[1]学年!$C$2:$D$7,2,0)</f>
        <v>3</v>
      </c>
      <c r="K10" s="613" t="str">
        <f t="shared" si="3"/>
        <v>関谷　　花</v>
      </c>
      <c r="L10" s="614" t="str">
        <f t="shared" si="4"/>
        <v>県岐阜商</v>
      </c>
      <c r="M10" s="26">
        <v>6.9999999999999999E-6</v>
      </c>
      <c r="N10" s="259">
        <f t="shared" si="5"/>
        <v>30.750007</v>
      </c>
      <c r="O10" s="475"/>
      <c r="P10" s="476"/>
      <c r="Q10" s="615">
        <v>7</v>
      </c>
      <c r="R10" s="616" t="str">
        <f t="shared" si="6"/>
        <v>林　　香那</v>
      </c>
      <c r="S10" s="259">
        <f t="shared" si="7"/>
        <v>1</v>
      </c>
      <c r="T10" s="616" t="str">
        <f t="shared" si="8"/>
        <v>関スポーツ塾</v>
      </c>
      <c r="U10" s="259">
        <f t="shared" si="9"/>
        <v>19</v>
      </c>
      <c r="V10" s="616"/>
      <c r="W10" s="26"/>
      <c r="X10" s="616"/>
      <c r="Y10" s="28"/>
      <c r="Z10" s="616"/>
      <c r="AA10" s="259"/>
      <c r="AB10" s="616"/>
      <c r="AC10" s="259"/>
      <c r="AD10" s="616"/>
      <c r="AE10" s="259"/>
      <c r="AF10" s="616"/>
      <c r="AG10" s="259"/>
      <c r="AH10" s="616"/>
      <c r="AJ10" s="252"/>
      <c r="AK10" s="253"/>
      <c r="AL10" s="32"/>
      <c r="AM10" s="617"/>
      <c r="AN10" s="260"/>
      <c r="AO10" s="260"/>
    </row>
    <row r="11" spans="1:42" ht="15.75" customHeight="1" thickBot="1" x14ac:dyDescent="0.25">
      <c r="A11" s="254">
        <v>8</v>
      </c>
      <c r="B11" s="255" t="s">
        <v>255</v>
      </c>
      <c r="C11" s="32">
        <v>2</v>
      </c>
      <c r="D11" s="256" t="s">
        <v>9</v>
      </c>
      <c r="E11" s="257">
        <v>59</v>
      </c>
      <c r="F11" s="258">
        <v>8</v>
      </c>
      <c r="G11" s="603">
        <f t="shared" si="0"/>
        <v>5</v>
      </c>
      <c r="H11" s="604">
        <f t="shared" si="1"/>
        <v>5</v>
      </c>
      <c r="I11" s="612">
        <f t="shared" si="2"/>
        <v>29.5</v>
      </c>
      <c r="J11" s="485">
        <f>VLOOKUP(C11,[1]学年!$C$2:$D$7,2,0)</f>
        <v>3</v>
      </c>
      <c r="K11" s="613" t="str">
        <f t="shared" si="3"/>
        <v>川松咲貴菜</v>
      </c>
      <c r="L11" s="614" t="str">
        <f t="shared" si="4"/>
        <v>関有知</v>
      </c>
      <c r="M11" s="26">
        <v>7.9999999999999996E-6</v>
      </c>
      <c r="N11" s="259">
        <f t="shared" si="5"/>
        <v>29.500008000000001</v>
      </c>
      <c r="O11" s="475"/>
      <c r="P11" s="476"/>
      <c r="Q11" s="615">
        <v>8</v>
      </c>
      <c r="R11" s="616" t="str">
        <f t="shared" si="6"/>
        <v>堂前　瑠希</v>
      </c>
      <c r="S11" s="259">
        <f t="shared" si="7"/>
        <v>3</v>
      </c>
      <c r="T11" s="616" t="str">
        <f t="shared" si="8"/>
        <v>県岐阜商</v>
      </c>
      <c r="U11" s="259">
        <f t="shared" si="9"/>
        <v>19</v>
      </c>
      <c r="V11" s="616"/>
      <c r="W11" s="26"/>
      <c r="X11" s="616"/>
      <c r="Y11" s="28"/>
      <c r="Z11" s="616"/>
      <c r="AA11" s="259"/>
      <c r="AB11" s="616"/>
      <c r="AC11" s="259"/>
      <c r="AD11" s="616"/>
      <c r="AE11" s="259"/>
      <c r="AF11" s="616"/>
      <c r="AG11" s="259"/>
      <c r="AH11" s="616"/>
      <c r="AJ11" s="254"/>
      <c r="AK11" s="253"/>
      <c r="AL11" s="32"/>
      <c r="AM11" s="617"/>
      <c r="AN11" s="260"/>
      <c r="AO11" s="260"/>
    </row>
    <row r="12" spans="1:42" ht="15.75" customHeight="1" thickBot="1" x14ac:dyDescent="0.25">
      <c r="A12" s="254">
        <v>9</v>
      </c>
      <c r="B12" s="255" t="s">
        <v>254</v>
      </c>
      <c r="C12" s="32">
        <v>3</v>
      </c>
      <c r="D12" s="256" t="s">
        <v>7</v>
      </c>
      <c r="E12" s="257">
        <v>57</v>
      </c>
      <c r="F12" s="258">
        <v>9</v>
      </c>
      <c r="G12" s="603">
        <f t="shared" si="0"/>
        <v>78</v>
      </c>
      <c r="H12" s="604">
        <f t="shared" si="1"/>
        <v>47</v>
      </c>
      <c r="I12" s="612">
        <f t="shared" si="2"/>
        <v>0</v>
      </c>
      <c r="J12" s="485" t="str">
        <f>VLOOKUP(C12,[1]学年!$C$2:$D$7,2,0)</f>
        <v>×</v>
      </c>
      <c r="K12" s="613" t="str">
        <f t="shared" si="3"/>
        <v>福田　　愛</v>
      </c>
      <c r="L12" s="614" t="str">
        <f t="shared" si="4"/>
        <v>県岐阜商</v>
      </c>
      <c r="M12" s="26">
        <v>9.0000000000000002E-6</v>
      </c>
      <c r="N12" s="259">
        <f t="shared" si="5"/>
        <v>9.0000000000000002E-6</v>
      </c>
      <c r="O12" s="475"/>
      <c r="P12" s="476"/>
      <c r="Q12" s="615">
        <v>9</v>
      </c>
      <c r="R12" s="616" t="str">
        <f t="shared" si="6"/>
        <v>半田　茜子</v>
      </c>
      <c r="S12" s="259">
        <f t="shared" si="7"/>
        <v>2</v>
      </c>
      <c r="T12" s="616" t="str">
        <f t="shared" si="8"/>
        <v>県岐阜商</v>
      </c>
      <c r="U12" s="259">
        <f t="shared" si="9"/>
        <v>17.25</v>
      </c>
      <c r="V12" s="616"/>
      <c r="W12" s="26"/>
      <c r="X12" s="616"/>
      <c r="Y12" s="28"/>
      <c r="Z12" s="616"/>
      <c r="AA12" s="259"/>
      <c r="AB12" s="616"/>
      <c r="AC12" s="259"/>
      <c r="AD12" s="616"/>
      <c r="AE12" s="259"/>
      <c r="AF12" s="616"/>
      <c r="AG12" s="259"/>
      <c r="AH12" s="616"/>
      <c r="AJ12" s="252"/>
      <c r="AK12" s="253"/>
      <c r="AL12" s="32"/>
      <c r="AM12" s="617"/>
      <c r="AN12" s="260"/>
      <c r="AO12" s="260"/>
    </row>
    <row r="13" spans="1:42" ht="15.75" customHeight="1" thickBot="1" x14ac:dyDescent="0.25">
      <c r="A13" s="254">
        <v>10</v>
      </c>
      <c r="B13" s="255" t="s">
        <v>257</v>
      </c>
      <c r="C13" s="32">
        <v>1</v>
      </c>
      <c r="D13" s="256" t="s">
        <v>7</v>
      </c>
      <c r="E13" s="257">
        <v>54</v>
      </c>
      <c r="F13" s="258">
        <v>10</v>
      </c>
      <c r="G13" s="603">
        <f t="shared" si="0"/>
        <v>6</v>
      </c>
      <c r="H13" s="604">
        <f t="shared" si="1"/>
        <v>6</v>
      </c>
      <c r="I13" s="612">
        <f t="shared" si="2"/>
        <v>27</v>
      </c>
      <c r="J13" s="485">
        <f>VLOOKUP(C13,[1]学年!$C$2:$D$7,2,0)</f>
        <v>2</v>
      </c>
      <c r="K13" s="613" t="str">
        <f t="shared" si="3"/>
        <v>有鹿　　桃</v>
      </c>
      <c r="L13" s="614" t="str">
        <f t="shared" si="4"/>
        <v>県岐阜商</v>
      </c>
      <c r="M13" s="26">
        <v>1.0000000000000001E-5</v>
      </c>
      <c r="N13" s="259">
        <f t="shared" si="5"/>
        <v>27.00001</v>
      </c>
      <c r="O13" s="475"/>
      <c r="P13" s="476"/>
      <c r="Q13" s="615">
        <v>10</v>
      </c>
      <c r="R13" s="616" t="str">
        <f t="shared" si="6"/>
        <v>三本　紗衣</v>
      </c>
      <c r="S13" s="259">
        <f t="shared" si="7"/>
        <v>2</v>
      </c>
      <c r="T13" s="616" t="str">
        <f t="shared" si="8"/>
        <v>県岐阜商</v>
      </c>
      <c r="U13" s="259">
        <f t="shared" si="9"/>
        <v>12.25</v>
      </c>
      <c r="V13" s="616"/>
      <c r="W13" s="26"/>
      <c r="X13" s="616"/>
      <c r="Y13" s="28"/>
      <c r="Z13" s="616"/>
      <c r="AA13" s="259"/>
      <c r="AB13" s="616"/>
      <c r="AC13" s="259"/>
      <c r="AD13" s="616"/>
      <c r="AE13" s="259"/>
      <c r="AF13" s="616"/>
      <c r="AG13" s="259"/>
      <c r="AH13" s="616"/>
      <c r="AJ13" s="254"/>
      <c r="AK13" s="253"/>
      <c r="AL13" s="32"/>
      <c r="AM13" s="617"/>
      <c r="AN13" s="257"/>
      <c r="AO13" s="257"/>
      <c r="AP13" s="253"/>
    </row>
    <row r="14" spans="1:42" ht="15.75" customHeight="1" thickBot="1" x14ac:dyDescent="0.25">
      <c r="A14" s="254">
        <v>11</v>
      </c>
      <c r="B14" s="255" t="s">
        <v>85</v>
      </c>
      <c r="C14" s="32">
        <v>2</v>
      </c>
      <c r="D14" s="256" t="s">
        <v>7</v>
      </c>
      <c r="E14" s="257">
        <v>38</v>
      </c>
      <c r="F14" s="258">
        <v>11</v>
      </c>
      <c r="G14" s="603">
        <f t="shared" si="0"/>
        <v>8</v>
      </c>
      <c r="H14" s="604">
        <f t="shared" si="1"/>
        <v>7</v>
      </c>
      <c r="I14" s="612">
        <f t="shared" si="2"/>
        <v>19</v>
      </c>
      <c r="J14" s="485">
        <f>VLOOKUP(C14,[1]学年!$C$2:$D$7,2,0)</f>
        <v>3</v>
      </c>
      <c r="K14" s="613" t="str">
        <f t="shared" si="3"/>
        <v>堂前　瑠希</v>
      </c>
      <c r="L14" s="614" t="str">
        <f t="shared" si="4"/>
        <v>県岐阜商</v>
      </c>
      <c r="M14" s="26">
        <v>1.1E-5</v>
      </c>
      <c r="N14" s="259">
        <f t="shared" si="5"/>
        <v>19.000011000000001</v>
      </c>
      <c r="O14" s="481"/>
      <c r="P14" s="482"/>
      <c r="Q14" s="615">
        <v>11</v>
      </c>
      <c r="R14" s="616" t="str">
        <f t="shared" si="6"/>
        <v>國井　彩名</v>
      </c>
      <c r="S14" s="259">
        <f t="shared" si="7"/>
        <v>1</v>
      </c>
      <c r="T14" s="616" t="str">
        <f t="shared" si="8"/>
        <v>小林クラブ</v>
      </c>
      <c r="U14" s="259">
        <f t="shared" si="9"/>
        <v>9</v>
      </c>
      <c r="V14" s="616"/>
      <c r="W14" s="26"/>
      <c r="X14" s="616"/>
      <c r="Y14" s="28"/>
      <c r="Z14" s="616"/>
      <c r="AA14" s="259"/>
      <c r="AB14" s="616"/>
      <c r="AC14" s="259"/>
      <c r="AD14" s="616"/>
      <c r="AE14" s="259"/>
      <c r="AF14" s="616"/>
      <c r="AG14" s="259"/>
      <c r="AH14" s="616"/>
      <c r="AJ14" s="252"/>
      <c r="AK14" s="253"/>
      <c r="AL14" s="32"/>
      <c r="AM14" s="617"/>
      <c r="AN14" s="257"/>
      <c r="AO14" s="257"/>
      <c r="AP14" s="253"/>
    </row>
    <row r="15" spans="1:42" ht="15.75" customHeight="1" thickBot="1" x14ac:dyDescent="0.25">
      <c r="A15" s="254">
        <v>12</v>
      </c>
      <c r="B15" s="255" t="s">
        <v>92</v>
      </c>
      <c r="C15" s="32">
        <v>1</v>
      </c>
      <c r="D15" s="256" t="s">
        <v>7</v>
      </c>
      <c r="E15" s="257">
        <v>34.5</v>
      </c>
      <c r="F15" s="258">
        <v>12</v>
      </c>
      <c r="G15" s="603">
        <f t="shared" si="0"/>
        <v>9</v>
      </c>
      <c r="H15" s="604">
        <f t="shared" si="1"/>
        <v>9</v>
      </c>
      <c r="I15" s="612">
        <f t="shared" si="2"/>
        <v>17.25</v>
      </c>
      <c r="J15" s="485">
        <f>VLOOKUP(C15,[1]学年!$C$2:$D$7,2,0)</f>
        <v>2</v>
      </c>
      <c r="K15" s="613" t="str">
        <f t="shared" si="3"/>
        <v>半田　茜子</v>
      </c>
      <c r="L15" s="614" t="str">
        <f t="shared" si="4"/>
        <v>県岐阜商</v>
      </c>
      <c r="M15" s="26">
        <v>1.2E-5</v>
      </c>
      <c r="N15" s="259">
        <f t="shared" si="5"/>
        <v>17.250012000000002</v>
      </c>
      <c r="O15" s="481"/>
      <c r="P15" s="482"/>
      <c r="Q15" s="615">
        <v>12</v>
      </c>
      <c r="R15" s="616" t="str">
        <f t="shared" si="6"/>
        <v>藤村　香文</v>
      </c>
      <c r="S15" s="259">
        <f t="shared" si="7"/>
        <v>3</v>
      </c>
      <c r="T15" s="616" t="str">
        <f t="shared" si="8"/>
        <v>武義</v>
      </c>
      <c r="U15" s="259">
        <f t="shared" si="9"/>
        <v>8.875</v>
      </c>
      <c r="V15" s="616"/>
      <c r="W15" s="26"/>
      <c r="X15" s="616"/>
      <c r="Y15" s="28"/>
      <c r="Z15" s="616"/>
      <c r="AA15" s="259"/>
      <c r="AB15" s="616"/>
      <c r="AC15" s="259"/>
      <c r="AD15" s="616"/>
      <c r="AE15" s="259"/>
      <c r="AF15" s="616"/>
      <c r="AG15" s="259"/>
      <c r="AH15" s="616"/>
      <c r="AJ15" s="254"/>
      <c r="AK15" s="253"/>
      <c r="AL15" s="32"/>
      <c r="AM15" s="617"/>
      <c r="AN15" s="257"/>
      <c r="AO15" s="257"/>
    </row>
    <row r="16" spans="1:42" ht="15.75" customHeight="1" thickBot="1" x14ac:dyDescent="0.25">
      <c r="A16" s="254">
        <v>13</v>
      </c>
      <c r="B16" s="255" t="s">
        <v>87</v>
      </c>
      <c r="C16" s="32">
        <v>3</v>
      </c>
      <c r="D16" s="256" t="s">
        <v>7</v>
      </c>
      <c r="E16" s="257">
        <v>34.25</v>
      </c>
      <c r="F16" s="258">
        <v>13</v>
      </c>
      <c r="G16" s="603">
        <f t="shared" si="0"/>
        <v>77</v>
      </c>
      <c r="H16" s="604">
        <f t="shared" si="1"/>
        <v>47</v>
      </c>
      <c r="I16" s="612">
        <f t="shared" si="2"/>
        <v>0</v>
      </c>
      <c r="J16" s="485" t="str">
        <f>VLOOKUP(C16,[1]学年!$C$2:$D$7,2,0)</f>
        <v>×</v>
      </c>
      <c r="K16" s="613" t="str">
        <f t="shared" si="3"/>
        <v>後藤　舞幸</v>
      </c>
      <c r="L16" s="614" t="str">
        <f t="shared" si="4"/>
        <v>県岐阜商</v>
      </c>
      <c r="M16" s="26">
        <v>1.2999999999999999E-5</v>
      </c>
      <c r="N16" s="259">
        <f t="shared" si="5"/>
        <v>1.2999999999999999E-5</v>
      </c>
      <c r="O16" s="481"/>
      <c r="P16" s="482"/>
      <c r="Q16" s="615">
        <v>13</v>
      </c>
      <c r="R16" s="616" t="str">
        <f t="shared" si="6"/>
        <v>渡邊明衣里</v>
      </c>
      <c r="S16" s="259">
        <f t="shared" si="7"/>
        <v>3</v>
      </c>
      <c r="T16" s="616" t="str">
        <f t="shared" si="8"/>
        <v>東濃実</v>
      </c>
      <c r="U16" s="259">
        <f t="shared" si="9"/>
        <v>8.5</v>
      </c>
      <c r="V16" s="616"/>
      <c r="W16" s="26"/>
      <c r="X16" s="616"/>
      <c r="Y16" s="28"/>
      <c r="Z16" s="616"/>
      <c r="AA16" s="259"/>
      <c r="AB16" s="616"/>
      <c r="AC16" s="259"/>
      <c r="AD16" s="616"/>
      <c r="AE16" s="259"/>
      <c r="AF16" s="616"/>
      <c r="AG16" s="259"/>
      <c r="AH16" s="616"/>
      <c r="AJ16" s="252"/>
      <c r="AK16" s="253"/>
      <c r="AL16" s="32"/>
      <c r="AM16" s="617"/>
      <c r="AN16" s="257"/>
      <c r="AO16" s="257"/>
    </row>
    <row r="17" spans="1:42" ht="15.75" customHeight="1" thickBot="1" x14ac:dyDescent="0.25">
      <c r="A17" s="254">
        <v>14</v>
      </c>
      <c r="B17" s="255" t="s">
        <v>97</v>
      </c>
      <c r="C17" s="32">
        <v>1</v>
      </c>
      <c r="D17" s="256" t="s">
        <v>7</v>
      </c>
      <c r="E17" s="257">
        <v>24.5</v>
      </c>
      <c r="F17" s="258">
        <v>14</v>
      </c>
      <c r="G17" s="603">
        <f t="shared" si="0"/>
        <v>10</v>
      </c>
      <c r="H17" s="604">
        <f t="shared" si="1"/>
        <v>10</v>
      </c>
      <c r="I17" s="612">
        <f t="shared" si="2"/>
        <v>12.25</v>
      </c>
      <c r="J17" s="485">
        <f>VLOOKUP(C17,[1]学年!$C$2:$D$7,2,0)</f>
        <v>2</v>
      </c>
      <c r="K17" s="613" t="str">
        <f t="shared" si="3"/>
        <v>三本　紗衣</v>
      </c>
      <c r="L17" s="614" t="str">
        <f t="shared" si="4"/>
        <v>県岐阜商</v>
      </c>
      <c r="M17" s="26">
        <v>1.4E-5</v>
      </c>
      <c r="N17" s="259">
        <f t="shared" si="5"/>
        <v>12.250014</v>
      </c>
      <c r="O17" s="481"/>
      <c r="P17" s="482"/>
      <c r="Q17" s="615">
        <v>14</v>
      </c>
      <c r="R17" s="616" t="str">
        <f t="shared" si="6"/>
        <v>久世　一姫</v>
      </c>
      <c r="S17" s="259">
        <f t="shared" si="7"/>
        <v>1</v>
      </c>
      <c r="T17" s="616" t="str">
        <f t="shared" si="8"/>
        <v>SJC</v>
      </c>
      <c r="U17" s="259">
        <f t="shared" si="9"/>
        <v>8</v>
      </c>
      <c r="V17" s="616"/>
      <c r="W17" s="26"/>
      <c r="X17" s="616"/>
      <c r="Y17" s="28"/>
      <c r="Z17" s="616"/>
      <c r="AA17" s="259"/>
      <c r="AB17" s="616"/>
      <c r="AC17" s="259"/>
      <c r="AD17" s="616"/>
      <c r="AE17" s="259"/>
      <c r="AF17" s="616"/>
      <c r="AG17" s="259"/>
      <c r="AH17" s="616"/>
      <c r="AJ17" s="254"/>
      <c r="AK17" s="253"/>
      <c r="AL17" s="32"/>
      <c r="AM17" s="617"/>
      <c r="AN17" s="257"/>
      <c r="AO17" s="257"/>
    </row>
    <row r="18" spans="1:42" ht="15.75" customHeight="1" thickBot="1" x14ac:dyDescent="0.25">
      <c r="A18" s="254">
        <v>15</v>
      </c>
      <c r="B18" s="255" t="s">
        <v>289</v>
      </c>
      <c r="C18" s="32" t="s">
        <v>65</v>
      </c>
      <c r="D18" s="256" t="s">
        <v>72</v>
      </c>
      <c r="E18" s="257">
        <v>23</v>
      </c>
      <c r="F18" s="258">
        <v>15</v>
      </c>
      <c r="G18" s="603">
        <f t="shared" si="0"/>
        <v>76</v>
      </c>
      <c r="H18" s="604">
        <f t="shared" si="1"/>
        <v>47</v>
      </c>
      <c r="I18" s="612">
        <f t="shared" si="2"/>
        <v>0</v>
      </c>
      <c r="J18" s="485" t="str">
        <f>VLOOKUP(C18,[1]学年!$C$2:$D$7,2,0)</f>
        <v>中3</v>
      </c>
      <c r="K18" s="613" t="str">
        <f t="shared" si="3"/>
        <v>安藤　　愛</v>
      </c>
      <c r="L18" s="614" t="str">
        <f t="shared" si="4"/>
        <v>岐阜西TC</v>
      </c>
      <c r="M18" s="26">
        <v>1.5E-5</v>
      </c>
      <c r="N18" s="259">
        <f t="shared" si="5"/>
        <v>1.5E-5</v>
      </c>
      <c r="O18" s="481"/>
      <c r="P18" s="482"/>
      <c r="Q18" s="615">
        <v>15</v>
      </c>
      <c r="R18" s="616" t="str">
        <f t="shared" si="6"/>
        <v>井田　響夏</v>
      </c>
      <c r="S18" s="259">
        <f t="shared" si="7"/>
        <v>3</v>
      </c>
      <c r="T18" s="616" t="str">
        <f t="shared" si="8"/>
        <v>済美</v>
      </c>
      <c r="U18" s="259">
        <f t="shared" si="9"/>
        <v>7.75</v>
      </c>
      <c r="V18" s="616"/>
      <c r="W18" s="26"/>
      <c r="X18" s="616"/>
      <c r="Y18" s="28"/>
      <c r="Z18" s="616"/>
      <c r="AA18" s="259"/>
      <c r="AB18" s="616"/>
      <c r="AC18" s="259"/>
      <c r="AD18" s="616"/>
      <c r="AE18" s="259"/>
      <c r="AF18" s="616"/>
      <c r="AG18" s="259"/>
      <c r="AH18" s="616"/>
      <c r="AJ18" s="252"/>
      <c r="AK18" s="253"/>
      <c r="AL18" s="32"/>
      <c r="AM18" s="256"/>
      <c r="AN18" s="257"/>
      <c r="AO18" s="257"/>
    </row>
    <row r="19" spans="1:42" ht="15.75" customHeight="1" thickBot="1" x14ac:dyDescent="0.25">
      <c r="A19" s="254">
        <v>16</v>
      </c>
      <c r="B19" s="255" t="s">
        <v>259</v>
      </c>
      <c r="C19" s="32" t="s">
        <v>50</v>
      </c>
      <c r="D19" s="256" t="s">
        <v>90</v>
      </c>
      <c r="E19" s="257">
        <v>19</v>
      </c>
      <c r="F19" s="258">
        <v>16</v>
      </c>
      <c r="G19" s="603">
        <f t="shared" si="0"/>
        <v>7</v>
      </c>
      <c r="H19" s="604">
        <f t="shared" si="1"/>
        <v>7</v>
      </c>
      <c r="I19" s="612">
        <f t="shared" si="2"/>
        <v>19</v>
      </c>
      <c r="J19" s="485">
        <f>VLOOKUP(C19,[1]学年!$C$2:$D$7,2,0)</f>
        <v>1</v>
      </c>
      <c r="K19" s="613" t="str">
        <f t="shared" si="3"/>
        <v>林　　香那</v>
      </c>
      <c r="L19" s="614" t="str">
        <f t="shared" si="4"/>
        <v>関スポーツ塾</v>
      </c>
      <c r="M19" s="26">
        <v>1.5999999999999999E-5</v>
      </c>
      <c r="N19" s="259">
        <f t="shared" si="5"/>
        <v>19.000015999999999</v>
      </c>
      <c r="O19" s="481"/>
      <c r="P19" s="482"/>
      <c r="Q19" s="615">
        <v>16</v>
      </c>
      <c r="R19" s="616" t="str">
        <f t="shared" si="6"/>
        <v>長瀬　愛花</v>
      </c>
      <c r="S19" s="259">
        <f t="shared" si="7"/>
        <v>1</v>
      </c>
      <c r="T19" s="616" t="str">
        <f t="shared" si="8"/>
        <v>聖マリア女中</v>
      </c>
      <c r="U19" s="259">
        <f t="shared" si="9"/>
        <v>7</v>
      </c>
      <c r="V19" s="616"/>
      <c r="W19" s="26"/>
      <c r="X19" s="616"/>
      <c r="Y19" s="28"/>
      <c r="Z19" s="616"/>
      <c r="AA19" s="259"/>
      <c r="AB19" s="616"/>
      <c r="AC19" s="259"/>
      <c r="AD19" s="616"/>
      <c r="AE19" s="259"/>
      <c r="AF19" s="616"/>
      <c r="AG19" s="259"/>
      <c r="AH19" s="616"/>
      <c r="AJ19" s="254"/>
      <c r="AK19" s="253"/>
      <c r="AL19" s="32"/>
      <c r="AM19" s="617"/>
      <c r="AN19" s="257"/>
      <c r="AO19" s="257"/>
      <c r="AP19" s="253"/>
    </row>
    <row r="20" spans="1:42" ht="15.75" customHeight="1" thickBot="1" x14ac:dyDescent="0.25">
      <c r="A20" s="254">
        <v>17</v>
      </c>
      <c r="B20" s="255" t="s">
        <v>283</v>
      </c>
      <c r="C20" s="32">
        <v>2</v>
      </c>
      <c r="D20" s="256" t="s">
        <v>58</v>
      </c>
      <c r="E20" s="257">
        <v>17.75</v>
      </c>
      <c r="F20" s="258">
        <v>17</v>
      </c>
      <c r="G20" s="603">
        <f t="shared" si="0"/>
        <v>12</v>
      </c>
      <c r="H20" s="604">
        <f t="shared" si="1"/>
        <v>12</v>
      </c>
      <c r="I20" s="612">
        <f t="shared" si="2"/>
        <v>8.875</v>
      </c>
      <c r="J20" s="485">
        <f>VLOOKUP(C20,[1]学年!$C$2:$D$7,2,0)</f>
        <v>3</v>
      </c>
      <c r="K20" s="613" t="str">
        <f t="shared" si="3"/>
        <v>藤村　香文</v>
      </c>
      <c r="L20" s="614" t="str">
        <f t="shared" si="4"/>
        <v>武義</v>
      </c>
      <c r="M20" s="26">
        <v>1.7E-5</v>
      </c>
      <c r="N20" s="259">
        <f t="shared" si="5"/>
        <v>8.8750169999999997</v>
      </c>
      <c r="O20" s="481"/>
      <c r="P20" s="482"/>
      <c r="Q20" s="615">
        <v>17</v>
      </c>
      <c r="R20" s="616" t="str">
        <f t="shared" si="6"/>
        <v>松島かなみ</v>
      </c>
      <c r="S20" s="259">
        <f t="shared" si="7"/>
        <v>3</v>
      </c>
      <c r="T20" s="616" t="str">
        <f t="shared" si="8"/>
        <v>県岐阜商</v>
      </c>
      <c r="U20" s="259">
        <f t="shared" si="9"/>
        <v>6.5</v>
      </c>
      <c r="V20" s="616"/>
      <c r="W20" s="26"/>
      <c r="X20" s="616"/>
      <c r="Y20" s="28"/>
      <c r="Z20" s="616"/>
      <c r="AA20" s="259"/>
      <c r="AB20" s="616"/>
      <c r="AC20" s="259"/>
      <c r="AD20" s="616"/>
      <c r="AE20" s="259"/>
      <c r="AF20" s="616"/>
      <c r="AG20" s="259"/>
      <c r="AH20" s="616"/>
      <c r="AJ20" s="252"/>
      <c r="AK20" s="253"/>
      <c r="AL20" s="32"/>
      <c r="AM20" s="617"/>
      <c r="AN20" s="257"/>
      <c r="AO20" s="257"/>
      <c r="AP20" s="253"/>
    </row>
    <row r="21" spans="1:42" ht="15.75" customHeight="1" thickBot="1" x14ac:dyDescent="0.25">
      <c r="A21" s="254">
        <v>18</v>
      </c>
      <c r="B21" s="255" t="s">
        <v>336</v>
      </c>
      <c r="C21" s="32">
        <v>2</v>
      </c>
      <c r="D21" s="256" t="s">
        <v>38</v>
      </c>
      <c r="E21" s="257">
        <v>17</v>
      </c>
      <c r="F21" s="258">
        <v>18</v>
      </c>
      <c r="G21" s="603">
        <f t="shared" si="0"/>
        <v>13</v>
      </c>
      <c r="H21" s="604">
        <f t="shared" si="1"/>
        <v>13</v>
      </c>
      <c r="I21" s="612">
        <f t="shared" si="2"/>
        <v>8.5</v>
      </c>
      <c r="J21" s="485">
        <f>VLOOKUP(C21,[1]学年!$C$2:$D$7,2,0)</f>
        <v>3</v>
      </c>
      <c r="K21" s="613" t="str">
        <f t="shared" si="3"/>
        <v>渡邊明衣里</v>
      </c>
      <c r="L21" s="614" t="str">
        <f t="shared" si="4"/>
        <v>東濃実</v>
      </c>
      <c r="M21" s="26">
        <v>1.8E-5</v>
      </c>
      <c r="N21" s="259">
        <f t="shared" si="5"/>
        <v>8.5000180000000007</v>
      </c>
      <c r="O21" s="481"/>
      <c r="P21" s="482"/>
      <c r="Q21" s="615">
        <v>18</v>
      </c>
      <c r="R21" s="616" t="str">
        <f t="shared" si="6"/>
        <v>古田　唯夏</v>
      </c>
      <c r="S21" s="259">
        <f t="shared" si="7"/>
        <v>2</v>
      </c>
      <c r="T21" s="616" t="str">
        <f t="shared" si="8"/>
        <v>関</v>
      </c>
      <c r="U21" s="259">
        <f t="shared" si="9"/>
        <v>5.75</v>
      </c>
      <c r="V21" s="616"/>
      <c r="W21" s="26"/>
      <c r="X21" s="616"/>
      <c r="Y21" s="28"/>
      <c r="Z21" s="616"/>
      <c r="AA21" s="259"/>
      <c r="AB21" s="616"/>
      <c r="AC21" s="259"/>
      <c r="AD21" s="616"/>
      <c r="AE21" s="259"/>
      <c r="AF21" s="616"/>
      <c r="AG21" s="259"/>
      <c r="AH21" s="616"/>
      <c r="AJ21" s="118"/>
      <c r="AK21" s="253"/>
      <c r="AL21" s="32"/>
      <c r="AM21" s="617"/>
      <c r="AN21" s="257"/>
      <c r="AO21" s="257"/>
    </row>
    <row r="22" spans="1:42" ht="15.75" customHeight="1" thickBot="1" x14ac:dyDescent="0.25">
      <c r="A22" s="254">
        <v>19</v>
      </c>
      <c r="B22" s="255" t="s">
        <v>93</v>
      </c>
      <c r="C22" s="32">
        <v>2</v>
      </c>
      <c r="D22" s="256" t="s">
        <v>175</v>
      </c>
      <c r="E22" s="257">
        <v>15.5</v>
      </c>
      <c r="F22" s="258">
        <v>19</v>
      </c>
      <c r="G22" s="603">
        <f t="shared" si="0"/>
        <v>15</v>
      </c>
      <c r="H22" s="604">
        <f t="shared" si="1"/>
        <v>15</v>
      </c>
      <c r="I22" s="612">
        <f t="shared" si="2"/>
        <v>7.75</v>
      </c>
      <c r="J22" s="485">
        <f>VLOOKUP(C22,[1]学年!$C$2:$D$7,2,0)</f>
        <v>3</v>
      </c>
      <c r="K22" s="613" t="str">
        <f t="shared" si="3"/>
        <v>井田　響夏</v>
      </c>
      <c r="L22" s="614" t="str">
        <f t="shared" si="4"/>
        <v>済美</v>
      </c>
      <c r="M22" s="26">
        <v>1.9000000000000001E-5</v>
      </c>
      <c r="N22" s="259">
        <f t="shared" si="5"/>
        <v>7.750019</v>
      </c>
      <c r="O22" s="481"/>
      <c r="P22" s="482"/>
      <c r="Q22" s="615">
        <v>19</v>
      </c>
      <c r="R22" s="616" t="str">
        <f t="shared" si="6"/>
        <v>向山　実来</v>
      </c>
      <c r="S22" s="259">
        <f t="shared" si="7"/>
        <v>2</v>
      </c>
      <c r="T22" s="616" t="str">
        <f t="shared" si="8"/>
        <v>大垣南</v>
      </c>
      <c r="U22" s="259">
        <f t="shared" si="9"/>
        <v>5.75</v>
      </c>
      <c r="V22" s="616"/>
      <c r="W22" s="26"/>
      <c r="X22" s="616"/>
      <c r="Y22" s="28"/>
      <c r="Z22" s="616"/>
      <c r="AA22" s="259"/>
      <c r="AB22" s="616"/>
      <c r="AC22" s="259"/>
      <c r="AD22" s="616"/>
      <c r="AE22" s="259"/>
      <c r="AF22" s="616"/>
      <c r="AG22" s="259"/>
      <c r="AH22" s="616"/>
      <c r="AJ22" s="252"/>
      <c r="AK22" s="253"/>
      <c r="AL22" s="32"/>
      <c r="AM22" s="617"/>
      <c r="AN22" s="257"/>
      <c r="AO22" s="257"/>
    </row>
    <row r="23" spans="1:42" ht="15.75" customHeight="1" thickBot="1" x14ac:dyDescent="0.25">
      <c r="A23" s="254">
        <v>20</v>
      </c>
      <c r="B23" s="255" t="s">
        <v>258</v>
      </c>
      <c r="C23" s="32">
        <v>2</v>
      </c>
      <c r="D23" s="256" t="s">
        <v>7</v>
      </c>
      <c r="E23" s="257">
        <v>13</v>
      </c>
      <c r="F23" s="258">
        <v>20</v>
      </c>
      <c r="G23" s="603">
        <f t="shared" si="0"/>
        <v>17</v>
      </c>
      <c r="H23" s="604">
        <f t="shared" si="1"/>
        <v>17</v>
      </c>
      <c r="I23" s="612">
        <f t="shared" si="2"/>
        <v>6.5</v>
      </c>
      <c r="J23" s="485">
        <f>VLOOKUP(C23,[1]学年!$C$2:$D$7,2,0)</f>
        <v>3</v>
      </c>
      <c r="K23" s="613" t="str">
        <f t="shared" si="3"/>
        <v>松島かなみ</v>
      </c>
      <c r="L23" s="614" t="str">
        <f t="shared" si="4"/>
        <v>県岐阜商</v>
      </c>
      <c r="M23" s="26">
        <v>2.0000000000000002E-5</v>
      </c>
      <c r="N23" s="259">
        <f t="shared" si="5"/>
        <v>6.5000200000000001</v>
      </c>
      <c r="O23" s="481"/>
      <c r="P23" s="482"/>
      <c r="Q23" s="615">
        <v>20</v>
      </c>
      <c r="R23" s="616" t="str">
        <f t="shared" si="6"/>
        <v>松林　麻央</v>
      </c>
      <c r="S23" s="259">
        <f t="shared" si="7"/>
        <v>2</v>
      </c>
      <c r="T23" s="616" t="str">
        <f t="shared" si="8"/>
        <v>県岐阜商</v>
      </c>
      <c r="U23" s="259">
        <f t="shared" si="9"/>
        <v>5.25</v>
      </c>
      <c r="V23" s="616"/>
      <c r="W23" s="26"/>
      <c r="X23" s="616"/>
      <c r="Y23" s="28"/>
      <c r="Z23" s="616"/>
      <c r="AA23" s="259"/>
      <c r="AB23" s="616"/>
      <c r="AC23" s="259"/>
      <c r="AD23" s="616"/>
      <c r="AE23" s="259"/>
      <c r="AF23" s="616"/>
      <c r="AG23" s="259"/>
      <c r="AH23" s="616"/>
      <c r="AJ23" s="254"/>
      <c r="AK23" s="253"/>
      <c r="AL23" s="32"/>
      <c r="AM23" s="617"/>
      <c r="AN23" s="257"/>
      <c r="AO23" s="257"/>
      <c r="AP23" s="253"/>
    </row>
    <row r="24" spans="1:42" ht="15.75" customHeight="1" thickBot="1" x14ac:dyDescent="0.25">
      <c r="A24" s="254">
        <v>21</v>
      </c>
      <c r="B24" s="255" t="s">
        <v>333</v>
      </c>
      <c r="C24" s="32">
        <v>1</v>
      </c>
      <c r="D24" s="256" t="s">
        <v>154</v>
      </c>
      <c r="E24" s="257">
        <v>11.5</v>
      </c>
      <c r="F24" s="258">
        <v>21</v>
      </c>
      <c r="G24" s="603">
        <f t="shared" si="0"/>
        <v>19</v>
      </c>
      <c r="H24" s="604">
        <f t="shared" si="1"/>
        <v>18</v>
      </c>
      <c r="I24" s="612">
        <f t="shared" si="2"/>
        <v>5.75</v>
      </c>
      <c r="J24" s="485">
        <f>VLOOKUP(C24,[1]学年!$C$2:$D$7,2,0)</f>
        <v>2</v>
      </c>
      <c r="K24" s="613" t="str">
        <f t="shared" si="3"/>
        <v>向山　実来</v>
      </c>
      <c r="L24" s="614" t="str">
        <f t="shared" si="4"/>
        <v>大垣南</v>
      </c>
      <c r="M24" s="26">
        <v>2.0999999999999999E-5</v>
      </c>
      <c r="N24" s="259">
        <f t="shared" si="5"/>
        <v>5.7500210000000003</v>
      </c>
      <c r="O24" s="481"/>
      <c r="P24" s="482"/>
      <c r="Q24" s="615">
        <v>21</v>
      </c>
      <c r="R24" s="616" t="str">
        <f t="shared" si="6"/>
        <v>石井　　晶</v>
      </c>
      <c r="S24" s="259">
        <f t="shared" si="7"/>
        <v>2</v>
      </c>
      <c r="T24" s="616" t="str">
        <f t="shared" si="8"/>
        <v>関</v>
      </c>
      <c r="U24" s="259">
        <f t="shared" si="9"/>
        <v>4.5</v>
      </c>
      <c r="V24" s="616"/>
      <c r="W24" s="26"/>
      <c r="X24" s="616"/>
      <c r="Y24" s="28"/>
      <c r="Z24" s="616"/>
      <c r="AA24" s="259"/>
      <c r="AB24" s="616"/>
      <c r="AC24" s="259"/>
      <c r="AD24" s="616"/>
      <c r="AE24" s="259"/>
      <c r="AF24" s="616"/>
      <c r="AG24" s="259"/>
      <c r="AH24" s="616"/>
      <c r="AJ24" s="261"/>
      <c r="AK24" s="253"/>
      <c r="AL24" s="32"/>
      <c r="AM24" s="617"/>
      <c r="AN24" s="257"/>
      <c r="AO24" s="257"/>
    </row>
    <row r="25" spans="1:42" ht="15.75" customHeight="1" thickBot="1" x14ac:dyDescent="0.25">
      <c r="A25" s="254">
        <v>22</v>
      </c>
      <c r="B25" s="255" t="s">
        <v>328</v>
      </c>
      <c r="C25" s="32">
        <v>1</v>
      </c>
      <c r="D25" s="256" t="s">
        <v>112</v>
      </c>
      <c r="E25" s="257">
        <v>11.5</v>
      </c>
      <c r="F25" s="258">
        <v>21</v>
      </c>
      <c r="G25" s="603">
        <f t="shared" si="0"/>
        <v>18</v>
      </c>
      <c r="H25" s="604">
        <f t="shared" si="1"/>
        <v>18</v>
      </c>
      <c r="I25" s="612">
        <f t="shared" si="2"/>
        <v>5.75</v>
      </c>
      <c r="J25" s="485">
        <f>VLOOKUP(C25,[1]学年!$C$2:$D$7,2,0)</f>
        <v>2</v>
      </c>
      <c r="K25" s="613" t="str">
        <f t="shared" si="3"/>
        <v>古田　唯夏</v>
      </c>
      <c r="L25" s="614" t="str">
        <f t="shared" si="4"/>
        <v>関</v>
      </c>
      <c r="M25" s="26">
        <v>2.1999999999999999E-5</v>
      </c>
      <c r="N25" s="259">
        <f t="shared" si="5"/>
        <v>5.7500220000000004</v>
      </c>
      <c r="O25" s="481"/>
      <c r="P25" s="482"/>
      <c r="Q25" s="615">
        <v>22</v>
      </c>
      <c r="R25" s="616" t="str">
        <f t="shared" si="6"/>
        <v>松尾　希依</v>
      </c>
      <c r="S25" s="259">
        <f t="shared" si="7"/>
        <v>3</v>
      </c>
      <c r="T25" s="616" t="str">
        <f t="shared" si="8"/>
        <v>県岐阜商</v>
      </c>
      <c r="U25" s="259">
        <f t="shared" si="9"/>
        <v>4.375</v>
      </c>
      <c r="V25" s="616"/>
      <c r="W25" s="26"/>
      <c r="X25" s="616"/>
      <c r="Y25" s="28"/>
      <c r="Z25" s="616"/>
      <c r="AA25" s="259"/>
      <c r="AB25" s="616"/>
      <c r="AC25" s="259"/>
      <c r="AD25" s="616"/>
      <c r="AE25" s="259"/>
      <c r="AF25" s="616"/>
      <c r="AG25" s="259"/>
      <c r="AH25" s="616"/>
      <c r="AJ25" s="254"/>
      <c r="AK25" s="253"/>
      <c r="AL25" s="32"/>
      <c r="AM25" s="617"/>
      <c r="AN25" s="257"/>
      <c r="AO25" s="257"/>
      <c r="AP25" s="253"/>
    </row>
    <row r="26" spans="1:42" ht="15.75" customHeight="1" thickBot="1" x14ac:dyDescent="0.25">
      <c r="A26" s="254">
        <v>23</v>
      </c>
      <c r="B26" s="255" t="s">
        <v>331</v>
      </c>
      <c r="C26" s="32">
        <v>1</v>
      </c>
      <c r="D26" s="256" t="s">
        <v>7</v>
      </c>
      <c r="E26" s="257">
        <v>10.5</v>
      </c>
      <c r="F26" s="258">
        <v>23</v>
      </c>
      <c r="G26" s="603">
        <f t="shared" si="0"/>
        <v>20</v>
      </c>
      <c r="H26" s="604">
        <f t="shared" si="1"/>
        <v>20</v>
      </c>
      <c r="I26" s="612">
        <f t="shared" si="2"/>
        <v>5.25</v>
      </c>
      <c r="J26" s="485">
        <f>VLOOKUP(C26,[1]学年!$C$2:$D$7,2,0)</f>
        <v>2</v>
      </c>
      <c r="K26" s="613" t="str">
        <f t="shared" si="3"/>
        <v>松林　麻央</v>
      </c>
      <c r="L26" s="614" t="str">
        <f t="shared" si="4"/>
        <v>県岐阜商</v>
      </c>
      <c r="M26" s="26">
        <v>2.3E-5</v>
      </c>
      <c r="N26" s="259">
        <f t="shared" si="5"/>
        <v>5.2500229999999997</v>
      </c>
      <c r="O26" s="481"/>
      <c r="P26" s="482"/>
      <c r="Q26" s="615">
        <v>23</v>
      </c>
      <c r="R26" s="616" t="str">
        <f t="shared" si="6"/>
        <v>大野　天音</v>
      </c>
      <c r="S26" s="259">
        <f t="shared" si="7"/>
        <v>3</v>
      </c>
      <c r="T26" s="616" t="str">
        <f t="shared" si="8"/>
        <v>加茂</v>
      </c>
      <c r="U26" s="259">
        <f t="shared" si="9"/>
        <v>4</v>
      </c>
      <c r="V26" s="616"/>
      <c r="W26" s="26"/>
      <c r="X26" s="616"/>
      <c r="Y26" s="28"/>
      <c r="Z26" s="616"/>
      <c r="AA26" s="259"/>
      <c r="AB26" s="616"/>
      <c r="AC26" s="259"/>
      <c r="AD26" s="616"/>
      <c r="AE26" s="259"/>
      <c r="AF26" s="616"/>
      <c r="AG26" s="259"/>
      <c r="AH26" s="616"/>
      <c r="AJ26" s="252"/>
      <c r="AK26" s="253"/>
      <c r="AL26" s="32"/>
      <c r="AM26" s="617"/>
      <c r="AN26" s="257"/>
      <c r="AO26" s="257"/>
      <c r="AP26" s="253"/>
    </row>
    <row r="27" spans="1:42" ht="15.75" customHeight="1" thickBot="1" x14ac:dyDescent="0.25">
      <c r="A27" s="254">
        <v>24</v>
      </c>
      <c r="B27" s="255" t="s">
        <v>288</v>
      </c>
      <c r="C27" s="32" t="s">
        <v>50</v>
      </c>
      <c r="D27" s="256" t="s">
        <v>80</v>
      </c>
      <c r="E27" s="257">
        <v>9</v>
      </c>
      <c r="F27" s="258">
        <v>24</v>
      </c>
      <c r="G27" s="603">
        <f t="shared" si="0"/>
        <v>11</v>
      </c>
      <c r="H27" s="604">
        <f t="shared" si="1"/>
        <v>11</v>
      </c>
      <c r="I27" s="612">
        <f t="shared" si="2"/>
        <v>9</v>
      </c>
      <c r="J27" s="485">
        <f>VLOOKUP(C27,[1]学年!$C$2:$D$7,2,0)</f>
        <v>1</v>
      </c>
      <c r="K27" s="613" t="str">
        <f t="shared" si="3"/>
        <v>國井　彩名</v>
      </c>
      <c r="L27" s="614" t="str">
        <f t="shared" si="4"/>
        <v>小林クラブ</v>
      </c>
      <c r="M27" s="26">
        <v>2.4000000000000001E-5</v>
      </c>
      <c r="N27" s="259">
        <f t="shared" si="5"/>
        <v>9.0000239999999998</v>
      </c>
      <c r="O27" s="481"/>
      <c r="P27" s="482"/>
      <c r="Q27" s="615">
        <v>24</v>
      </c>
      <c r="R27" s="616" t="str">
        <f t="shared" si="6"/>
        <v>大宮　涼乃</v>
      </c>
      <c r="S27" s="259">
        <f t="shared" si="7"/>
        <v>3</v>
      </c>
      <c r="T27" s="616" t="str">
        <f t="shared" si="8"/>
        <v>恵那</v>
      </c>
      <c r="U27" s="259">
        <f t="shared" si="9"/>
        <v>3.875</v>
      </c>
      <c r="V27" s="616"/>
      <c r="W27" s="26"/>
      <c r="X27" s="616"/>
      <c r="Y27" s="28"/>
      <c r="Z27" s="616"/>
      <c r="AA27" s="259"/>
      <c r="AB27" s="616"/>
      <c r="AC27" s="259"/>
      <c r="AD27" s="616"/>
      <c r="AE27" s="259"/>
      <c r="AF27" s="616"/>
      <c r="AG27" s="259"/>
      <c r="AH27" s="616"/>
      <c r="AJ27" s="254"/>
      <c r="AK27" s="253"/>
      <c r="AL27" s="32"/>
      <c r="AM27" s="617"/>
      <c r="AN27" s="257"/>
      <c r="AO27" s="257"/>
    </row>
    <row r="28" spans="1:42" ht="15.75" customHeight="1" thickBot="1" x14ac:dyDescent="0.25">
      <c r="A28" s="254">
        <v>25</v>
      </c>
      <c r="B28" s="255" t="s">
        <v>285</v>
      </c>
      <c r="C28" s="32">
        <v>1</v>
      </c>
      <c r="D28" s="256" t="s">
        <v>112</v>
      </c>
      <c r="E28" s="257">
        <v>9</v>
      </c>
      <c r="F28" s="258">
        <v>24</v>
      </c>
      <c r="G28" s="603">
        <f t="shared" si="0"/>
        <v>21</v>
      </c>
      <c r="H28" s="604">
        <f t="shared" si="1"/>
        <v>21</v>
      </c>
      <c r="I28" s="612">
        <f t="shared" si="2"/>
        <v>4.5</v>
      </c>
      <c r="J28" s="485">
        <f>VLOOKUP(C28,[1]学年!$C$2:$D$7,2,0)</f>
        <v>2</v>
      </c>
      <c r="K28" s="613" t="str">
        <f t="shared" si="3"/>
        <v>石井　　晶</v>
      </c>
      <c r="L28" s="614" t="str">
        <f t="shared" si="4"/>
        <v>関</v>
      </c>
      <c r="M28" s="26">
        <v>2.5000000000000001E-5</v>
      </c>
      <c r="N28" s="259">
        <f t="shared" si="5"/>
        <v>4.5000249999999999</v>
      </c>
      <c r="O28" s="481"/>
      <c r="P28" s="482"/>
      <c r="Q28" s="615">
        <v>25</v>
      </c>
      <c r="R28" s="616" t="str">
        <f t="shared" si="6"/>
        <v>足立　莉子</v>
      </c>
      <c r="S28" s="259">
        <f t="shared" si="7"/>
        <v>2</v>
      </c>
      <c r="T28" s="616" t="str">
        <f t="shared" si="8"/>
        <v>関</v>
      </c>
      <c r="U28" s="259">
        <f t="shared" si="9"/>
        <v>3.25</v>
      </c>
      <c r="V28" s="616"/>
      <c r="W28" s="26"/>
      <c r="X28" s="616"/>
      <c r="Y28" s="28"/>
      <c r="Z28" s="616"/>
      <c r="AA28" s="259"/>
      <c r="AB28" s="616"/>
      <c r="AC28" s="259"/>
      <c r="AD28" s="616"/>
      <c r="AE28" s="259"/>
      <c r="AF28" s="616"/>
      <c r="AG28" s="259"/>
      <c r="AH28" s="616"/>
      <c r="AJ28" s="261"/>
      <c r="AK28" s="253"/>
      <c r="AL28" s="32"/>
      <c r="AM28" s="617"/>
      <c r="AN28" s="257"/>
      <c r="AO28" s="257"/>
    </row>
    <row r="29" spans="1:42" ht="15.75" customHeight="1" thickBot="1" x14ac:dyDescent="0.25">
      <c r="A29" s="254">
        <v>26</v>
      </c>
      <c r="B29" s="255" t="s">
        <v>168</v>
      </c>
      <c r="C29" s="32">
        <v>2</v>
      </c>
      <c r="D29" s="256" t="s">
        <v>7</v>
      </c>
      <c r="E29" s="257">
        <v>8.75</v>
      </c>
      <c r="F29" s="258">
        <v>26</v>
      </c>
      <c r="G29" s="603">
        <f t="shared" si="0"/>
        <v>22</v>
      </c>
      <c r="H29" s="604">
        <f t="shared" si="1"/>
        <v>22</v>
      </c>
      <c r="I29" s="612">
        <f t="shared" si="2"/>
        <v>4.375</v>
      </c>
      <c r="J29" s="485">
        <f>VLOOKUP(C29,[1]学年!$C$2:$D$7,2,0)</f>
        <v>3</v>
      </c>
      <c r="K29" s="613" t="str">
        <f t="shared" si="3"/>
        <v>松尾　希依</v>
      </c>
      <c r="L29" s="614" t="str">
        <f t="shared" si="4"/>
        <v>県岐阜商</v>
      </c>
      <c r="M29" s="26">
        <v>2.5999999999999998E-5</v>
      </c>
      <c r="N29" s="259">
        <f t="shared" si="5"/>
        <v>4.3750260000000001</v>
      </c>
      <c r="O29" s="481"/>
      <c r="P29" s="482"/>
      <c r="Q29" s="615">
        <v>26</v>
      </c>
      <c r="R29" s="616" t="str">
        <f t="shared" si="6"/>
        <v>近藤　春奈</v>
      </c>
      <c r="S29" s="259">
        <f t="shared" si="7"/>
        <v>2</v>
      </c>
      <c r="T29" s="616" t="str">
        <f t="shared" si="8"/>
        <v>大垣南</v>
      </c>
      <c r="U29" s="259">
        <f t="shared" si="9"/>
        <v>3.25</v>
      </c>
      <c r="V29" s="616"/>
      <c r="W29" s="26"/>
      <c r="X29" s="616"/>
      <c r="Y29" s="28"/>
      <c r="Z29" s="616"/>
      <c r="AA29" s="259"/>
      <c r="AB29" s="616"/>
      <c r="AC29" s="259"/>
      <c r="AD29" s="616"/>
      <c r="AE29" s="259"/>
      <c r="AF29" s="616"/>
      <c r="AG29" s="259"/>
      <c r="AH29" s="616"/>
      <c r="AJ29" s="254"/>
      <c r="AK29" s="253"/>
      <c r="AL29" s="32"/>
      <c r="AM29" s="256"/>
      <c r="AN29" s="257"/>
      <c r="AO29" s="257"/>
    </row>
    <row r="30" spans="1:42" ht="15.75" customHeight="1" thickBot="1" x14ac:dyDescent="0.25">
      <c r="A30" s="254">
        <v>27</v>
      </c>
      <c r="B30" s="255" t="s">
        <v>341</v>
      </c>
      <c r="C30" s="32" t="s">
        <v>50</v>
      </c>
      <c r="D30" s="256" t="s">
        <v>576</v>
      </c>
      <c r="E30" s="257">
        <v>8</v>
      </c>
      <c r="F30" s="258">
        <v>27</v>
      </c>
      <c r="G30" s="603">
        <f t="shared" si="0"/>
        <v>14</v>
      </c>
      <c r="H30" s="604">
        <f t="shared" si="1"/>
        <v>14</v>
      </c>
      <c r="I30" s="612">
        <f t="shared" si="2"/>
        <v>8</v>
      </c>
      <c r="J30" s="485">
        <f>VLOOKUP(C30,[1]学年!$C$2:$D$7,2,0)</f>
        <v>1</v>
      </c>
      <c r="K30" s="613" t="str">
        <f t="shared" si="3"/>
        <v>久世　一姫</v>
      </c>
      <c r="L30" s="614" t="str">
        <f t="shared" si="4"/>
        <v>SJC</v>
      </c>
      <c r="M30" s="26">
        <v>2.6999999999999999E-5</v>
      </c>
      <c r="N30" s="259">
        <f t="shared" si="5"/>
        <v>8.0000269999999993</v>
      </c>
      <c r="O30" s="481"/>
      <c r="P30" s="482"/>
      <c r="Q30" s="615">
        <v>27</v>
      </c>
      <c r="R30" s="616" t="str">
        <f t="shared" si="6"/>
        <v>松原さくら</v>
      </c>
      <c r="S30" s="259">
        <f t="shared" si="7"/>
        <v>3</v>
      </c>
      <c r="T30" s="616" t="str">
        <f t="shared" si="8"/>
        <v>大垣北</v>
      </c>
      <c r="U30" s="259">
        <f t="shared" si="9"/>
        <v>2.75</v>
      </c>
      <c r="V30" s="616"/>
      <c r="W30" s="26"/>
      <c r="X30" s="616"/>
      <c r="Y30" s="28"/>
      <c r="Z30" s="616"/>
      <c r="AA30" s="259"/>
      <c r="AB30" s="616"/>
      <c r="AC30" s="259"/>
      <c r="AD30" s="616"/>
      <c r="AE30" s="259"/>
      <c r="AF30" s="616"/>
      <c r="AG30" s="259"/>
      <c r="AH30" s="616"/>
      <c r="AJ30" s="261"/>
      <c r="AK30" s="253"/>
      <c r="AL30" s="32"/>
      <c r="AM30" s="617"/>
      <c r="AN30" s="257"/>
      <c r="AO30" s="257"/>
    </row>
    <row r="31" spans="1:42" ht="15.75" customHeight="1" thickBot="1" x14ac:dyDescent="0.25">
      <c r="A31" s="254">
        <v>28</v>
      </c>
      <c r="B31" s="255" t="s">
        <v>332</v>
      </c>
      <c r="C31" s="32">
        <v>2</v>
      </c>
      <c r="D31" s="256" t="s">
        <v>37</v>
      </c>
      <c r="E31" s="257">
        <v>8</v>
      </c>
      <c r="F31" s="258">
        <v>27</v>
      </c>
      <c r="G31" s="603">
        <f t="shared" si="0"/>
        <v>23</v>
      </c>
      <c r="H31" s="604">
        <f t="shared" si="1"/>
        <v>23</v>
      </c>
      <c r="I31" s="612">
        <f t="shared" si="2"/>
        <v>4</v>
      </c>
      <c r="J31" s="485">
        <f>VLOOKUP(C31,[1]学年!$C$2:$D$7,2,0)</f>
        <v>3</v>
      </c>
      <c r="K31" s="613" t="str">
        <f t="shared" si="3"/>
        <v>大野　天音</v>
      </c>
      <c r="L31" s="614" t="str">
        <f t="shared" si="4"/>
        <v>加茂</v>
      </c>
      <c r="M31" s="26">
        <v>2.8E-5</v>
      </c>
      <c r="N31" s="259">
        <f t="shared" si="5"/>
        <v>4.0000280000000004</v>
      </c>
      <c r="O31" s="481"/>
      <c r="P31" s="482"/>
      <c r="Q31" s="615">
        <v>28</v>
      </c>
      <c r="R31" s="616" t="str">
        <f t="shared" si="6"/>
        <v>吉田　桜</v>
      </c>
      <c r="S31" s="259">
        <f t="shared" si="7"/>
        <v>3</v>
      </c>
      <c r="T31" s="616" t="str">
        <f t="shared" si="8"/>
        <v>県岐阜商</v>
      </c>
      <c r="U31" s="259">
        <f t="shared" si="9"/>
        <v>2.75</v>
      </c>
      <c r="V31" s="616"/>
      <c r="W31" s="26"/>
      <c r="X31" s="616"/>
      <c r="Y31" s="28"/>
      <c r="Z31" s="616"/>
      <c r="AA31" s="259"/>
      <c r="AB31" s="616"/>
      <c r="AC31" s="259"/>
      <c r="AD31" s="616"/>
      <c r="AE31" s="259"/>
      <c r="AF31" s="616"/>
      <c r="AG31" s="259"/>
      <c r="AH31" s="616"/>
      <c r="AJ31" s="254"/>
      <c r="AK31" s="253"/>
      <c r="AL31" s="32"/>
      <c r="AM31" s="617"/>
      <c r="AN31" s="257"/>
      <c r="AO31" s="257"/>
      <c r="AP31" s="253"/>
    </row>
    <row r="32" spans="1:42" ht="15.75" customHeight="1" thickBot="1" x14ac:dyDescent="0.25">
      <c r="A32" s="254">
        <v>29</v>
      </c>
      <c r="B32" s="255" t="s">
        <v>158</v>
      </c>
      <c r="C32" s="32">
        <v>2</v>
      </c>
      <c r="D32" s="256" t="s">
        <v>34</v>
      </c>
      <c r="E32" s="257">
        <v>7.75</v>
      </c>
      <c r="F32" s="258">
        <v>29</v>
      </c>
      <c r="G32" s="603">
        <f t="shared" si="0"/>
        <v>24</v>
      </c>
      <c r="H32" s="604">
        <f t="shared" si="1"/>
        <v>24</v>
      </c>
      <c r="I32" s="612">
        <f t="shared" si="2"/>
        <v>3.875</v>
      </c>
      <c r="J32" s="485">
        <f>VLOOKUP(C32,[1]学年!$C$2:$D$7,2,0)</f>
        <v>3</v>
      </c>
      <c r="K32" s="613" t="str">
        <f t="shared" si="3"/>
        <v>大宮　涼乃</v>
      </c>
      <c r="L32" s="614" t="str">
        <f t="shared" si="4"/>
        <v>恵那</v>
      </c>
      <c r="M32" s="26">
        <v>2.9E-5</v>
      </c>
      <c r="N32" s="259">
        <f t="shared" si="5"/>
        <v>3.8750290000000001</v>
      </c>
      <c r="O32" s="481"/>
      <c r="P32" s="482"/>
      <c r="Q32" s="615">
        <v>29</v>
      </c>
      <c r="R32" s="616" t="str">
        <f t="shared" si="6"/>
        <v>和田　萌那</v>
      </c>
      <c r="S32" s="259">
        <f t="shared" si="7"/>
        <v>3</v>
      </c>
      <c r="T32" s="616" t="str">
        <f t="shared" si="8"/>
        <v>関商工</v>
      </c>
      <c r="U32" s="259">
        <f t="shared" si="9"/>
        <v>2.25</v>
      </c>
      <c r="V32" s="616"/>
      <c r="W32" s="26"/>
      <c r="X32" s="616"/>
      <c r="Y32" s="28"/>
      <c r="Z32" s="616"/>
      <c r="AA32" s="259"/>
      <c r="AB32" s="616"/>
      <c r="AC32" s="259"/>
      <c r="AD32" s="616"/>
      <c r="AE32" s="259"/>
      <c r="AF32" s="616"/>
      <c r="AG32" s="259"/>
      <c r="AH32" s="616"/>
      <c r="AJ32" s="252"/>
      <c r="AK32" s="253"/>
      <c r="AL32" s="32"/>
      <c r="AM32" s="617"/>
      <c r="AN32" s="257"/>
      <c r="AO32" s="257"/>
    </row>
    <row r="33" spans="1:42" ht="15.75" customHeight="1" thickBot="1" x14ac:dyDescent="0.25">
      <c r="A33" s="254">
        <v>30</v>
      </c>
      <c r="B33" s="255" t="s">
        <v>144</v>
      </c>
      <c r="C33" s="32">
        <v>3</v>
      </c>
      <c r="D33" s="256" t="s">
        <v>6</v>
      </c>
      <c r="E33" s="257">
        <v>7.375</v>
      </c>
      <c r="F33" s="258">
        <v>30</v>
      </c>
      <c r="G33" s="603">
        <f t="shared" si="0"/>
        <v>75</v>
      </c>
      <c r="H33" s="604">
        <f t="shared" si="1"/>
        <v>47</v>
      </c>
      <c r="I33" s="612">
        <f t="shared" si="2"/>
        <v>0</v>
      </c>
      <c r="J33" s="485" t="str">
        <f>VLOOKUP(C33,[1]学年!$C$2:$D$7,2,0)</f>
        <v>×</v>
      </c>
      <c r="K33" s="613" t="str">
        <f t="shared" si="3"/>
        <v>籠橋　万知</v>
      </c>
      <c r="L33" s="614" t="str">
        <f t="shared" si="4"/>
        <v>麗澤瑞浪</v>
      </c>
      <c r="M33" s="26">
        <v>3.0000000000000001E-5</v>
      </c>
      <c r="N33" s="259">
        <f t="shared" si="5"/>
        <v>3.0000000000000001E-5</v>
      </c>
      <c r="O33" s="481"/>
      <c r="P33" s="482"/>
      <c r="Q33" s="615">
        <v>30</v>
      </c>
      <c r="R33" s="616" t="str">
        <f t="shared" si="6"/>
        <v>吉村　実優</v>
      </c>
      <c r="S33" s="259">
        <f t="shared" si="7"/>
        <v>3</v>
      </c>
      <c r="T33" s="616" t="str">
        <f t="shared" si="8"/>
        <v>可児</v>
      </c>
      <c r="U33" s="259">
        <f t="shared" si="9"/>
        <v>1.875</v>
      </c>
      <c r="V33" s="616"/>
      <c r="W33" s="26"/>
      <c r="X33" s="616"/>
      <c r="Y33" s="28"/>
      <c r="Z33" s="616"/>
      <c r="AA33" s="259"/>
      <c r="AB33" s="616"/>
      <c r="AC33" s="259"/>
      <c r="AD33" s="616"/>
      <c r="AE33" s="259"/>
      <c r="AF33" s="616"/>
      <c r="AG33" s="259"/>
      <c r="AH33" s="616"/>
      <c r="AJ33" s="254"/>
      <c r="AK33" s="253"/>
      <c r="AL33" s="32"/>
      <c r="AM33" s="617"/>
      <c r="AN33" s="257"/>
      <c r="AO33" s="257"/>
    </row>
    <row r="34" spans="1:42" ht="15.75" customHeight="1" thickBot="1" x14ac:dyDescent="0.25">
      <c r="A34" s="254">
        <v>31</v>
      </c>
      <c r="B34" s="255" t="s">
        <v>286</v>
      </c>
      <c r="C34" s="32" t="s">
        <v>50</v>
      </c>
      <c r="D34" s="256" t="s">
        <v>287</v>
      </c>
      <c r="E34" s="257">
        <v>7</v>
      </c>
      <c r="F34" s="258">
        <v>31</v>
      </c>
      <c r="G34" s="603">
        <f t="shared" si="0"/>
        <v>16</v>
      </c>
      <c r="H34" s="604">
        <f t="shared" si="1"/>
        <v>16</v>
      </c>
      <c r="I34" s="612">
        <f t="shared" si="2"/>
        <v>7</v>
      </c>
      <c r="J34" s="485">
        <f>VLOOKUP(C34,[1]学年!$C$2:$D$7,2,0)</f>
        <v>1</v>
      </c>
      <c r="K34" s="613" t="str">
        <f t="shared" si="3"/>
        <v>長瀬　愛花</v>
      </c>
      <c r="L34" s="614" t="str">
        <f t="shared" si="4"/>
        <v>聖マリア女中</v>
      </c>
      <c r="M34" s="26">
        <v>3.1000000000000001E-5</v>
      </c>
      <c r="N34" s="259">
        <f t="shared" si="5"/>
        <v>7.0000309999999999</v>
      </c>
      <c r="O34" s="481"/>
      <c r="P34" s="482"/>
      <c r="Q34" s="615">
        <v>31</v>
      </c>
      <c r="R34" s="616" t="str">
        <f t="shared" si="6"/>
        <v>河田　更紗</v>
      </c>
      <c r="S34" s="259">
        <f t="shared" si="7"/>
        <v>2</v>
      </c>
      <c r="T34" s="616" t="str">
        <f t="shared" si="8"/>
        <v>県岐阜商</v>
      </c>
      <c r="U34" s="259">
        <f t="shared" si="9"/>
        <v>1.75</v>
      </c>
      <c r="V34" s="616"/>
      <c r="W34" s="26"/>
      <c r="X34" s="616"/>
      <c r="Y34" s="28"/>
      <c r="Z34" s="616"/>
      <c r="AA34" s="259"/>
      <c r="AB34" s="616"/>
      <c r="AC34" s="259"/>
      <c r="AD34" s="616"/>
      <c r="AE34" s="259"/>
      <c r="AF34" s="616"/>
      <c r="AG34" s="259"/>
      <c r="AH34" s="616"/>
      <c r="AJ34" s="252"/>
      <c r="AK34" s="253"/>
      <c r="AL34" s="32"/>
      <c r="AM34" s="617"/>
      <c r="AN34" s="257"/>
      <c r="AO34" s="257"/>
      <c r="AP34" s="253"/>
    </row>
    <row r="35" spans="1:42" ht="15.75" customHeight="1" thickBot="1" x14ac:dyDescent="0.25">
      <c r="A35" s="254">
        <v>32</v>
      </c>
      <c r="B35" s="255" t="s">
        <v>141</v>
      </c>
      <c r="C35" s="32">
        <v>3</v>
      </c>
      <c r="D35" s="256" t="s">
        <v>6</v>
      </c>
      <c r="E35" s="257">
        <v>7</v>
      </c>
      <c r="F35" s="258">
        <v>31</v>
      </c>
      <c r="G35" s="603">
        <f t="shared" si="0"/>
        <v>74</v>
      </c>
      <c r="H35" s="604">
        <f t="shared" si="1"/>
        <v>47</v>
      </c>
      <c r="I35" s="612">
        <f t="shared" si="2"/>
        <v>0</v>
      </c>
      <c r="J35" s="485" t="str">
        <f>VLOOKUP(C35,[1]学年!$C$2:$D$7,2,0)</f>
        <v>×</v>
      </c>
      <c r="K35" s="613" t="str">
        <f t="shared" si="3"/>
        <v>松本　祐菜</v>
      </c>
      <c r="L35" s="614" t="str">
        <f t="shared" si="4"/>
        <v>麗澤瑞浪</v>
      </c>
      <c r="M35" s="26">
        <v>3.1999999999999999E-5</v>
      </c>
      <c r="N35" s="259">
        <f t="shared" si="5"/>
        <v>3.1999999999999999E-5</v>
      </c>
      <c r="O35" s="481"/>
      <c r="P35" s="482"/>
      <c r="Q35" s="615">
        <v>32</v>
      </c>
      <c r="R35" s="616" t="str">
        <f t="shared" si="6"/>
        <v>袖山　萌愛</v>
      </c>
      <c r="S35" s="259">
        <f t="shared" si="7"/>
        <v>3</v>
      </c>
      <c r="T35" s="616" t="str">
        <f t="shared" si="8"/>
        <v>麗澤瑞浪</v>
      </c>
      <c r="U35" s="259">
        <f t="shared" si="9"/>
        <v>1.75</v>
      </c>
      <c r="V35" s="616"/>
      <c r="W35" s="26"/>
      <c r="X35" s="616"/>
      <c r="Y35" s="28"/>
      <c r="Z35" s="616"/>
      <c r="AA35" s="259"/>
      <c r="AB35" s="616"/>
      <c r="AC35" s="259"/>
      <c r="AD35" s="616"/>
      <c r="AE35" s="259"/>
      <c r="AF35" s="616"/>
      <c r="AG35" s="259"/>
      <c r="AH35" s="616"/>
      <c r="AJ35" s="254"/>
      <c r="AK35" s="253"/>
      <c r="AL35" s="32"/>
      <c r="AM35" s="617"/>
      <c r="AN35" s="257"/>
      <c r="AO35" s="257"/>
    </row>
    <row r="36" spans="1:42" ht="15.75" customHeight="1" thickBot="1" x14ac:dyDescent="0.25">
      <c r="A36" s="254">
        <v>33</v>
      </c>
      <c r="B36" s="255" t="s">
        <v>330</v>
      </c>
      <c r="C36" s="32">
        <v>1</v>
      </c>
      <c r="D36" s="256" t="s">
        <v>154</v>
      </c>
      <c r="E36" s="257">
        <v>6.5</v>
      </c>
      <c r="F36" s="258">
        <v>33</v>
      </c>
      <c r="G36" s="603">
        <f t="shared" si="0"/>
        <v>26</v>
      </c>
      <c r="H36" s="604">
        <f t="shared" si="1"/>
        <v>25</v>
      </c>
      <c r="I36" s="612">
        <f t="shared" si="2"/>
        <v>3.25</v>
      </c>
      <c r="J36" s="485">
        <f>VLOOKUP(C36,[1]学年!$C$2:$D$7,2,0)</f>
        <v>2</v>
      </c>
      <c r="K36" s="613" t="str">
        <f t="shared" si="3"/>
        <v>近藤　春奈</v>
      </c>
      <c r="L36" s="614" t="str">
        <f t="shared" si="4"/>
        <v>大垣南</v>
      </c>
      <c r="M36" s="26">
        <v>3.3000000000000003E-5</v>
      </c>
      <c r="N36" s="259">
        <f t="shared" si="5"/>
        <v>3.2500330000000002</v>
      </c>
      <c r="O36" s="481"/>
      <c r="P36" s="482"/>
      <c r="Q36" s="615">
        <v>33</v>
      </c>
      <c r="R36" s="616" t="str">
        <f t="shared" si="6"/>
        <v>中島　彩深</v>
      </c>
      <c r="S36" s="259">
        <f t="shared" si="7"/>
        <v>3</v>
      </c>
      <c r="T36" s="616" t="str">
        <f t="shared" si="8"/>
        <v>加茂</v>
      </c>
      <c r="U36" s="259">
        <f t="shared" si="9"/>
        <v>1.5</v>
      </c>
      <c r="V36" s="616"/>
      <c r="W36" s="26"/>
      <c r="X36" s="616"/>
      <c r="Y36" s="28"/>
      <c r="Z36" s="616"/>
      <c r="AA36" s="259"/>
      <c r="AB36" s="616"/>
      <c r="AC36" s="259"/>
      <c r="AD36" s="616"/>
      <c r="AE36" s="259"/>
      <c r="AF36" s="616"/>
      <c r="AG36" s="259"/>
      <c r="AH36" s="616"/>
      <c r="AJ36" s="261"/>
      <c r="AK36" s="253"/>
      <c r="AL36" s="32"/>
      <c r="AM36" s="617"/>
      <c r="AN36" s="257"/>
      <c r="AO36" s="257"/>
    </row>
    <row r="37" spans="1:42" ht="15.75" customHeight="1" thickBot="1" x14ac:dyDescent="0.25">
      <c r="A37" s="254">
        <v>34</v>
      </c>
      <c r="B37" s="255" t="s">
        <v>98</v>
      </c>
      <c r="C37" s="32">
        <v>1</v>
      </c>
      <c r="D37" s="256" t="s">
        <v>112</v>
      </c>
      <c r="E37" s="257">
        <v>6.5</v>
      </c>
      <c r="F37" s="258">
        <v>33</v>
      </c>
      <c r="G37" s="603">
        <f t="shared" si="0"/>
        <v>25</v>
      </c>
      <c r="H37" s="604">
        <f t="shared" si="1"/>
        <v>25</v>
      </c>
      <c r="I37" s="612">
        <f t="shared" si="2"/>
        <v>3.25</v>
      </c>
      <c r="J37" s="485">
        <f>VLOOKUP(C37,[1]学年!$C$2:$D$7,2,0)</f>
        <v>2</v>
      </c>
      <c r="K37" s="613" t="str">
        <f t="shared" si="3"/>
        <v>足立　莉子</v>
      </c>
      <c r="L37" s="614" t="str">
        <f t="shared" si="4"/>
        <v>関</v>
      </c>
      <c r="M37" s="26">
        <v>3.4E-5</v>
      </c>
      <c r="N37" s="259">
        <f t="shared" si="5"/>
        <v>3.2500339999999999</v>
      </c>
      <c r="O37" s="481"/>
      <c r="P37" s="482"/>
      <c r="Q37" s="615">
        <v>34</v>
      </c>
      <c r="R37" s="616" t="str">
        <f t="shared" si="6"/>
        <v>重松　優芽</v>
      </c>
      <c r="S37" s="259">
        <f t="shared" si="7"/>
        <v>2</v>
      </c>
      <c r="T37" s="616" t="str">
        <f t="shared" si="8"/>
        <v>各務原西</v>
      </c>
      <c r="U37" s="259">
        <f t="shared" si="9"/>
        <v>1.25</v>
      </c>
      <c r="V37" s="616"/>
      <c r="W37" s="26"/>
      <c r="X37" s="616"/>
      <c r="Y37" s="28"/>
      <c r="Z37" s="616"/>
      <c r="AA37" s="259"/>
      <c r="AB37" s="616"/>
      <c r="AC37" s="259"/>
      <c r="AD37" s="616"/>
      <c r="AE37" s="259"/>
      <c r="AF37" s="616"/>
      <c r="AG37" s="259"/>
      <c r="AH37" s="616"/>
      <c r="AJ37" s="118"/>
      <c r="AK37" s="253"/>
      <c r="AL37" s="32"/>
      <c r="AM37" s="617"/>
      <c r="AN37" s="257"/>
      <c r="AO37" s="257"/>
    </row>
    <row r="38" spans="1:42" ht="15.75" customHeight="1" thickBot="1" x14ac:dyDescent="0.25">
      <c r="A38" s="254">
        <v>35</v>
      </c>
      <c r="B38" s="255" t="s">
        <v>139</v>
      </c>
      <c r="C38" s="32">
        <v>3</v>
      </c>
      <c r="D38" s="256" t="s">
        <v>34</v>
      </c>
      <c r="E38" s="257">
        <v>5.875</v>
      </c>
      <c r="F38" s="258">
        <v>35</v>
      </c>
      <c r="G38" s="603">
        <f t="shared" si="0"/>
        <v>73</v>
      </c>
      <c r="H38" s="604">
        <f t="shared" si="1"/>
        <v>47</v>
      </c>
      <c r="I38" s="612">
        <f t="shared" si="2"/>
        <v>0</v>
      </c>
      <c r="J38" s="485" t="str">
        <f>VLOOKUP(C38,[1]学年!$C$2:$D$7,2,0)</f>
        <v>×</v>
      </c>
      <c r="K38" s="613" t="str">
        <f t="shared" si="3"/>
        <v>安江　一遥</v>
      </c>
      <c r="L38" s="614" t="str">
        <f t="shared" si="4"/>
        <v>恵那</v>
      </c>
      <c r="M38" s="26">
        <v>3.4999999999999997E-5</v>
      </c>
      <c r="N38" s="259">
        <f t="shared" si="5"/>
        <v>3.4999999999999997E-5</v>
      </c>
      <c r="O38" s="481"/>
      <c r="P38" s="482"/>
      <c r="Q38" s="615">
        <v>35</v>
      </c>
      <c r="R38" s="616" t="str">
        <f t="shared" si="6"/>
        <v>深尾　初音</v>
      </c>
      <c r="S38" s="259">
        <f t="shared" si="7"/>
        <v>1</v>
      </c>
      <c r="T38" s="616" t="str">
        <f t="shared" si="8"/>
        <v>木曽川LTC</v>
      </c>
      <c r="U38" s="259">
        <f t="shared" si="9"/>
        <v>1</v>
      </c>
      <c r="V38" s="616"/>
      <c r="W38" s="26"/>
      <c r="X38" s="616"/>
      <c r="Y38" s="28"/>
      <c r="Z38" s="616"/>
      <c r="AA38" s="259"/>
      <c r="AB38" s="616"/>
      <c r="AC38" s="259"/>
      <c r="AD38" s="616"/>
      <c r="AE38" s="259"/>
      <c r="AF38" s="616"/>
      <c r="AG38" s="259"/>
      <c r="AH38" s="616"/>
      <c r="AJ38" s="261"/>
      <c r="AK38" s="253"/>
      <c r="AL38" s="32"/>
      <c r="AM38" s="617"/>
      <c r="AN38" s="257"/>
      <c r="AO38" s="257"/>
    </row>
    <row r="39" spans="1:42" ht="15.75" customHeight="1" thickBot="1" x14ac:dyDescent="0.25">
      <c r="A39" s="254">
        <v>36</v>
      </c>
      <c r="B39" s="255" t="s">
        <v>395</v>
      </c>
      <c r="C39" s="32">
        <v>2</v>
      </c>
      <c r="D39" s="256" t="s">
        <v>7</v>
      </c>
      <c r="E39" s="257">
        <v>5.5</v>
      </c>
      <c r="F39" s="258">
        <v>36</v>
      </c>
      <c r="G39" s="603">
        <f t="shared" si="0"/>
        <v>28</v>
      </c>
      <c r="H39" s="604">
        <f t="shared" si="1"/>
        <v>27</v>
      </c>
      <c r="I39" s="612">
        <f t="shared" si="2"/>
        <v>2.75</v>
      </c>
      <c r="J39" s="485">
        <f>VLOOKUP(C39,[1]学年!$C$2:$D$7,2,0)</f>
        <v>3</v>
      </c>
      <c r="K39" s="613" t="str">
        <f t="shared" si="3"/>
        <v>吉田　桜</v>
      </c>
      <c r="L39" s="614" t="str">
        <f t="shared" si="4"/>
        <v>県岐阜商</v>
      </c>
      <c r="M39" s="26">
        <v>3.6000000000000001E-5</v>
      </c>
      <c r="N39" s="259">
        <f t="shared" si="5"/>
        <v>2.7500360000000001</v>
      </c>
      <c r="O39" s="481"/>
      <c r="P39" s="482"/>
      <c r="Q39" s="615">
        <v>36</v>
      </c>
      <c r="R39" s="616" t="str">
        <f t="shared" si="6"/>
        <v>岡田　和奏</v>
      </c>
      <c r="S39" s="259">
        <f t="shared" si="7"/>
        <v>1</v>
      </c>
      <c r="T39" s="616" t="str">
        <f t="shared" si="8"/>
        <v>ミニッツ岐阜</v>
      </c>
      <c r="U39" s="259">
        <f t="shared" si="9"/>
        <v>1</v>
      </c>
      <c r="V39" s="616"/>
      <c r="W39" s="26"/>
      <c r="X39" s="616"/>
      <c r="Y39" s="28"/>
      <c r="Z39" s="616"/>
      <c r="AA39" s="259"/>
      <c r="AB39" s="616"/>
      <c r="AC39" s="259"/>
      <c r="AD39" s="616"/>
      <c r="AE39" s="259"/>
      <c r="AF39" s="616"/>
      <c r="AG39" s="259"/>
      <c r="AH39" s="616"/>
      <c r="AJ39" s="254"/>
      <c r="AK39" s="253"/>
      <c r="AL39" s="32"/>
      <c r="AM39" s="617"/>
      <c r="AN39" s="257"/>
      <c r="AO39" s="257"/>
      <c r="AP39" s="253"/>
    </row>
    <row r="40" spans="1:42" ht="15.75" customHeight="1" thickBot="1" x14ac:dyDescent="0.25">
      <c r="A40" s="254">
        <v>37</v>
      </c>
      <c r="B40" s="255" t="s">
        <v>359</v>
      </c>
      <c r="C40" s="32">
        <v>2</v>
      </c>
      <c r="D40" s="256" t="s">
        <v>8</v>
      </c>
      <c r="E40" s="257">
        <v>5.5</v>
      </c>
      <c r="F40" s="258">
        <v>36</v>
      </c>
      <c r="G40" s="603">
        <f t="shared" si="0"/>
        <v>27</v>
      </c>
      <c r="H40" s="604">
        <f t="shared" si="1"/>
        <v>27</v>
      </c>
      <c r="I40" s="612">
        <f t="shared" si="2"/>
        <v>2.75</v>
      </c>
      <c r="J40" s="485">
        <f>VLOOKUP(C40,[1]学年!$C$2:$D$7,2,0)</f>
        <v>3</v>
      </c>
      <c r="K40" s="613" t="str">
        <f t="shared" si="3"/>
        <v>松原さくら</v>
      </c>
      <c r="L40" s="614" t="str">
        <f t="shared" si="4"/>
        <v>大垣北</v>
      </c>
      <c r="M40" s="26">
        <v>3.6999999999999998E-5</v>
      </c>
      <c r="N40" s="259">
        <f t="shared" si="5"/>
        <v>2.7500369999999998</v>
      </c>
      <c r="O40" s="481"/>
      <c r="P40" s="482"/>
      <c r="Q40" s="615">
        <v>37</v>
      </c>
      <c r="R40" s="616" t="str">
        <f t="shared" si="6"/>
        <v>後藤　真尋</v>
      </c>
      <c r="S40" s="259">
        <f t="shared" si="7"/>
        <v>1</v>
      </c>
      <c r="T40" s="616" t="str">
        <f t="shared" si="8"/>
        <v>岐阜西TC</v>
      </c>
      <c r="U40" s="259">
        <f t="shared" si="9"/>
        <v>1</v>
      </c>
      <c r="V40" s="616"/>
      <c r="W40" s="26"/>
      <c r="X40" s="616"/>
      <c r="Y40" s="28"/>
      <c r="Z40" s="616"/>
      <c r="AA40" s="259"/>
      <c r="AB40" s="616"/>
      <c r="AC40" s="259"/>
      <c r="AD40" s="616"/>
      <c r="AE40" s="259"/>
      <c r="AF40" s="616"/>
      <c r="AG40" s="259"/>
      <c r="AH40" s="616"/>
      <c r="AJ40" s="252"/>
      <c r="AK40" s="253"/>
      <c r="AL40" s="32"/>
      <c r="AM40" s="617"/>
      <c r="AN40" s="257"/>
      <c r="AO40" s="257"/>
      <c r="AP40" s="253"/>
    </row>
    <row r="41" spans="1:42" ht="15.75" customHeight="1" thickBot="1" x14ac:dyDescent="0.25">
      <c r="A41" s="254">
        <v>38</v>
      </c>
      <c r="B41" s="255" t="s">
        <v>142</v>
      </c>
      <c r="C41" s="32">
        <v>3</v>
      </c>
      <c r="D41" s="256" t="s">
        <v>88</v>
      </c>
      <c r="E41" s="257">
        <v>4.625</v>
      </c>
      <c r="F41" s="258">
        <v>38</v>
      </c>
      <c r="G41" s="603">
        <f t="shared" si="0"/>
        <v>72</v>
      </c>
      <c r="H41" s="604">
        <f t="shared" si="1"/>
        <v>47</v>
      </c>
      <c r="I41" s="612">
        <f t="shared" si="2"/>
        <v>0</v>
      </c>
      <c r="J41" s="485" t="str">
        <f>VLOOKUP(C41,[1]学年!$C$2:$D$7,2,0)</f>
        <v>×</v>
      </c>
      <c r="K41" s="613" t="str">
        <f t="shared" si="3"/>
        <v>樋口　琴音</v>
      </c>
      <c r="L41" s="614" t="str">
        <f t="shared" si="4"/>
        <v>大垣西</v>
      </c>
      <c r="M41" s="26">
        <v>3.8000000000000002E-5</v>
      </c>
      <c r="N41" s="259">
        <f t="shared" si="5"/>
        <v>3.8000000000000002E-5</v>
      </c>
      <c r="O41" s="481"/>
      <c r="P41" s="482"/>
      <c r="Q41" s="615">
        <v>38</v>
      </c>
      <c r="R41" s="616" t="str">
        <f t="shared" si="6"/>
        <v>小野木笑花</v>
      </c>
      <c r="S41" s="259">
        <f t="shared" si="7"/>
        <v>1</v>
      </c>
      <c r="T41" s="616" t="str">
        <f t="shared" si="8"/>
        <v>SJC</v>
      </c>
      <c r="U41" s="259">
        <f t="shared" si="9"/>
        <v>1</v>
      </c>
      <c r="V41" s="616"/>
      <c r="W41" s="26"/>
      <c r="X41" s="616"/>
      <c r="Y41" s="28"/>
      <c r="Z41" s="616"/>
      <c r="AA41" s="259"/>
      <c r="AB41" s="616"/>
      <c r="AC41" s="259"/>
      <c r="AD41" s="616"/>
      <c r="AE41" s="259"/>
      <c r="AF41" s="616"/>
      <c r="AG41" s="259"/>
      <c r="AH41" s="616"/>
      <c r="AJ41" s="254"/>
      <c r="AK41" s="253"/>
      <c r="AL41" s="32"/>
      <c r="AM41" s="617"/>
      <c r="AN41" s="257"/>
      <c r="AO41" s="257"/>
      <c r="AP41" s="253"/>
    </row>
    <row r="42" spans="1:42" ht="15.75" customHeight="1" thickBot="1" x14ac:dyDescent="0.25">
      <c r="A42" s="254">
        <v>39</v>
      </c>
      <c r="B42" s="255" t="s">
        <v>173</v>
      </c>
      <c r="C42" s="32">
        <v>2</v>
      </c>
      <c r="D42" s="256" t="s">
        <v>32</v>
      </c>
      <c r="E42" s="257">
        <v>4.5</v>
      </c>
      <c r="F42" s="258">
        <v>39</v>
      </c>
      <c r="G42" s="603">
        <f t="shared" si="0"/>
        <v>29</v>
      </c>
      <c r="H42" s="604">
        <f t="shared" si="1"/>
        <v>29</v>
      </c>
      <c r="I42" s="612">
        <f t="shared" si="2"/>
        <v>2.25</v>
      </c>
      <c r="J42" s="485">
        <f>VLOOKUP(C42,[1]学年!$C$2:$D$7,2,0)</f>
        <v>3</v>
      </c>
      <c r="K42" s="613" t="str">
        <f t="shared" si="3"/>
        <v>和田　萌那</v>
      </c>
      <c r="L42" s="614" t="str">
        <f t="shared" si="4"/>
        <v>関商工</v>
      </c>
      <c r="M42" s="26">
        <v>3.8999999999999999E-5</v>
      </c>
      <c r="N42" s="259">
        <f t="shared" si="5"/>
        <v>2.2500390000000001</v>
      </c>
      <c r="O42" s="481"/>
      <c r="P42" s="482"/>
      <c r="Q42" s="615">
        <v>39</v>
      </c>
      <c r="R42" s="616" t="str">
        <f t="shared" si="6"/>
        <v>鈴木　るな</v>
      </c>
      <c r="S42" s="259">
        <f t="shared" si="7"/>
        <v>3</v>
      </c>
      <c r="T42" s="616" t="str">
        <f t="shared" si="8"/>
        <v>多治見北</v>
      </c>
      <c r="U42" s="259">
        <f t="shared" si="9"/>
        <v>0.75</v>
      </c>
      <c r="V42" s="616"/>
      <c r="W42" s="26"/>
      <c r="X42" s="616"/>
      <c r="Y42" s="28"/>
      <c r="Z42" s="616"/>
      <c r="AA42" s="259"/>
      <c r="AB42" s="616"/>
      <c r="AC42" s="259"/>
      <c r="AD42" s="616"/>
      <c r="AE42" s="259"/>
      <c r="AF42" s="616"/>
      <c r="AG42" s="259"/>
      <c r="AH42" s="616"/>
      <c r="AJ42" s="252"/>
      <c r="AK42" s="253"/>
      <c r="AL42" s="32"/>
      <c r="AM42" s="617"/>
      <c r="AN42" s="257"/>
      <c r="AO42" s="257"/>
      <c r="AP42" s="253"/>
    </row>
    <row r="43" spans="1:42" ht="15.75" customHeight="1" thickBot="1" x14ac:dyDescent="0.25">
      <c r="A43" s="254">
        <v>40</v>
      </c>
      <c r="B43" s="255" t="s">
        <v>260</v>
      </c>
      <c r="C43" s="32">
        <v>3</v>
      </c>
      <c r="D43" s="256" t="s">
        <v>25</v>
      </c>
      <c r="E43" s="257">
        <v>4.375</v>
      </c>
      <c r="F43" s="258">
        <v>40</v>
      </c>
      <c r="G43" s="603">
        <f t="shared" si="0"/>
        <v>71</v>
      </c>
      <c r="H43" s="604">
        <f t="shared" si="1"/>
        <v>47</v>
      </c>
      <c r="I43" s="612">
        <f t="shared" si="2"/>
        <v>0</v>
      </c>
      <c r="J43" s="485" t="str">
        <f>VLOOKUP(C43,[1]学年!$C$2:$D$7,2,0)</f>
        <v>×</v>
      </c>
      <c r="K43" s="613" t="str">
        <f t="shared" si="3"/>
        <v>上田成瑠美</v>
      </c>
      <c r="L43" s="614" t="str">
        <f t="shared" si="4"/>
        <v>加茂農林</v>
      </c>
      <c r="M43" s="26">
        <v>4.0000000000000003E-5</v>
      </c>
      <c r="N43" s="259">
        <f t="shared" si="5"/>
        <v>4.0000000000000003E-5</v>
      </c>
      <c r="O43" s="481"/>
      <c r="P43" s="482"/>
      <c r="Q43" s="615">
        <v>40</v>
      </c>
      <c r="R43" s="616" t="str">
        <f t="shared" si="6"/>
        <v>陶川　実弥</v>
      </c>
      <c r="S43" s="259">
        <f t="shared" si="7"/>
        <v>3</v>
      </c>
      <c r="T43" s="616" t="str">
        <f t="shared" si="8"/>
        <v>恵那</v>
      </c>
      <c r="U43" s="259">
        <f t="shared" si="9"/>
        <v>0.75</v>
      </c>
      <c r="V43" s="616"/>
      <c r="W43" s="26"/>
      <c r="X43" s="616"/>
      <c r="Y43" s="28"/>
      <c r="Z43" s="616"/>
      <c r="AA43" s="259"/>
      <c r="AB43" s="616"/>
      <c r="AC43" s="259"/>
      <c r="AD43" s="616"/>
      <c r="AE43" s="259"/>
      <c r="AF43" s="616"/>
      <c r="AG43" s="259"/>
      <c r="AH43" s="616"/>
      <c r="AJ43" s="254"/>
      <c r="AK43" s="253"/>
      <c r="AL43" s="32"/>
      <c r="AM43" s="256"/>
      <c r="AN43" s="257"/>
      <c r="AO43" s="257"/>
    </row>
    <row r="44" spans="1:42" ht="15.75" customHeight="1" thickBot="1" x14ac:dyDescent="0.25">
      <c r="A44" s="254">
        <v>41</v>
      </c>
      <c r="B44" s="255" t="s">
        <v>149</v>
      </c>
      <c r="C44" s="32">
        <v>3</v>
      </c>
      <c r="D44" s="256" t="s">
        <v>6</v>
      </c>
      <c r="E44" s="257">
        <v>4.25</v>
      </c>
      <c r="F44" s="258">
        <v>41</v>
      </c>
      <c r="G44" s="603">
        <f t="shared" si="0"/>
        <v>70</v>
      </c>
      <c r="H44" s="604">
        <f t="shared" si="1"/>
        <v>47</v>
      </c>
      <c r="I44" s="612">
        <f t="shared" si="2"/>
        <v>0</v>
      </c>
      <c r="J44" s="485" t="str">
        <f>VLOOKUP(C44,[1]学年!$C$2:$D$7,2,0)</f>
        <v>×</v>
      </c>
      <c r="K44" s="613" t="str">
        <f t="shared" si="3"/>
        <v>増田　晴香</v>
      </c>
      <c r="L44" s="614" t="str">
        <f t="shared" si="4"/>
        <v>麗澤瑞浪</v>
      </c>
      <c r="M44" s="26">
        <v>4.1E-5</v>
      </c>
      <c r="N44" s="259">
        <f t="shared" si="5"/>
        <v>4.1E-5</v>
      </c>
      <c r="O44" s="481"/>
      <c r="P44" s="482"/>
      <c r="Q44" s="615">
        <v>41</v>
      </c>
      <c r="R44" s="616" t="str">
        <f t="shared" si="6"/>
        <v>各務　稔梨</v>
      </c>
      <c r="S44" s="259">
        <f t="shared" si="7"/>
        <v>3</v>
      </c>
      <c r="T44" s="616" t="str">
        <f t="shared" si="8"/>
        <v>多治見北</v>
      </c>
      <c r="U44" s="259">
        <f t="shared" si="9"/>
        <v>0.75</v>
      </c>
      <c r="V44" s="616"/>
      <c r="W44" s="26"/>
      <c r="X44" s="616"/>
      <c r="Y44" s="28"/>
      <c r="Z44" s="616"/>
      <c r="AA44" s="259"/>
      <c r="AB44" s="616"/>
      <c r="AC44" s="259"/>
      <c r="AD44" s="616"/>
      <c r="AE44" s="259"/>
      <c r="AF44" s="616"/>
      <c r="AG44" s="259"/>
      <c r="AH44" s="616"/>
      <c r="AJ44" s="118"/>
      <c r="AK44" s="253"/>
      <c r="AL44" s="32"/>
      <c r="AM44" s="617"/>
      <c r="AN44" s="257"/>
      <c r="AO44" s="257"/>
    </row>
    <row r="45" spans="1:42" ht="15.75" customHeight="1" thickBot="1" x14ac:dyDescent="0.25">
      <c r="A45" s="254">
        <v>42</v>
      </c>
      <c r="B45" s="255" t="s">
        <v>362</v>
      </c>
      <c r="C45" s="32" t="s">
        <v>577</v>
      </c>
      <c r="D45" s="256" t="s">
        <v>90</v>
      </c>
      <c r="E45" s="257">
        <v>4</v>
      </c>
      <c r="F45" s="258">
        <v>42</v>
      </c>
      <c r="G45" s="603">
        <f t="shared" si="0"/>
        <v>69</v>
      </c>
      <c r="H45" s="604">
        <f t="shared" si="1"/>
        <v>47</v>
      </c>
      <c r="I45" s="612">
        <f t="shared" si="2"/>
        <v>0</v>
      </c>
      <c r="J45" s="485" t="str">
        <f>VLOOKUP(C45,[1]学年!$C$2:$D$7,2,0)</f>
        <v>中3</v>
      </c>
      <c r="K45" s="613" t="str">
        <f t="shared" si="3"/>
        <v>村山　瑚都</v>
      </c>
      <c r="L45" s="614" t="str">
        <f t="shared" si="4"/>
        <v>関スポーツ塾</v>
      </c>
      <c r="M45" s="26">
        <v>4.1999999999999998E-5</v>
      </c>
      <c r="N45" s="259">
        <f t="shared" si="5"/>
        <v>4.1999999999999998E-5</v>
      </c>
      <c r="O45" s="481"/>
      <c r="P45" s="482"/>
      <c r="Q45" s="615">
        <v>42</v>
      </c>
      <c r="R45" s="616" t="str">
        <f t="shared" si="6"/>
        <v>成瀬　日向</v>
      </c>
      <c r="S45" s="259">
        <f t="shared" si="7"/>
        <v>3</v>
      </c>
      <c r="T45" s="616" t="str">
        <f t="shared" si="8"/>
        <v>麗澤瑞浪</v>
      </c>
      <c r="U45" s="259">
        <f t="shared" si="9"/>
        <v>0.75</v>
      </c>
      <c r="V45" s="616"/>
      <c r="W45" s="26"/>
      <c r="X45" s="616"/>
      <c r="Y45" s="28"/>
      <c r="Z45" s="616"/>
      <c r="AA45" s="259"/>
      <c r="AB45" s="616"/>
      <c r="AC45" s="259"/>
      <c r="AD45" s="616"/>
      <c r="AE45" s="259"/>
      <c r="AF45" s="616"/>
      <c r="AG45" s="259"/>
      <c r="AH45" s="616"/>
      <c r="AJ45" s="252"/>
      <c r="AK45" s="253"/>
      <c r="AL45" s="32"/>
      <c r="AM45" s="617"/>
      <c r="AN45" s="257"/>
      <c r="AO45" s="257"/>
      <c r="AP45" s="253"/>
    </row>
    <row r="46" spans="1:42" ht="15.75" customHeight="1" thickBot="1" x14ac:dyDescent="0.25">
      <c r="A46" s="254">
        <v>43</v>
      </c>
      <c r="B46" s="255" t="s">
        <v>343</v>
      </c>
      <c r="C46" s="32" t="s">
        <v>54</v>
      </c>
      <c r="D46" s="256" t="s">
        <v>578</v>
      </c>
      <c r="E46" s="257">
        <v>4</v>
      </c>
      <c r="F46" s="258">
        <v>42</v>
      </c>
      <c r="G46" s="603">
        <f t="shared" si="0"/>
        <v>68</v>
      </c>
      <c r="H46" s="604">
        <f t="shared" si="1"/>
        <v>47</v>
      </c>
      <c r="I46" s="612">
        <f t="shared" si="2"/>
        <v>0</v>
      </c>
      <c r="J46" s="485" t="str">
        <f>VLOOKUP(C46,[1]学年!$C$2:$D$7,2,0)</f>
        <v>中2</v>
      </c>
      <c r="K46" s="613" t="str">
        <f t="shared" si="3"/>
        <v>青木　祐李音</v>
      </c>
      <c r="L46" s="614" t="str">
        <f t="shared" si="4"/>
        <v>GITC</v>
      </c>
      <c r="M46" s="26">
        <v>4.3000000000000002E-5</v>
      </c>
      <c r="N46" s="259">
        <f t="shared" si="5"/>
        <v>4.3000000000000002E-5</v>
      </c>
      <c r="O46" s="481"/>
      <c r="P46" s="482"/>
      <c r="Q46" s="615">
        <v>43</v>
      </c>
      <c r="R46" s="616" t="str">
        <f t="shared" si="6"/>
        <v>ﾎﾞｽｶﾛｰﾙ理亜</v>
      </c>
      <c r="S46" s="259">
        <f t="shared" si="7"/>
        <v>3</v>
      </c>
      <c r="T46" s="616" t="str">
        <f t="shared" si="8"/>
        <v>大垣北</v>
      </c>
      <c r="U46" s="259">
        <f t="shared" si="9"/>
        <v>0.5</v>
      </c>
      <c r="V46" s="616"/>
      <c r="W46" s="26"/>
      <c r="X46" s="616"/>
      <c r="Y46" s="28"/>
      <c r="Z46" s="616"/>
      <c r="AA46" s="259"/>
      <c r="AB46" s="616"/>
      <c r="AC46" s="259"/>
      <c r="AD46" s="616"/>
      <c r="AE46" s="259"/>
      <c r="AF46" s="616"/>
      <c r="AG46" s="259"/>
      <c r="AH46" s="616"/>
      <c r="AJ46" s="118"/>
      <c r="AK46" s="253"/>
      <c r="AL46" s="32"/>
      <c r="AM46" s="617"/>
      <c r="AN46" s="257"/>
      <c r="AO46" s="257"/>
    </row>
    <row r="47" spans="1:42" ht="15.75" customHeight="1" thickBot="1" x14ac:dyDescent="0.25">
      <c r="A47" s="254">
        <v>44</v>
      </c>
      <c r="B47" s="255" t="s">
        <v>169</v>
      </c>
      <c r="C47" s="32">
        <v>2</v>
      </c>
      <c r="D47" s="256" t="s">
        <v>29</v>
      </c>
      <c r="E47" s="257">
        <v>3.75</v>
      </c>
      <c r="F47" s="258">
        <v>44</v>
      </c>
      <c r="G47" s="603">
        <f t="shared" si="0"/>
        <v>30</v>
      </c>
      <c r="H47" s="604">
        <f t="shared" si="1"/>
        <v>30</v>
      </c>
      <c r="I47" s="612">
        <f t="shared" si="2"/>
        <v>1.875</v>
      </c>
      <c r="J47" s="485">
        <f>VLOOKUP(C47,[1]学年!$C$2:$D$7,2,0)</f>
        <v>3</v>
      </c>
      <c r="K47" s="613" t="str">
        <f t="shared" si="3"/>
        <v>吉村　実優</v>
      </c>
      <c r="L47" s="614" t="str">
        <f t="shared" si="4"/>
        <v>可児</v>
      </c>
      <c r="M47" s="26">
        <v>4.3999999999999999E-5</v>
      </c>
      <c r="N47" s="259">
        <f t="shared" si="5"/>
        <v>1.8750439999999999</v>
      </c>
      <c r="O47" s="481"/>
      <c r="P47" s="482"/>
      <c r="Q47" s="615">
        <v>44</v>
      </c>
      <c r="R47" s="616" t="str">
        <f t="shared" si="6"/>
        <v>吉田　理那</v>
      </c>
      <c r="S47" s="259">
        <f t="shared" si="7"/>
        <v>3</v>
      </c>
      <c r="T47" s="616" t="str">
        <f t="shared" si="8"/>
        <v>関</v>
      </c>
      <c r="U47" s="259">
        <f t="shared" si="9"/>
        <v>0.5</v>
      </c>
      <c r="V47" s="616"/>
      <c r="W47" s="26"/>
      <c r="X47" s="616"/>
      <c r="Y47" s="28"/>
      <c r="Z47" s="616"/>
      <c r="AA47" s="259"/>
      <c r="AB47" s="616"/>
      <c r="AC47" s="259"/>
      <c r="AD47" s="616"/>
      <c r="AE47" s="259"/>
      <c r="AF47" s="616"/>
      <c r="AG47" s="259"/>
      <c r="AH47" s="616"/>
      <c r="AJ47" s="252"/>
      <c r="AK47" s="253"/>
      <c r="AL47" s="32"/>
      <c r="AM47" s="617"/>
      <c r="AN47" s="257"/>
      <c r="AO47" s="257"/>
    </row>
    <row r="48" spans="1:42" ht="15.75" customHeight="1" thickBot="1" x14ac:dyDescent="0.25">
      <c r="A48" s="254">
        <v>45</v>
      </c>
      <c r="B48" s="255" t="s">
        <v>422</v>
      </c>
      <c r="C48" s="32">
        <v>2</v>
      </c>
      <c r="D48" s="256" t="s">
        <v>6</v>
      </c>
      <c r="E48" s="257">
        <v>3.5</v>
      </c>
      <c r="F48" s="258">
        <v>45</v>
      </c>
      <c r="G48" s="603">
        <f t="shared" si="0"/>
        <v>32</v>
      </c>
      <c r="H48" s="604">
        <f t="shared" si="1"/>
        <v>31</v>
      </c>
      <c r="I48" s="612">
        <f t="shared" si="2"/>
        <v>1.75</v>
      </c>
      <c r="J48" s="485">
        <f>VLOOKUP(C48,[1]学年!$C$2:$D$7,2,0)</f>
        <v>3</v>
      </c>
      <c r="K48" s="613" t="str">
        <f t="shared" si="3"/>
        <v>袖山　萌愛</v>
      </c>
      <c r="L48" s="614" t="str">
        <f t="shared" si="4"/>
        <v>麗澤瑞浪</v>
      </c>
      <c r="M48" s="26">
        <v>4.5000000000000003E-5</v>
      </c>
      <c r="N48" s="259">
        <f t="shared" si="5"/>
        <v>1.7500450000000001</v>
      </c>
      <c r="O48" s="481"/>
      <c r="P48" s="482"/>
      <c r="Q48" s="615">
        <v>45</v>
      </c>
      <c r="R48" s="616" t="str">
        <f t="shared" si="6"/>
        <v>岩田　祐羽</v>
      </c>
      <c r="S48" s="259">
        <f t="shared" si="7"/>
        <v>3</v>
      </c>
      <c r="T48" s="616">
        <f t="shared" si="8"/>
        <v>0</v>
      </c>
      <c r="U48" s="259">
        <f t="shared" si="9"/>
        <v>0.5</v>
      </c>
      <c r="V48" s="616"/>
      <c r="W48" s="26"/>
      <c r="X48" s="616"/>
      <c r="Y48" s="28"/>
      <c r="Z48" s="616"/>
      <c r="AA48" s="259"/>
      <c r="AB48" s="616"/>
      <c r="AC48" s="259"/>
      <c r="AD48" s="616"/>
      <c r="AE48" s="259"/>
      <c r="AF48" s="616"/>
      <c r="AG48" s="259"/>
      <c r="AH48" s="616"/>
      <c r="AJ48" s="254"/>
      <c r="AK48" s="253"/>
      <c r="AL48" s="32"/>
      <c r="AM48" s="617"/>
      <c r="AN48" s="257"/>
      <c r="AO48" s="257"/>
      <c r="AP48" s="253"/>
    </row>
    <row r="49" spans="1:42" ht="15.75" customHeight="1" thickBot="1" x14ac:dyDescent="0.25">
      <c r="A49" s="254">
        <v>46</v>
      </c>
      <c r="B49" s="255" t="s">
        <v>394</v>
      </c>
      <c r="C49" s="32">
        <v>1</v>
      </c>
      <c r="D49" s="256" t="s">
        <v>7</v>
      </c>
      <c r="E49" s="257">
        <v>3.5</v>
      </c>
      <c r="F49" s="258">
        <v>45</v>
      </c>
      <c r="G49" s="603">
        <f t="shared" si="0"/>
        <v>31</v>
      </c>
      <c r="H49" s="604">
        <f t="shared" si="1"/>
        <v>31</v>
      </c>
      <c r="I49" s="612">
        <f t="shared" si="2"/>
        <v>1.75</v>
      </c>
      <c r="J49" s="485">
        <f>VLOOKUP(C49,[1]学年!$C$2:$D$7,2,0)</f>
        <v>2</v>
      </c>
      <c r="K49" s="613" t="str">
        <f t="shared" si="3"/>
        <v>河田　更紗</v>
      </c>
      <c r="L49" s="614" t="str">
        <f t="shared" si="4"/>
        <v>県岐阜商</v>
      </c>
      <c r="M49" s="26">
        <v>4.6E-5</v>
      </c>
      <c r="N49" s="259">
        <f t="shared" si="5"/>
        <v>1.750046</v>
      </c>
      <c r="O49" s="481"/>
      <c r="P49" s="482"/>
      <c r="Q49" s="615">
        <v>46</v>
      </c>
      <c r="R49" s="616" t="str">
        <f t="shared" si="6"/>
        <v>岡野紅香乃</v>
      </c>
      <c r="S49" s="259">
        <f t="shared" si="7"/>
        <v>2</v>
      </c>
      <c r="T49" s="616" t="str">
        <f t="shared" si="8"/>
        <v>東濃実</v>
      </c>
      <c r="U49" s="259">
        <f t="shared" si="9"/>
        <v>0.5</v>
      </c>
      <c r="V49" s="616"/>
      <c r="W49" s="26"/>
      <c r="X49" s="616"/>
      <c r="Y49" s="28"/>
      <c r="Z49" s="616"/>
      <c r="AA49" s="259"/>
      <c r="AB49" s="616"/>
      <c r="AC49" s="259"/>
      <c r="AD49" s="616"/>
      <c r="AE49" s="259"/>
      <c r="AF49" s="616"/>
      <c r="AG49" s="259"/>
      <c r="AH49" s="616"/>
      <c r="AJ49" s="252"/>
      <c r="AK49" s="253"/>
      <c r="AL49" s="32"/>
      <c r="AM49" s="256"/>
      <c r="AN49" s="257"/>
      <c r="AO49" s="257"/>
    </row>
    <row r="50" spans="1:42" ht="15.75" customHeight="1" thickBot="1" x14ac:dyDescent="0.25">
      <c r="A50" s="254">
        <v>47</v>
      </c>
      <c r="B50" s="255" t="s">
        <v>284</v>
      </c>
      <c r="C50" s="32">
        <v>3</v>
      </c>
      <c r="D50" s="256" t="s">
        <v>27</v>
      </c>
      <c r="E50" s="257">
        <v>3.25</v>
      </c>
      <c r="F50" s="258">
        <v>47</v>
      </c>
      <c r="G50" s="603">
        <f t="shared" si="0"/>
        <v>67</v>
      </c>
      <c r="H50" s="604">
        <f t="shared" si="1"/>
        <v>47</v>
      </c>
      <c r="I50" s="612">
        <f t="shared" si="2"/>
        <v>0</v>
      </c>
      <c r="J50" s="485" t="str">
        <f>VLOOKUP(C50,[1]学年!$C$2:$D$7,2,0)</f>
        <v>×</v>
      </c>
      <c r="K50" s="613" t="str">
        <f t="shared" si="3"/>
        <v>瀧本　彩乃</v>
      </c>
      <c r="L50" s="614" t="str">
        <f t="shared" si="4"/>
        <v>関</v>
      </c>
      <c r="M50" s="26">
        <v>4.6999999999999997E-5</v>
      </c>
      <c r="N50" s="259">
        <f t="shared" si="5"/>
        <v>4.6999999999999997E-5</v>
      </c>
      <c r="O50" s="481"/>
      <c r="P50" s="482"/>
      <c r="Q50" s="615">
        <v>47</v>
      </c>
      <c r="R50" s="616" t="str">
        <f t="shared" si="6"/>
        <v>新藤　瑞紀</v>
      </c>
      <c r="S50" s="259" t="str">
        <f t="shared" si="7"/>
        <v>×</v>
      </c>
      <c r="T50" s="616" t="str">
        <f t="shared" si="8"/>
        <v>麗澤瑞浪</v>
      </c>
      <c r="U50" s="259">
        <f t="shared" si="9"/>
        <v>0</v>
      </c>
      <c r="V50" s="616"/>
      <c r="W50" s="26"/>
      <c r="X50" s="616"/>
      <c r="Y50" s="28"/>
      <c r="Z50" s="616"/>
      <c r="AA50" s="259"/>
      <c r="AB50" s="616"/>
      <c r="AC50" s="259"/>
      <c r="AD50" s="616"/>
      <c r="AE50" s="259"/>
      <c r="AF50" s="616"/>
      <c r="AG50" s="259"/>
      <c r="AH50" s="616"/>
      <c r="AJ50" s="118"/>
      <c r="AK50" s="253"/>
      <c r="AL50" s="32"/>
      <c r="AM50" s="617"/>
      <c r="AN50" s="257"/>
      <c r="AO50" s="257"/>
    </row>
    <row r="51" spans="1:42" ht="15.75" customHeight="1" thickBot="1" x14ac:dyDescent="0.25">
      <c r="A51" s="254">
        <v>48</v>
      </c>
      <c r="B51" s="255" t="s">
        <v>360</v>
      </c>
      <c r="C51" s="32">
        <v>2</v>
      </c>
      <c r="D51" s="256" t="s">
        <v>361</v>
      </c>
      <c r="E51" s="257">
        <v>3</v>
      </c>
      <c r="F51" s="258">
        <v>48</v>
      </c>
      <c r="G51" s="603">
        <f t="shared" si="0"/>
        <v>33</v>
      </c>
      <c r="H51" s="604">
        <f t="shared" si="1"/>
        <v>33</v>
      </c>
      <c r="I51" s="612">
        <f t="shared" si="2"/>
        <v>1.5</v>
      </c>
      <c r="J51" s="485">
        <f>VLOOKUP(C51,[1]学年!$C$2:$D$7,2,0)</f>
        <v>3</v>
      </c>
      <c r="K51" s="613" t="str">
        <f t="shared" si="3"/>
        <v>中島　彩深</v>
      </c>
      <c r="L51" s="614" t="str">
        <f t="shared" si="4"/>
        <v>加茂</v>
      </c>
      <c r="M51" s="26">
        <v>4.8000000000000001E-5</v>
      </c>
      <c r="N51" s="259">
        <f t="shared" si="5"/>
        <v>1.500048</v>
      </c>
      <c r="O51" s="481"/>
      <c r="P51" s="482"/>
      <c r="Q51" s="615">
        <v>48</v>
      </c>
      <c r="R51" s="616" t="str">
        <f t="shared" si="6"/>
        <v>梅田　結衣</v>
      </c>
      <c r="S51" s="259" t="str">
        <f t="shared" si="7"/>
        <v>×</v>
      </c>
      <c r="T51" s="616" t="str">
        <f t="shared" si="8"/>
        <v>岐阜北</v>
      </c>
      <c r="U51" s="259">
        <f t="shared" si="9"/>
        <v>0</v>
      </c>
      <c r="V51" s="616"/>
      <c r="W51" s="26"/>
      <c r="X51" s="616"/>
      <c r="Y51" s="28"/>
      <c r="Z51" s="616"/>
      <c r="AA51" s="259"/>
      <c r="AB51" s="616"/>
      <c r="AC51" s="259"/>
      <c r="AD51" s="616"/>
      <c r="AE51" s="259"/>
      <c r="AF51" s="616"/>
      <c r="AG51" s="259"/>
      <c r="AH51" s="616"/>
      <c r="AJ51" s="261"/>
      <c r="AK51" s="253"/>
      <c r="AL51" s="33"/>
      <c r="AM51" s="617"/>
      <c r="AN51" s="257"/>
      <c r="AO51" s="257"/>
    </row>
    <row r="52" spans="1:42" ht="15.75" customHeight="1" thickBot="1" x14ac:dyDescent="0.25">
      <c r="A52" s="254">
        <v>49</v>
      </c>
      <c r="B52" s="255" t="s">
        <v>160</v>
      </c>
      <c r="C52" s="32">
        <v>3</v>
      </c>
      <c r="D52" s="256" t="s">
        <v>82</v>
      </c>
      <c r="E52" s="257">
        <v>3</v>
      </c>
      <c r="F52" s="258">
        <v>48</v>
      </c>
      <c r="G52" s="603">
        <f t="shared" si="0"/>
        <v>66</v>
      </c>
      <c r="H52" s="604">
        <f t="shared" si="1"/>
        <v>47</v>
      </c>
      <c r="I52" s="612">
        <f t="shared" si="2"/>
        <v>0</v>
      </c>
      <c r="J52" s="485" t="str">
        <f>VLOOKUP(C52,[1]学年!$C$2:$D$7,2,0)</f>
        <v>×</v>
      </c>
      <c r="K52" s="613" t="str">
        <f t="shared" si="3"/>
        <v>小寺ひま璃</v>
      </c>
      <c r="L52" s="614" t="str">
        <f t="shared" si="4"/>
        <v>加納</v>
      </c>
      <c r="M52" s="26">
        <v>4.8999999999999998E-5</v>
      </c>
      <c r="N52" s="612">
        <f t="shared" si="5"/>
        <v>4.8999999999999998E-5</v>
      </c>
      <c r="O52" s="481"/>
      <c r="P52" s="482"/>
      <c r="Q52" s="615">
        <v>49</v>
      </c>
      <c r="R52" s="616" t="str">
        <f t="shared" si="6"/>
        <v>桂川　結衣</v>
      </c>
      <c r="S52" s="259" t="str">
        <f t="shared" si="7"/>
        <v>×</v>
      </c>
      <c r="T52" s="616" t="str">
        <f t="shared" si="8"/>
        <v>県岐阜商</v>
      </c>
      <c r="U52" s="259">
        <f t="shared" si="9"/>
        <v>0</v>
      </c>
      <c r="V52" s="616"/>
      <c r="W52" s="26"/>
      <c r="X52" s="616"/>
      <c r="Y52" s="28"/>
      <c r="Z52" s="616"/>
      <c r="AA52" s="259"/>
      <c r="AB52" s="616"/>
      <c r="AC52" s="259"/>
      <c r="AD52" s="616"/>
      <c r="AE52" s="259"/>
      <c r="AF52" s="616"/>
      <c r="AG52" s="259"/>
      <c r="AH52" s="616"/>
      <c r="AJ52" s="118"/>
      <c r="AK52" s="253"/>
      <c r="AL52" s="33"/>
      <c r="AM52" s="617"/>
      <c r="AN52" s="257"/>
      <c r="AO52" s="257"/>
    </row>
    <row r="53" spans="1:42" ht="15.75" customHeight="1" thickBot="1" x14ac:dyDescent="0.25">
      <c r="A53" s="254">
        <v>50</v>
      </c>
      <c r="B53" s="255" t="s">
        <v>342</v>
      </c>
      <c r="C53" s="32" t="s">
        <v>54</v>
      </c>
      <c r="D53" s="256" t="s">
        <v>579</v>
      </c>
      <c r="E53" s="257">
        <v>3</v>
      </c>
      <c r="F53" s="258">
        <v>48</v>
      </c>
      <c r="G53" s="603">
        <f t="shared" si="0"/>
        <v>65</v>
      </c>
      <c r="H53" s="604">
        <f t="shared" si="1"/>
        <v>47</v>
      </c>
      <c r="I53" s="612">
        <f t="shared" si="2"/>
        <v>0</v>
      </c>
      <c r="J53" s="485" t="str">
        <f>VLOOKUP(C53,[1]学年!$C$2:$D$7,2,0)</f>
        <v>中2</v>
      </c>
      <c r="K53" s="613" t="str">
        <f t="shared" si="3"/>
        <v>池戸　悠希子</v>
      </c>
      <c r="L53" s="614" t="str">
        <f t="shared" si="4"/>
        <v>クSG</v>
      </c>
      <c r="M53" s="26">
        <v>5.0000000000000002E-5</v>
      </c>
      <c r="N53" s="259">
        <f t="shared" si="5"/>
        <v>5.0000000000000002E-5</v>
      </c>
      <c r="O53" s="481"/>
      <c r="P53" s="482"/>
      <c r="Q53" s="615">
        <v>50</v>
      </c>
      <c r="R53" s="616" t="str">
        <f t="shared" si="6"/>
        <v>山田　玲亜</v>
      </c>
      <c r="S53" s="259" t="str">
        <f t="shared" si="7"/>
        <v>×</v>
      </c>
      <c r="T53" s="616" t="str">
        <f t="shared" si="8"/>
        <v>池田</v>
      </c>
      <c r="U53" s="259">
        <f t="shared" si="9"/>
        <v>0</v>
      </c>
      <c r="V53" s="616"/>
      <c r="W53" s="26"/>
      <c r="X53" s="616"/>
      <c r="Y53" s="28"/>
      <c r="Z53" s="616"/>
      <c r="AA53" s="259"/>
      <c r="AB53" s="616"/>
      <c r="AC53" s="259"/>
      <c r="AD53" s="616"/>
      <c r="AE53" s="259"/>
      <c r="AF53" s="616"/>
      <c r="AG53" s="259"/>
      <c r="AH53" s="616"/>
      <c r="AJ53" s="252"/>
      <c r="AK53" s="253"/>
      <c r="AL53" s="33"/>
      <c r="AM53" s="617"/>
      <c r="AN53" s="257"/>
      <c r="AO53" s="257"/>
      <c r="AP53" s="253"/>
    </row>
    <row r="54" spans="1:42" ht="15.75" customHeight="1" thickBot="1" x14ac:dyDescent="0.25">
      <c r="A54" s="254">
        <v>51</v>
      </c>
      <c r="B54" s="255" t="s">
        <v>398</v>
      </c>
      <c r="C54" s="32">
        <v>1</v>
      </c>
      <c r="D54" s="256" t="s">
        <v>157</v>
      </c>
      <c r="E54" s="257">
        <v>2.5</v>
      </c>
      <c r="F54" s="258">
        <v>51</v>
      </c>
      <c r="G54" s="603">
        <f t="shared" si="0"/>
        <v>34</v>
      </c>
      <c r="H54" s="604">
        <f t="shared" si="1"/>
        <v>34</v>
      </c>
      <c r="I54" s="612">
        <f t="shared" si="2"/>
        <v>1.25</v>
      </c>
      <c r="J54" s="485">
        <f>VLOOKUP(C54,[1]学年!$C$2:$D$7,2,0)</f>
        <v>2</v>
      </c>
      <c r="K54" s="613" t="str">
        <f t="shared" si="3"/>
        <v>重松　優芽</v>
      </c>
      <c r="L54" s="614" t="str">
        <f t="shared" si="4"/>
        <v>各務原西</v>
      </c>
      <c r="M54" s="26">
        <v>5.1E-5</v>
      </c>
      <c r="N54" s="259">
        <f t="shared" si="5"/>
        <v>1.250051</v>
      </c>
      <c r="O54" s="481"/>
      <c r="P54" s="482"/>
      <c r="Q54" s="615">
        <v>51</v>
      </c>
      <c r="R54" s="616" t="str">
        <f t="shared" si="6"/>
        <v>小野絵里奈</v>
      </c>
      <c r="S54" s="259" t="str">
        <f t="shared" si="7"/>
        <v>×</v>
      </c>
      <c r="T54" s="616" t="str">
        <f t="shared" si="8"/>
        <v>大垣西</v>
      </c>
      <c r="U54" s="259">
        <f t="shared" si="9"/>
        <v>0</v>
      </c>
      <c r="V54" s="616"/>
      <c r="W54" s="26"/>
      <c r="X54" s="616"/>
      <c r="Y54" s="28"/>
      <c r="Z54" s="616"/>
      <c r="AA54" s="259"/>
      <c r="AB54" s="616"/>
      <c r="AC54" s="259"/>
      <c r="AD54" s="616"/>
      <c r="AE54" s="259"/>
      <c r="AF54" s="616"/>
      <c r="AG54" s="259"/>
      <c r="AH54" s="616"/>
      <c r="AJ54" s="252"/>
      <c r="AK54" s="253"/>
      <c r="AL54" s="33"/>
      <c r="AM54" s="617"/>
      <c r="AN54" s="257"/>
      <c r="AO54" s="257"/>
    </row>
    <row r="55" spans="1:42" ht="15.75" customHeight="1" thickBot="1" x14ac:dyDescent="0.25">
      <c r="A55" s="254">
        <v>52</v>
      </c>
      <c r="B55" s="255" t="s">
        <v>352</v>
      </c>
      <c r="C55" s="32" t="s">
        <v>580</v>
      </c>
      <c r="D55" s="256" t="s">
        <v>581</v>
      </c>
      <c r="E55" s="257">
        <v>2</v>
      </c>
      <c r="F55" s="258">
        <v>52</v>
      </c>
      <c r="G55" s="603">
        <f t="shared" si="0"/>
        <v>64</v>
      </c>
      <c r="H55" s="604">
        <f t="shared" si="1"/>
        <v>47</v>
      </c>
      <c r="I55" s="612">
        <f t="shared" si="2"/>
        <v>0</v>
      </c>
      <c r="J55" s="485" t="str">
        <f>VLOOKUP(C55,[1]学年!$C$2:$D$7,2,0)</f>
        <v>中3</v>
      </c>
      <c r="K55" s="613" t="str">
        <f t="shared" si="3"/>
        <v>杉山　七菜</v>
      </c>
      <c r="L55" s="614" t="str">
        <f t="shared" si="4"/>
        <v>アイエヌオー</v>
      </c>
      <c r="M55" s="26">
        <v>5.1999999999999997E-5</v>
      </c>
      <c r="N55" s="259">
        <f t="shared" si="5"/>
        <v>5.1999999999999997E-5</v>
      </c>
      <c r="O55" s="481"/>
      <c r="P55" s="482"/>
      <c r="Q55" s="615">
        <v>52</v>
      </c>
      <c r="R55" s="616" t="str">
        <f t="shared" si="6"/>
        <v>纐纈　美晴</v>
      </c>
      <c r="S55" s="259" t="str">
        <f t="shared" si="7"/>
        <v>×</v>
      </c>
      <c r="T55" s="616" t="str">
        <f t="shared" si="8"/>
        <v>東濃実</v>
      </c>
      <c r="U55" s="259">
        <f t="shared" si="9"/>
        <v>0</v>
      </c>
      <c r="V55" s="616"/>
      <c r="W55" s="26"/>
      <c r="X55" s="616"/>
      <c r="Y55" s="28"/>
      <c r="Z55" s="616"/>
      <c r="AA55" s="259"/>
      <c r="AB55" s="616"/>
      <c r="AC55" s="259"/>
      <c r="AD55" s="616"/>
      <c r="AE55" s="259"/>
      <c r="AF55" s="616"/>
      <c r="AG55" s="259"/>
      <c r="AH55" s="616"/>
      <c r="AJ55" s="254"/>
      <c r="AK55" s="253"/>
      <c r="AL55" s="32"/>
      <c r="AM55" s="617"/>
      <c r="AN55" s="257"/>
      <c r="AO55" s="257"/>
    </row>
    <row r="56" spans="1:42" ht="15.75" customHeight="1" thickBot="1" x14ac:dyDescent="0.25">
      <c r="A56" s="254">
        <v>53</v>
      </c>
      <c r="B56" s="255" t="s">
        <v>263</v>
      </c>
      <c r="C56" s="32">
        <v>3</v>
      </c>
      <c r="D56" s="256" t="s">
        <v>38</v>
      </c>
      <c r="E56" s="257">
        <v>2</v>
      </c>
      <c r="F56" s="258">
        <v>52</v>
      </c>
      <c r="G56" s="603">
        <f t="shared" si="0"/>
        <v>63</v>
      </c>
      <c r="H56" s="604">
        <f t="shared" si="1"/>
        <v>47</v>
      </c>
      <c r="I56" s="612">
        <f t="shared" si="2"/>
        <v>0</v>
      </c>
      <c r="J56" s="485" t="str">
        <f>VLOOKUP(C56,[1]学年!$C$2:$D$7,2,0)</f>
        <v>×</v>
      </c>
      <c r="K56" s="613" t="str">
        <f t="shared" si="3"/>
        <v>淺里　　桃</v>
      </c>
      <c r="L56" s="614" t="str">
        <f t="shared" si="4"/>
        <v>東濃実</v>
      </c>
      <c r="M56" s="26">
        <v>5.3000000000000001E-5</v>
      </c>
      <c r="N56" s="259">
        <f t="shared" si="5"/>
        <v>5.3000000000000001E-5</v>
      </c>
      <c r="O56" s="481"/>
      <c r="P56" s="482"/>
      <c r="Q56" s="615">
        <v>53</v>
      </c>
      <c r="R56" s="616" t="str">
        <f t="shared" si="6"/>
        <v>大野実可子</v>
      </c>
      <c r="S56" s="259" t="str">
        <f t="shared" si="7"/>
        <v>×</v>
      </c>
      <c r="T56" s="616" t="str">
        <f t="shared" si="8"/>
        <v>多治見</v>
      </c>
      <c r="U56" s="259">
        <f t="shared" si="9"/>
        <v>0</v>
      </c>
      <c r="V56" s="616"/>
      <c r="W56" s="26"/>
      <c r="X56" s="616"/>
      <c r="Y56" s="28"/>
      <c r="Z56" s="616"/>
      <c r="AA56" s="259"/>
      <c r="AB56" s="616"/>
      <c r="AC56" s="259"/>
      <c r="AD56" s="616"/>
      <c r="AE56" s="259"/>
      <c r="AF56" s="616"/>
      <c r="AG56" s="259"/>
      <c r="AH56" s="616"/>
      <c r="AJ56" s="118"/>
      <c r="AK56" s="253"/>
      <c r="AL56" s="32"/>
      <c r="AM56" s="617"/>
      <c r="AN56" s="257"/>
      <c r="AO56" s="257"/>
    </row>
    <row r="57" spans="1:42" ht="15.75" customHeight="1" thickBot="1" x14ac:dyDescent="0.25">
      <c r="A57" s="254">
        <v>54</v>
      </c>
      <c r="B57" s="255" t="s">
        <v>150</v>
      </c>
      <c r="C57" s="32">
        <v>3</v>
      </c>
      <c r="D57" s="256" t="s">
        <v>38</v>
      </c>
      <c r="E57" s="257">
        <v>2</v>
      </c>
      <c r="F57" s="258">
        <v>52</v>
      </c>
      <c r="G57" s="603">
        <f t="shared" si="0"/>
        <v>62</v>
      </c>
      <c r="H57" s="604">
        <f t="shared" si="1"/>
        <v>47</v>
      </c>
      <c r="I57" s="612">
        <f t="shared" si="2"/>
        <v>0</v>
      </c>
      <c r="J57" s="485" t="str">
        <f>VLOOKUP(C57,[1]学年!$C$2:$D$7,2,0)</f>
        <v>×</v>
      </c>
      <c r="K57" s="613" t="str">
        <f t="shared" si="3"/>
        <v>川路　美衣</v>
      </c>
      <c r="L57" s="614" t="str">
        <f t="shared" si="4"/>
        <v>東濃実</v>
      </c>
      <c r="M57" s="26">
        <v>5.3999999999999998E-5</v>
      </c>
      <c r="N57" s="259">
        <f t="shared" si="5"/>
        <v>5.3999999999999998E-5</v>
      </c>
      <c r="O57" s="481"/>
      <c r="P57" s="482"/>
      <c r="Q57" s="615">
        <v>54</v>
      </c>
      <c r="R57" s="616" t="str">
        <f t="shared" si="6"/>
        <v>佐野　愛鈴</v>
      </c>
      <c r="S57" s="259" t="str">
        <f t="shared" si="7"/>
        <v>中2</v>
      </c>
      <c r="T57" s="616" t="str">
        <f t="shared" si="8"/>
        <v>HIDE TA</v>
      </c>
      <c r="U57" s="259">
        <f t="shared" si="9"/>
        <v>0</v>
      </c>
      <c r="V57" s="616"/>
      <c r="W57" s="26"/>
      <c r="X57" s="616"/>
      <c r="Y57" s="28"/>
      <c r="Z57" s="616"/>
      <c r="AA57" s="259"/>
      <c r="AB57" s="616"/>
      <c r="AC57" s="259"/>
      <c r="AD57" s="616"/>
      <c r="AE57" s="259"/>
      <c r="AF57" s="616"/>
      <c r="AG57" s="259"/>
      <c r="AH57" s="616"/>
      <c r="AJ57" s="118"/>
      <c r="AK57" s="253"/>
      <c r="AL57" s="33"/>
      <c r="AM57" s="618"/>
      <c r="AN57" s="257"/>
      <c r="AO57" s="257"/>
    </row>
    <row r="58" spans="1:42" ht="15.75" customHeight="1" thickBot="1" x14ac:dyDescent="0.25">
      <c r="A58" s="254">
        <v>55</v>
      </c>
      <c r="B58" s="255" t="s">
        <v>143</v>
      </c>
      <c r="C58" s="32">
        <v>3</v>
      </c>
      <c r="D58" s="256" t="s">
        <v>100</v>
      </c>
      <c r="E58" s="257">
        <v>1.875</v>
      </c>
      <c r="F58" s="258">
        <v>55</v>
      </c>
      <c r="G58" s="603">
        <f t="shared" si="0"/>
        <v>61</v>
      </c>
      <c r="H58" s="604">
        <f t="shared" si="1"/>
        <v>47</v>
      </c>
      <c r="I58" s="612">
        <f t="shared" si="2"/>
        <v>0</v>
      </c>
      <c r="J58" s="485" t="str">
        <f>VLOOKUP(C58,[1]学年!$C$2:$D$7,2,0)</f>
        <v>×</v>
      </c>
      <c r="K58" s="613" t="str">
        <f t="shared" si="3"/>
        <v>宇佐美　愛</v>
      </c>
      <c r="L58" s="614" t="str">
        <f t="shared" si="4"/>
        <v>多治見北</v>
      </c>
      <c r="M58" s="26">
        <v>5.5000000000000002E-5</v>
      </c>
      <c r="N58" s="259">
        <f t="shared" si="5"/>
        <v>5.5000000000000002E-5</v>
      </c>
      <c r="O58" s="481"/>
      <c r="P58" s="482"/>
      <c r="Q58" s="615">
        <v>55</v>
      </c>
      <c r="R58" s="616" t="str">
        <f t="shared" si="6"/>
        <v>池戸　来望</v>
      </c>
      <c r="S58" s="259" t="str">
        <f t="shared" si="7"/>
        <v>中2</v>
      </c>
      <c r="T58" s="616" t="str">
        <f t="shared" si="8"/>
        <v>郡上TA</v>
      </c>
      <c r="U58" s="259">
        <f t="shared" si="9"/>
        <v>0</v>
      </c>
      <c r="V58" s="616"/>
      <c r="W58" s="26"/>
      <c r="X58" s="616"/>
      <c r="Y58" s="28"/>
      <c r="Z58" s="616"/>
      <c r="AA58" s="259"/>
      <c r="AB58" s="616"/>
      <c r="AC58" s="259"/>
      <c r="AD58" s="616"/>
      <c r="AE58" s="259"/>
      <c r="AF58" s="616"/>
      <c r="AG58" s="259"/>
      <c r="AH58" s="616"/>
      <c r="AJ58" s="252"/>
      <c r="AK58" s="253"/>
      <c r="AL58" s="33"/>
      <c r="AM58" s="618"/>
      <c r="AN58" s="257"/>
      <c r="AO58" s="257"/>
    </row>
    <row r="59" spans="1:42" ht="15.75" customHeight="1" thickBot="1" x14ac:dyDescent="0.25">
      <c r="A59" s="254">
        <v>56</v>
      </c>
      <c r="B59" s="255" t="s">
        <v>170</v>
      </c>
      <c r="C59" s="32">
        <v>3</v>
      </c>
      <c r="D59" s="256" t="s">
        <v>7</v>
      </c>
      <c r="E59" s="257">
        <v>1.75</v>
      </c>
      <c r="F59" s="258">
        <v>56</v>
      </c>
      <c r="G59" s="603">
        <f t="shared" si="0"/>
        <v>60</v>
      </c>
      <c r="H59" s="604">
        <f t="shared" si="1"/>
        <v>47</v>
      </c>
      <c r="I59" s="612">
        <f t="shared" si="2"/>
        <v>0</v>
      </c>
      <c r="J59" s="485" t="str">
        <f>VLOOKUP(C59,[1]学年!$C$2:$D$7,2,0)</f>
        <v>×</v>
      </c>
      <c r="K59" s="613" t="str">
        <f t="shared" si="3"/>
        <v>笠原　千晴</v>
      </c>
      <c r="L59" s="614" t="str">
        <f t="shared" si="4"/>
        <v>県岐阜商</v>
      </c>
      <c r="M59" s="26">
        <v>5.5999999999999999E-5</v>
      </c>
      <c r="N59" s="259">
        <f t="shared" si="5"/>
        <v>5.5999999999999999E-5</v>
      </c>
      <c r="O59" s="481"/>
      <c r="P59" s="482"/>
      <c r="Q59" s="615">
        <v>56</v>
      </c>
      <c r="R59" s="616" t="str">
        <f t="shared" si="6"/>
        <v>安藤　英江</v>
      </c>
      <c r="S59" s="259" t="str">
        <f t="shared" si="7"/>
        <v>×</v>
      </c>
      <c r="T59" s="616" t="str">
        <f t="shared" si="8"/>
        <v>大垣北</v>
      </c>
      <c r="U59" s="259">
        <f t="shared" si="9"/>
        <v>0</v>
      </c>
      <c r="V59" s="616"/>
      <c r="W59" s="26"/>
      <c r="X59" s="616"/>
      <c r="Y59" s="28"/>
      <c r="Z59" s="616"/>
      <c r="AA59" s="259"/>
      <c r="AB59" s="616"/>
      <c r="AC59" s="259"/>
      <c r="AD59" s="616"/>
      <c r="AE59" s="259"/>
      <c r="AF59" s="616"/>
      <c r="AG59" s="259"/>
      <c r="AH59" s="616"/>
      <c r="AJ59" s="254"/>
      <c r="AK59" s="253"/>
      <c r="AL59" s="33"/>
      <c r="AM59" s="618"/>
      <c r="AN59" s="257"/>
      <c r="AO59" s="257"/>
    </row>
    <row r="60" spans="1:42" ht="15.75" customHeight="1" thickBot="1" x14ac:dyDescent="0.25">
      <c r="A60" s="254">
        <v>57</v>
      </c>
      <c r="B60" s="255" t="s">
        <v>463</v>
      </c>
      <c r="C60" s="32">
        <v>2</v>
      </c>
      <c r="D60" s="256" t="s">
        <v>6</v>
      </c>
      <c r="E60" s="257">
        <v>1.5</v>
      </c>
      <c r="F60" s="258">
        <v>57</v>
      </c>
      <c r="G60" s="603">
        <f t="shared" si="0"/>
        <v>42</v>
      </c>
      <c r="H60" s="604">
        <f t="shared" si="1"/>
        <v>39</v>
      </c>
      <c r="I60" s="612">
        <f t="shared" si="2"/>
        <v>0.75</v>
      </c>
      <c r="J60" s="485">
        <f>VLOOKUP(C60,[1]学年!$C$2:$D$7,2,0)</f>
        <v>3</v>
      </c>
      <c r="K60" s="613" t="str">
        <f t="shared" si="3"/>
        <v>成瀬　日向</v>
      </c>
      <c r="L60" s="614" t="str">
        <f t="shared" si="4"/>
        <v>麗澤瑞浪</v>
      </c>
      <c r="M60" s="26">
        <v>5.7000000000000003E-5</v>
      </c>
      <c r="N60" s="259">
        <f t="shared" si="5"/>
        <v>0.75005699999999997</v>
      </c>
      <c r="O60" s="481"/>
      <c r="P60" s="482"/>
      <c r="Q60" s="615">
        <v>57</v>
      </c>
      <c r="R60" s="616" t="str">
        <f t="shared" si="6"/>
        <v>田中　美結</v>
      </c>
      <c r="S60" s="259" t="str">
        <f t="shared" si="7"/>
        <v>×</v>
      </c>
      <c r="T60" s="616" t="str">
        <f t="shared" si="8"/>
        <v>岐阜</v>
      </c>
      <c r="U60" s="259">
        <f t="shared" si="9"/>
        <v>0</v>
      </c>
      <c r="V60" s="616"/>
      <c r="W60" s="26"/>
      <c r="X60" s="616"/>
      <c r="Y60" s="28"/>
      <c r="Z60" s="616"/>
      <c r="AA60" s="259"/>
      <c r="AB60" s="616"/>
      <c r="AC60" s="259"/>
      <c r="AD60" s="616"/>
      <c r="AE60" s="259"/>
      <c r="AF60" s="616"/>
      <c r="AG60" s="259"/>
      <c r="AH60" s="616"/>
      <c r="AJ60" s="252"/>
      <c r="AK60" s="253"/>
      <c r="AL60" s="33"/>
      <c r="AM60" s="618"/>
      <c r="AN60" s="257"/>
      <c r="AO60" s="257"/>
    </row>
    <row r="61" spans="1:42" ht="15.75" customHeight="1" thickBot="1" x14ac:dyDescent="0.25">
      <c r="A61" s="254">
        <v>58</v>
      </c>
      <c r="B61" s="255" t="s">
        <v>464</v>
      </c>
      <c r="C61" s="32">
        <v>2</v>
      </c>
      <c r="D61" s="256" t="s">
        <v>100</v>
      </c>
      <c r="E61" s="257">
        <v>1.5</v>
      </c>
      <c r="F61" s="258">
        <v>57</v>
      </c>
      <c r="G61" s="603">
        <f t="shared" si="0"/>
        <v>41</v>
      </c>
      <c r="H61" s="604">
        <f t="shared" si="1"/>
        <v>39</v>
      </c>
      <c r="I61" s="612">
        <f t="shared" si="2"/>
        <v>0.75</v>
      </c>
      <c r="J61" s="485">
        <f>VLOOKUP(C61,[1]学年!$C$2:$D$7,2,0)</f>
        <v>3</v>
      </c>
      <c r="K61" s="613" t="str">
        <f t="shared" si="3"/>
        <v>各務　稔梨</v>
      </c>
      <c r="L61" s="614" t="str">
        <f t="shared" si="4"/>
        <v>多治見北</v>
      </c>
      <c r="M61" s="26">
        <v>5.8E-5</v>
      </c>
      <c r="N61" s="259">
        <f t="shared" si="5"/>
        <v>0.750058</v>
      </c>
      <c r="O61" s="481"/>
      <c r="P61" s="482"/>
      <c r="Q61" s="615">
        <v>58</v>
      </c>
      <c r="R61" s="616" t="str">
        <f t="shared" si="6"/>
        <v>岩井　芹奈</v>
      </c>
      <c r="S61" s="259" t="str">
        <f t="shared" si="7"/>
        <v>×</v>
      </c>
      <c r="T61" s="616" t="str">
        <f t="shared" si="8"/>
        <v>東濃実</v>
      </c>
      <c r="U61" s="259">
        <f t="shared" si="9"/>
        <v>0</v>
      </c>
      <c r="V61" s="616"/>
      <c r="W61" s="26"/>
      <c r="X61" s="616"/>
      <c r="Y61" s="28"/>
      <c r="Z61" s="616"/>
      <c r="AA61" s="259"/>
      <c r="AB61" s="616"/>
      <c r="AC61" s="259"/>
      <c r="AD61" s="616"/>
      <c r="AE61" s="259"/>
      <c r="AF61" s="616"/>
      <c r="AG61" s="259"/>
      <c r="AH61" s="616"/>
      <c r="AJ61" s="118"/>
      <c r="AK61" s="253"/>
      <c r="AL61" s="32"/>
      <c r="AM61" s="617"/>
      <c r="AN61" s="257"/>
      <c r="AO61" s="257"/>
    </row>
    <row r="62" spans="1:42" ht="15.75" customHeight="1" thickBot="1" x14ac:dyDescent="0.25">
      <c r="A62" s="254">
        <v>59</v>
      </c>
      <c r="B62" s="255" t="s">
        <v>465</v>
      </c>
      <c r="C62" s="32">
        <v>2</v>
      </c>
      <c r="D62" s="256" t="s">
        <v>34</v>
      </c>
      <c r="E62" s="257">
        <v>1.5</v>
      </c>
      <c r="F62" s="258">
        <v>57</v>
      </c>
      <c r="G62" s="603">
        <f t="shared" si="0"/>
        <v>40</v>
      </c>
      <c r="H62" s="604">
        <f t="shared" si="1"/>
        <v>39</v>
      </c>
      <c r="I62" s="612">
        <f t="shared" si="2"/>
        <v>0.75</v>
      </c>
      <c r="J62" s="485">
        <f>VLOOKUP(C62,[1]学年!$C$2:$D$7,2,0)</f>
        <v>3</v>
      </c>
      <c r="K62" s="613" t="str">
        <f t="shared" si="3"/>
        <v>陶川　実弥</v>
      </c>
      <c r="L62" s="614" t="str">
        <f t="shared" si="4"/>
        <v>恵那</v>
      </c>
      <c r="M62" s="26">
        <v>5.8999999999999998E-5</v>
      </c>
      <c r="N62" s="259">
        <f t="shared" si="5"/>
        <v>0.75005900000000003</v>
      </c>
      <c r="O62" s="481"/>
      <c r="P62" s="482"/>
      <c r="Q62" s="615">
        <v>59</v>
      </c>
      <c r="R62" s="616" t="str">
        <f t="shared" si="6"/>
        <v>大野　実可子</v>
      </c>
      <c r="S62" s="259" t="str">
        <f t="shared" si="7"/>
        <v>×</v>
      </c>
      <c r="T62" s="616" t="str">
        <f t="shared" si="8"/>
        <v>多治見</v>
      </c>
      <c r="U62" s="259">
        <f t="shared" si="9"/>
        <v>0</v>
      </c>
      <c r="V62" s="616"/>
      <c r="W62" s="26"/>
      <c r="X62" s="616"/>
      <c r="Y62" s="28"/>
      <c r="Z62" s="616"/>
      <c r="AA62" s="259"/>
      <c r="AB62" s="616"/>
      <c r="AC62" s="259"/>
      <c r="AD62" s="616"/>
      <c r="AE62" s="259"/>
      <c r="AF62" s="616"/>
      <c r="AG62" s="259"/>
      <c r="AH62" s="616"/>
      <c r="AJ62" s="252"/>
      <c r="AK62" s="253"/>
      <c r="AL62" s="32"/>
      <c r="AM62" s="617"/>
      <c r="AN62" s="257"/>
      <c r="AO62" s="257"/>
    </row>
    <row r="63" spans="1:42" ht="15.75" customHeight="1" thickBot="1" x14ac:dyDescent="0.25">
      <c r="A63" s="254">
        <v>60</v>
      </c>
      <c r="B63" s="255" t="s">
        <v>420</v>
      </c>
      <c r="C63" s="32">
        <v>2</v>
      </c>
      <c r="D63" s="256" t="s">
        <v>100</v>
      </c>
      <c r="E63" s="257">
        <v>1.5</v>
      </c>
      <c r="F63" s="258">
        <v>57</v>
      </c>
      <c r="G63" s="603">
        <f t="shared" si="0"/>
        <v>39</v>
      </c>
      <c r="H63" s="604">
        <f t="shared" si="1"/>
        <v>39</v>
      </c>
      <c r="I63" s="612">
        <f t="shared" si="2"/>
        <v>0.75</v>
      </c>
      <c r="J63" s="485">
        <f>VLOOKUP(C63,[1]学年!$C$2:$D$7,2,0)</f>
        <v>3</v>
      </c>
      <c r="K63" s="613" t="str">
        <f t="shared" si="3"/>
        <v>鈴木　るな</v>
      </c>
      <c r="L63" s="614" t="str">
        <f t="shared" si="4"/>
        <v>多治見北</v>
      </c>
      <c r="M63" s="26">
        <v>6.0000000000000002E-5</v>
      </c>
      <c r="N63" s="259">
        <f t="shared" si="5"/>
        <v>0.75005999999999995</v>
      </c>
      <c r="O63" s="481"/>
      <c r="P63" s="482"/>
      <c r="Q63" s="615">
        <v>60</v>
      </c>
      <c r="R63" s="616" t="str">
        <f t="shared" si="6"/>
        <v>笠原　千晴</v>
      </c>
      <c r="S63" s="259" t="str">
        <f t="shared" si="7"/>
        <v>×</v>
      </c>
      <c r="T63" s="616" t="str">
        <f t="shared" si="8"/>
        <v>県岐阜商</v>
      </c>
      <c r="U63" s="259">
        <f t="shared" si="9"/>
        <v>0</v>
      </c>
      <c r="V63" s="616"/>
      <c r="W63" s="26"/>
      <c r="X63" s="616"/>
      <c r="Y63" s="28"/>
      <c r="Z63" s="616"/>
      <c r="AA63" s="259"/>
      <c r="AB63" s="616"/>
      <c r="AC63" s="259"/>
      <c r="AD63" s="616"/>
      <c r="AE63" s="259"/>
      <c r="AF63" s="616"/>
      <c r="AG63" s="259"/>
      <c r="AH63" s="616"/>
      <c r="AJ63" s="45"/>
      <c r="AK63" s="253"/>
      <c r="AL63" s="32"/>
      <c r="AM63" s="618"/>
      <c r="AN63" s="257"/>
      <c r="AO63" s="257"/>
      <c r="AP63" s="253"/>
    </row>
    <row r="64" spans="1:42" ht="15.75" customHeight="1" thickBot="1" x14ac:dyDescent="0.25">
      <c r="A64" s="254">
        <v>61</v>
      </c>
      <c r="B64" s="255" t="s">
        <v>334</v>
      </c>
      <c r="C64" s="32">
        <v>3</v>
      </c>
      <c r="D64" s="256" t="s">
        <v>335</v>
      </c>
      <c r="E64" s="257">
        <v>1.5</v>
      </c>
      <c r="F64" s="258">
        <v>57</v>
      </c>
      <c r="G64" s="603">
        <f t="shared" si="0"/>
        <v>59</v>
      </c>
      <c r="H64" s="604">
        <f t="shared" si="1"/>
        <v>47</v>
      </c>
      <c r="I64" s="612">
        <f t="shared" si="2"/>
        <v>0</v>
      </c>
      <c r="J64" s="485" t="str">
        <f>VLOOKUP(C64,[1]学年!$C$2:$D$7,2,0)</f>
        <v>×</v>
      </c>
      <c r="K64" s="613" t="str">
        <f t="shared" si="3"/>
        <v>大野　実可子</v>
      </c>
      <c r="L64" s="614" t="str">
        <f t="shared" si="4"/>
        <v>多治見</v>
      </c>
      <c r="M64" s="26">
        <v>6.0999999999999999E-5</v>
      </c>
      <c r="N64" s="259">
        <f t="shared" si="5"/>
        <v>6.0999999999999999E-5</v>
      </c>
      <c r="O64" s="481"/>
      <c r="P64" s="482"/>
      <c r="Q64" s="615">
        <v>61</v>
      </c>
      <c r="R64" s="616" t="str">
        <f t="shared" si="6"/>
        <v>宇佐美　愛</v>
      </c>
      <c r="S64" s="259" t="str">
        <f t="shared" si="7"/>
        <v>×</v>
      </c>
      <c r="T64" s="616" t="str">
        <f t="shared" si="8"/>
        <v>多治見北</v>
      </c>
      <c r="U64" s="259">
        <f t="shared" si="9"/>
        <v>0</v>
      </c>
      <c r="V64" s="616"/>
      <c r="W64" s="26"/>
      <c r="X64" s="616"/>
      <c r="Y64" s="28"/>
      <c r="Z64" s="616"/>
      <c r="AA64" s="259"/>
      <c r="AB64" s="616"/>
      <c r="AC64" s="259"/>
      <c r="AD64" s="616"/>
      <c r="AE64" s="259"/>
      <c r="AF64" s="616"/>
      <c r="AG64" s="259"/>
      <c r="AH64" s="616"/>
      <c r="AJ64" s="45"/>
      <c r="AK64" s="253"/>
      <c r="AL64" s="33"/>
      <c r="AM64" s="618"/>
      <c r="AN64" s="257"/>
      <c r="AO64" s="257"/>
    </row>
    <row r="65" spans="1:42" ht="15.75" customHeight="1" thickBot="1" x14ac:dyDescent="0.25">
      <c r="A65" s="254">
        <v>62</v>
      </c>
      <c r="B65" s="255" t="s">
        <v>151</v>
      </c>
      <c r="C65" s="32">
        <v>3</v>
      </c>
      <c r="D65" s="256" t="s">
        <v>38</v>
      </c>
      <c r="E65" s="257">
        <v>1.25</v>
      </c>
      <c r="F65" s="258">
        <v>62</v>
      </c>
      <c r="G65" s="603">
        <f t="shared" si="0"/>
        <v>58</v>
      </c>
      <c r="H65" s="604">
        <f t="shared" si="1"/>
        <v>47</v>
      </c>
      <c r="I65" s="612">
        <f t="shared" si="2"/>
        <v>0</v>
      </c>
      <c r="J65" s="485" t="str">
        <f>VLOOKUP(C65,[1]学年!$C$2:$D$7,2,0)</f>
        <v>×</v>
      </c>
      <c r="K65" s="613" t="str">
        <f t="shared" si="3"/>
        <v>岩井　芹奈</v>
      </c>
      <c r="L65" s="614" t="str">
        <f t="shared" si="4"/>
        <v>東濃実</v>
      </c>
      <c r="M65" s="26">
        <v>6.2000000000000003E-5</v>
      </c>
      <c r="N65" s="259">
        <f t="shared" si="5"/>
        <v>6.2000000000000003E-5</v>
      </c>
      <c r="O65" s="481"/>
      <c r="P65" s="482"/>
      <c r="Q65" s="615">
        <v>62</v>
      </c>
      <c r="R65" s="616" t="str">
        <f t="shared" si="6"/>
        <v>川路　美衣</v>
      </c>
      <c r="S65" s="259" t="str">
        <f t="shared" si="7"/>
        <v>×</v>
      </c>
      <c r="T65" s="616" t="str">
        <f t="shared" si="8"/>
        <v>東濃実</v>
      </c>
      <c r="U65" s="259">
        <f t="shared" si="9"/>
        <v>0</v>
      </c>
      <c r="V65" s="616"/>
      <c r="W65" s="26"/>
      <c r="X65" s="616"/>
      <c r="Y65" s="28"/>
      <c r="Z65" s="616"/>
      <c r="AA65" s="259"/>
      <c r="AB65" s="616"/>
      <c r="AC65" s="259"/>
      <c r="AD65" s="616"/>
      <c r="AE65" s="259"/>
      <c r="AF65" s="616"/>
      <c r="AG65" s="259"/>
      <c r="AH65" s="616"/>
      <c r="AJ65" s="45"/>
      <c r="AK65" s="253"/>
      <c r="AL65" s="33"/>
      <c r="AM65" s="618"/>
      <c r="AN65" s="257"/>
      <c r="AO65" s="257"/>
      <c r="AP65" s="253"/>
    </row>
    <row r="66" spans="1:42" ht="15" customHeight="1" thickBot="1" x14ac:dyDescent="0.25">
      <c r="A66" s="254">
        <v>63</v>
      </c>
      <c r="B66" s="255" t="s">
        <v>167</v>
      </c>
      <c r="C66" s="32">
        <v>3</v>
      </c>
      <c r="D66" s="256" t="s">
        <v>78</v>
      </c>
      <c r="E66" s="257">
        <v>1.25</v>
      </c>
      <c r="F66" s="258">
        <v>62</v>
      </c>
      <c r="G66" s="603">
        <f t="shared" si="0"/>
        <v>57</v>
      </c>
      <c r="H66" s="604">
        <f t="shared" si="1"/>
        <v>47</v>
      </c>
      <c r="I66" s="612">
        <f t="shared" si="2"/>
        <v>0</v>
      </c>
      <c r="J66" s="485" t="str">
        <f>VLOOKUP(C66,[1]学年!$C$2:$D$7,2,0)</f>
        <v>×</v>
      </c>
      <c r="K66" s="613" t="str">
        <f t="shared" si="3"/>
        <v>田中　美結</v>
      </c>
      <c r="L66" s="614" t="str">
        <f t="shared" si="4"/>
        <v>岐阜</v>
      </c>
      <c r="M66" s="26">
        <v>6.3E-5</v>
      </c>
      <c r="N66" s="259">
        <f t="shared" si="5"/>
        <v>6.3E-5</v>
      </c>
      <c r="O66" s="481"/>
      <c r="P66" s="482"/>
      <c r="Q66" s="615">
        <v>63</v>
      </c>
      <c r="R66" s="616" t="str">
        <f t="shared" si="6"/>
        <v>淺里　　桃</v>
      </c>
      <c r="S66" s="259" t="str">
        <f t="shared" si="7"/>
        <v>×</v>
      </c>
      <c r="T66" s="616" t="str">
        <f t="shared" si="8"/>
        <v>東濃実</v>
      </c>
      <c r="U66" s="259">
        <f t="shared" si="9"/>
        <v>0</v>
      </c>
      <c r="V66" s="616"/>
      <c r="W66" s="26"/>
      <c r="X66" s="616"/>
      <c r="Y66" s="28"/>
      <c r="Z66" s="616"/>
      <c r="AA66" s="259"/>
      <c r="AB66" s="616"/>
      <c r="AC66" s="259"/>
      <c r="AD66" s="616"/>
      <c r="AE66" s="259"/>
      <c r="AF66" s="616"/>
      <c r="AG66" s="259"/>
      <c r="AH66" s="616"/>
      <c r="AJ66" s="45"/>
      <c r="AK66" s="253"/>
      <c r="AL66" s="33"/>
      <c r="AM66" s="262"/>
      <c r="AN66" s="257"/>
      <c r="AO66" s="257"/>
      <c r="AP66" s="253"/>
    </row>
    <row r="67" spans="1:42" ht="15" customHeight="1" thickBot="1" x14ac:dyDescent="0.25">
      <c r="A67" s="254">
        <v>64</v>
      </c>
      <c r="B67" s="255" t="s">
        <v>461</v>
      </c>
      <c r="C67" s="32">
        <v>1</v>
      </c>
      <c r="D67" s="256" t="s">
        <v>38</v>
      </c>
      <c r="E67" s="257">
        <v>1</v>
      </c>
      <c r="F67" s="258">
        <v>64</v>
      </c>
      <c r="G67" s="603">
        <f t="shared" si="0"/>
        <v>46</v>
      </c>
      <c r="H67" s="604">
        <f t="shared" si="1"/>
        <v>43</v>
      </c>
      <c r="I67" s="612">
        <f t="shared" si="2"/>
        <v>0.5</v>
      </c>
      <c r="J67" s="485">
        <f>VLOOKUP(C67,[1]学年!$C$2:$D$7,2,0)</f>
        <v>2</v>
      </c>
      <c r="K67" s="613" t="str">
        <f t="shared" si="3"/>
        <v>岡野紅香乃</v>
      </c>
      <c r="L67" s="614" t="str">
        <f t="shared" si="4"/>
        <v>東濃実</v>
      </c>
      <c r="M67" s="26">
        <v>6.3999999999999997E-5</v>
      </c>
      <c r="N67" s="259">
        <f t="shared" si="5"/>
        <v>0.50006399999999995</v>
      </c>
      <c r="O67" s="481"/>
      <c r="P67" s="482"/>
      <c r="Q67" s="615">
        <v>64</v>
      </c>
      <c r="R67" s="616" t="str">
        <f t="shared" si="6"/>
        <v>杉山　七菜</v>
      </c>
      <c r="S67" s="259" t="str">
        <f t="shared" si="7"/>
        <v>中3</v>
      </c>
      <c r="T67" s="616" t="str">
        <f t="shared" si="8"/>
        <v>アイエヌオー</v>
      </c>
      <c r="U67" s="259">
        <f t="shared" si="9"/>
        <v>0</v>
      </c>
      <c r="V67" s="616"/>
      <c r="W67" s="26"/>
      <c r="X67" s="616"/>
      <c r="Y67" s="28"/>
      <c r="Z67" s="616"/>
      <c r="AA67" s="259"/>
      <c r="AB67" s="616"/>
      <c r="AC67" s="259"/>
      <c r="AD67" s="616"/>
      <c r="AE67" s="259"/>
      <c r="AF67" s="616"/>
      <c r="AG67" s="259"/>
      <c r="AH67" s="616"/>
      <c r="AJ67" s="45"/>
      <c r="AK67" s="253"/>
      <c r="AL67" s="33"/>
      <c r="AM67" s="618"/>
      <c r="AN67" s="257"/>
      <c r="AO67" s="257"/>
      <c r="AP67" s="253"/>
    </row>
    <row r="68" spans="1:42" ht="15" customHeight="1" thickBot="1" x14ac:dyDescent="0.25">
      <c r="A68" s="254">
        <v>65</v>
      </c>
      <c r="B68" s="255" t="s">
        <v>140</v>
      </c>
      <c r="C68" s="32">
        <v>2</v>
      </c>
      <c r="D68" s="256"/>
      <c r="E68" s="257">
        <v>1</v>
      </c>
      <c r="F68" s="258">
        <v>64</v>
      </c>
      <c r="G68" s="603">
        <f t="shared" ref="G68:G84" si="10">RANK(N68,$N$4:$N$84,0)</f>
        <v>45</v>
      </c>
      <c r="H68" s="604">
        <f t="shared" ref="H68:H84" si="11">RANK(I68,$I$4:$I$84,0)</f>
        <v>43</v>
      </c>
      <c r="I68" s="612">
        <f t="shared" ref="I68:I96" si="12">IF(OR(C68=1,C68=2),E68/2,IF(C68="中3",E68,0))</f>
        <v>0.5</v>
      </c>
      <c r="J68" s="485">
        <f>VLOOKUP(C68,[1]学年!$C$2:$D$7,2,0)</f>
        <v>3</v>
      </c>
      <c r="K68" s="613" t="str">
        <f t="shared" ref="K68:K96" si="13">B68</f>
        <v>岩田　祐羽</v>
      </c>
      <c r="L68" s="614">
        <f t="shared" ref="L68:L96" si="14">D68</f>
        <v>0</v>
      </c>
      <c r="M68" s="26">
        <v>6.4999999999999994E-5</v>
      </c>
      <c r="N68" s="259">
        <f t="shared" ref="N68:N96" si="15">I68+M68</f>
        <v>0.50006499999999998</v>
      </c>
      <c r="O68" s="481"/>
      <c r="P68" s="482"/>
      <c r="Q68" s="615">
        <v>65</v>
      </c>
      <c r="R68" s="616" t="str">
        <f t="shared" ref="R68:R116" si="16">VLOOKUP($Q68,$G$4:$N$162,5,0)</f>
        <v>池戸　悠希子</v>
      </c>
      <c r="S68" s="259" t="str">
        <f t="shared" ref="S68:S116" si="17">VLOOKUP($Q68,$G$4:$N$162,4,0)</f>
        <v>中2</v>
      </c>
      <c r="T68" s="616" t="str">
        <f t="shared" ref="T68:T116" si="18">VLOOKUP($Q68,$G$4:$N$162,6,0)</f>
        <v>クSG</v>
      </c>
      <c r="U68" s="259">
        <f t="shared" ref="U68:U116" si="19">VLOOKUP($Q68,$G$4:$N$162,3,0)</f>
        <v>0</v>
      </c>
      <c r="V68" s="616"/>
      <c r="W68" s="26"/>
      <c r="X68" s="616"/>
      <c r="Y68" s="28"/>
      <c r="Z68" s="616"/>
      <c r="AA68" s="259"/>
      <c r="AB68" s="616"/>
      <c r="AC68" s="259"/>
      <c r="AD68" s="616"/>
      <c r="AE68" s="259"/>
      <c r="AF68" s="616"/>
      <c r="AG68" s="259"/>
      <c r="AH68" s="616"/>
      <c r="AJ68" s="263"/>
      <c r="AK68" s="253"/>
      <c r="AL68" s="33"/>
      <c r="AM68" s="618"/>
      <c r="AN68" s="257"/>
      <c r="AO68" s="257"/>
    </row>
    <row r="69" spans="1:42" ht="15" customHeight="1" thickBot="1" x14ac:dyDescent="0.25">
      <c r="A69" s="254">
        <v>66</v>
      </c>
      <c r="B69" s="255" t="s">
        <v>159</v>
      </c>
      <c r="C69" s="32">
        <v>3</v>
      </c>
      <c r="D69" s="256" t="s">
        <v>8</v>
      </c>
      <c r="E69" s="257">
        <v>1</v>
      </c>
      <c r="F69" s="258">
        <v>64</v>
      </c>
      <c r="G69" s="603">
        <f t="shared" si="10"/>
        <v>56</v>
      </c>
      <c r="H69" s="604">
        <f t="shared" si="11"/>
        <v>47</v>
      </c>
      <c r="I69" s="612">
        <f t="shared" si="12"/>
        <v>0</v>
      </c>
      <c r="J69" s="485" t="str">
        <f>VLOOKUP(C69,[1]学年!$C$2:$D$7,2,0)</f>
        <v>×</v>
      </c>
      <c r="K69" s="613" t="str">
        <f t="shared" si="13"/>
        <v>安藤　英江</v>
      </c>
      <c r="L69" s="614" t="str">
        <f t="shared" si="14"/>
        <v>大垣北</v>
      </c>
      <c r="M69" s="24">
        <v>6.6000000000000005E-5</v>
      </c>
      <c r="N69" s="259">
        <f t="shared" si="15"/>
        <v>6.6000000000000005E-5</v>
      </c>
      <c r="O69" s="475"/>
      <c r="P69" s="490"/>
      <c r="Q69" s="615">
        <v>66</v>
      </c>
      <c r="R69" s="616" t="str">
        <f t="shared" si="16"/>
        <v>小寺ひま璃</v>
      </c>
      <c r="S69" s="259" t="str">
        <f t="shared" si="17"/>
        <v>×</v>
      </c>
      <c r="T69" s="616" t="str">
        <f t="shared" si="18"/>
        <v>加納</v>
      </c>
      <c r="U69" s="259">
        <f t="shared" si="19"/>
        <v>0</v>
      </c>
      <c r="V69" s="616"/>
      <c r="W69" s="26"/>
      <c r="X69" s="616"/>
      <c r="Y69" s="28"/>
      <c r="Z69" s="616"/>
      <c r="AA69" s="259"/>
      <c r="AB69" s="616"/>
      <c r="AC69" s="259"/>
      <c r="AD69" s="616"/>
      <c r="AE69" s="259"/>
      <c r="AF69" s="616"/>
      <c r="AG69" s="259"/>
      <c r="AH69" s="616"/>
      <c r="AJ69" s="263"/>
      <c r="AK69" s="253"/>
      <c r="AL69" s="33"/>
      <c r="AM69" s="618"/>
      <c r="AN69" s="257"/>
      <c r="AO69" s="257"/>
    </row>
    <row r="70" spans="1:42" ht="15" customHeight="1" thickBot="1" x14ac:dyDescent="0.25">
      <c r="A70" s="254">
        <v>67</v>
      </c>
      <c r="B70" s="255" t="s">
        <v>344</v>
      </c>
      <c r="C70" s="32" t="s">
        <v>54</v>
      </c>
      <c r="D70" s="256" t="s">
        <v>345</v>
      </c>
      <c r="E70" s="257">
        <v>1</v>
      </c>
      <c r="F70" s="258">
        <v>64</v>
      </c>
      <c r="G70" s="603">
        <f t="shared" si="10"/>
        <v>55</v>
      </c>
      <c r="H70" s="604">
        <f t="shared" si="11"/>
        <v>47</v>
      </c>
      <c r="I70" s="612">
        <f t="shared" si="12"/>
        <v>0</v>
      </c>
      <c r="J70" s="485" t="str">
        <f>VLOOKUP(C70,[1]学年!$C$2:$D$7,2,0)</f>
        <v>中2</v>
      </c>
      <c r="K70" s="613" t="str">
        <f t="shared" si="13"/>
        <v>池戸　来望</v>
      </c>
      <c r="L70" s="614" t="str">
        <f t="shared" si="14"/>
        <v>郡上TA</v>
      </c>
      <c r="M70" s="26">
        <v>6.7000000000000002E-5</v>
      </c>
      <c r="N70" s="259">
        <f t="shared" si="15"/>
        <v>6.7000000000000002E-5</v>
      </c>
      <c r="O70" s="481"/>
      <c r="P70" s="482"/>
      <c r="Q70" s="615">
        <v>67</v>
      </c>
      <c r="R70" s="616" t="str">
        <f t="shared" si="16"/>
        <v>瀧本　彩乃</v>
      </c>
      <c r="S70" s="259" t="str">
        <f t="shared" si="17"/>
        <v>×</v>
      </c>
      <c r="T70" s="616" t="str">
        <f t="shared" si="18"/>
        <v>関</v>
      </c>
      <c r="U70" s="259">
        <f t="shared" si="19"/>
        <v>0</v>
      </c>
      <c r="V70" s="616"/>
      <c r="W70" s="26"/>
      <c r="X70" s="616"/>
      <c r="Y70" s="28"/>
      <c r="Z70" s="616"/>
      <c r="AA70" s="259"/>
      <c r="AB70" s="616"/>
      <c r="AC70" s="259"/>
      <c r="AD70" s="616"/>
      <c r="AE70" s="259"/>
      <c r="AF70" s="616"/>
      <c r="AG70" s="259"/>
      <c r="AH70" s="616"/>
      <c r="AJ70" s="263"/>
      <c r="AK70" s="253"/>
      <c r="AL70" s="33"/>
      <c r="AM70" s="618"/>
      <c r="AN70" s="257"/>
      <c r="AO70" s="257"/>
    </row>
    <row r="71" spans="1:42" ht="15" customHeight="1" thickBot="1" x14ac:dyDescent="0.25">
      <c r="A71" s="254">
        <v>68</v>
      </c>
      <c r="B71" s="255" t="s">
        <v>368</v>
      </c>
      <c r="C71" s="32" t="s">
        <v>582</v>
      </c>
      <c r="D71" s="256" t="s">
        <v>583</v>
      </c>
      <c r="E71" s="257">
        <v>1</v>
      </c>
      <c r="F71" s="258">
        <v>64</v>
      </c>
      <c r="G71" s="603">
        <f t="shared" si="10"/>
        <v>54</v>
      </c>
      <c r="H71" s="604">
        <f t="shared" si="11"/>
        <v>47</v>
      </c>
      <c r="I71" s="612">
        <f t="shared" si="12"/>
        <v>0</v>
      </c>
      <c r="J71" s="485" t="str">
        <f>VLOOKUP(C71,[1]学年!$C$2:$D$7,2,0)</f>
        <v>中2</v>
      </c>
      <c r="K71" s="613" t="str">
        <f t="shared" si="13"/>
        <v>佐野　愛鈴</v>
      </c>
      <c r="L71" s="614" t="str">
        <f t="shared" si="14"/>
        <v>HIDE TA</v>
      </c>
      <c r="M71" s="26">
        <v>6.7999999999999999E-5</v>
      </c>
      <c r="N71" s="259">
        <f t="shared" si="15"/>
        <v>6.7999999999999999E-5</v>
      </c>
      <c r="O71" s="481"/>
      <c r="P71" s="482"/>
      <c r="Q71" s="615">
        <v>68</v>
      </c>
      <c r="R71" s="616" t="str">
        <f t="shared" si="16"/>
        <v>青木　祐李音</v>
      </c>
      <c r="S71" s="259" t="str">
        <f t="shared" si="17"/>
        <v>中2</v>
      </c>
      <c r="T71" s="616" t="str">
        <f t="shared" si="18"/>
        <v>GITC</v>
      </c>
      <c r="U71" s="259">
        <f t="shared" si="19"/>
        <v>0</v>
      </c>
      <c r="V71" s="616"/>
      <c r="W71" s="26"/>
      <c r="X71" s="616"/>
      <c r="Y71" s="28"/>
      <c r="Z71" s="616"/>
      <c r="AA71" s="259"/>
      <c r="AB71" s="616"/>
      <c r="AC71" s="259"/>
      <c r="AD71" s="616"/>
      <c r="AE71" s="259"/>
      <c r="AF71" s="616"/>
      <c r="AG71" s="259"/>
      <c r="AH71" s="616"/>
      <c r="AJ71" s="45"/>
      <c r="AK71" s="253"/>
      <c r="AL71" s="33"/>
      <c r="AM71" s="618"/>
      <c r="AN71" s="257"/>
      <c r="AO71" s="257"/>
    </row>
    <row r="72" spans="1:42" ht="15" customHeight="1" thickBot="1" x14ac:dyDescent="0.25">
      <c r="A72" s="254">
        <v>69</v>
      </c>
      <c r="B72" s="255" t="s">
        <v>369</v>
      </c>
      <c r="C72" s="32" t="s">
        <v>584</v>
      </c>
      <c r="D72" s="256" t="s">
        <v>576</v>
      </c>
      <c r="E72" s="257">
        <v>1</v>
      </c>
      <c r="F72" s="258">
        <v>64</v>
      </c>
      <c r="G72" s="603">
        <f t="shared" si="10"/>
        <v>38</v>
      </c>
      <c r="H72" s="604">
        <f t="shared" si="11"/>
        <v>35</v>
      </c>
      <c r="I72" s="612">
        <f t="shared" si="12"/>
        <v>1</v>
      </c>
      <c r="J72" s="485">
        <f>VLOOKUP(C72,[1]学年!$C$2:$D$7,2,0)</f>
        <v>1</v>
      </c>
      <c r="K72" s="613" t="str">
        <f t="shared" si="13"/>
        <v>小野木笑花</v>
      </c>
      <c r="L72" s="614" t="str">
        <f t="shared" si="14"/>
        <v>SJC</v>
      </c>
      <c r="M72" s="26">
        <v>6.8999999999999997E-5</v>
      </c>
      <c r="N72" s="259">
        <f t="shared" si="15"/>
        <v>1.0000690000000001</v>
      </c>
      <c r="O72" s="481"/>
      <c r="P72" s="482"/>
      <c r="Q72" s="615">
        <v>69</v>
      </c>
      <c r="R72" s="616" t="str">
        <f t="shared" si="16"/>
        <v>村山　瑚都</v>
      </c>
      <c r="S72" s="259" t="str">
        <f t="shared" si="17"/>
        <v>中3</v>
      </c>
      <c r="T72" s="616" t="str">
        <f t="shared" si="18"/>
        <v>関スポーツ塾</v>
      </c>
      <c r="U72" s="259">
        <f t="shared" si="19"/>
        <v>0</v>
      </c>
      <c r="V72" s="616"/>
      <c r="W72" s="26"/>
      <c r="X72" s="616"/>
      <c r="Y72" s="28"/>
      <c r="Z72" s="616"/>
      <c r="AA72" s="259"/>
      <c r="AB72" s="616"/>
      <c r="AC72" s="259"/>
      <c r="AD72" s="616"/>
      <c r="AE72" s="259"/>
      <c r="AF72" s="616"/>
      <c r="AG72" s="259"/>
      <c r="AH72" s="616"/>
      <c r="AJ72" s="45"/>
      <c r="AK72" s="253"/>
      <c r="AL72" s="33"/>
      <c r="AM72" s="618"/>
      <c r="AN72" s="257"/>
      <c r="AO72" s="257"/>
      <c r="AP72" s="253"/>
    </row>
    <row r="73" spans="1:42" ht="15" customHeight="1" thickBot="1" x14ac:dyDescent="0.25">
      <c r="A73" s="254">
        <v>70</v>
      </c>
      <c r="B73" s="255" t="s">
        <v>370</v>
      </c>
      <c r="C73" s="32" t="s">
        <v>584</v>
      </c>
      <c r="D73" s="256" t="s">
        <v>371</v>
      </c>
      <c r="E73" s="257">
        <v>1</v>
      </c>
      <c r="F73" s="258">
        <v>64</v>
      </c>
      <c r="G73" s="603">
        <f t="shared" si="10"/>
        <v>37</v>
      </c>
      <c r="H73" s="604">
        <f t="shared" si="11"/>
        <v>35</v>
      </c>
      <c r="I73" s="612">
        <f t="shared" si="12"/>
        <v>1</v>
      </c>
      <c r="J73" s="485">
        <f>VLOOKUP(C73,[1]学年!$C$2:$D$7,2,0)</f>
        <v>1</v>
      </c>
      <c r="K73" s="613" t="str">
        <f t="shared" si="13"/>
        <v>後藤　真尋</v>
      </c>
      <c r="L73" s="614" t="str">
        <f t="shared" si="14"/>
        <v>岐阜西TC</v>
      </c>
      <c r="M73" s="26">
        <v>6.9999999999999994E-5</v>
      </c>
      <c r="N73" s="259">
        <f t="shared" si="15"/>
        <v>1.00007</v>
      </c>
      <c r="O73" s="481"/>
      <c r="P73" s="482"/>
      <c r="Q73" s="615">
        <v>70</v>
      </c>
      <c r="R73" s="616" t="str">
        <f t="shared" si="16"/>
        <v>増田　晴香</v>
      </c>
      <c r="S73" s="259" t="str">
        <f t="shared" si="17"/>
        <v>×</v>
      </c>
      <c r="T73" s="616" t="str">
        <f t="shared" si="18"/>
        <v>麗澤瑞浪</v>
      </c>
      <c r="U73" s="259">
        <f t="shared" si="19"/>
        <v>0</v>
      </c>
      <c r="V73" s="616"/>
      <c r="W73" s="26"/>
      <c r="X73" s="616"/>
      <c r="Y73" s="28"/>
      <c r="Z73" s="616"/>
      <c r="AA73" s="259"/>
      <c r="AB73" s="616"/>
      <c r="AC73" s="259"/>
      <c r="AD73" s="616"/>
      <c r="AE73" s="259"/>
      <c r="AF73" s="616"/>
      <c r="AG73" s="259"/>
      <c r="AH73" s="616"/>
      <c r="AJ73" s="45"/>
      <c r="AK73" s="253"/>
      <c r="AL73" s="33"/>
      <c r="AM73" s="618"/>
      <c r="AN73" s="257"/>
      <c r="AO73" s="257"/>
    </row>
    <row r="74" spans="1:42" ht="15" customHeight="1" thickBot="1" x14ac:dyDescent="0.25">
      <c r="A74" s="254">
        <v>71</v>
      </c>
      <c r="B74" s="255" t="s">
        <v>372</v>
      </c>
      <c r="C74" s="32" t="s">
        <v>584</v>
      </c>
      <c r="D74" s="256" t="s">
        <v>373</v>
      </c>
      <c r="E74" s="257">
        <v>1</v>
      </c>
      <c r="F74" s="258">
        <v>64</v>
      </c>
      <c r="G74" s="603">
        <f t="shared" si="10"/>
        <v>36</v>
      </c>
      <c r="H74" s="604">
        <f t="shared" si="11"/>
        <v>35</v>
      </c>
      <c r="I74" s="612">
        <f t="shared" si="12"/>
        <v>1</v>
      </c>
      <c r="J74" s="485">
        <f>VLOOKUP(C74,[1]学年!$C$2:$D$7,2,0)</f>
        <v>1</v>
      </c>
      <c r="K74" s="613" t="str">
        <f t="shared" si="13"/>
        <v>岡田　和奏</v>
      </c>
      <c r="L74" s="614" t="str">
        <f t="shared" si="14"/>
        <v>ミニッツ岐阜</v>
      </c>
      <c r="M74" s="26">
        <v>7.1000000000000005E-5</v>
      </c>
      <c r="N74" s="259">
        <f t="shared" si="15"/>
        <v>1.0000709999999999</v>
      </c>
      <c r="O74" s="481"/>
      <c r="P74" s="482"/>
      <c r="Q74" s="615">
        <v>71</v>
      </c>
      <c r="R74" s="616" t="str">
        <f t="shared" si="16"/>
        <v>上田成瑠美</v>
      </c>
      <c r="S74" s="259" t="str">
        <f t="shared" si="17"/>
        <v>×</v>
      </c>
      <c r="T74" s="616" t="str">
        <f t="shared" si="18"/>
        <v>加茂農林</v>
      </c>
      <c r="U74" s="259">
        <f t="shared" si="19"/>
        <v>0</v>
      </c>
      <c r="V74" s="616"/>
      <c r="W74" s="26"/>
      <c r="X74" s="616"/>
      <c r="Y74" s="28"/>
      <c r="Z74" s="616"/>
      <c r="AA74" s="259"/>
      <c r="AB74" s="616"/>
      <c r="AC74" s="259"/>
      <c r="AD74" s="616"/>
      <c r="AE74" s="259"/>
      <c r="AF74" s="616"/>
      <c r="AG74" s="259"/>
      <c r="AH74" s="616"/>
      <c r="AJ74" s="45"/>
      <c r="AK74" s="253"/>
      <c r="AL74" s="33"/>
      <c r="AM74" s="262"/>
      <c r="AN74" s="257"/>
      <c r="AO74" s="257"/>
    </row>
    <row r="75" spans="1:42" ht="15" customHeight="1" thickBot="1" x14ac:dyDescent="0.25">
      <c r="A75" s="254">
        <v>72</v>
      </c>
      <c r="B75" s="255" t="s">
        <v>356</v>
      </c>
      <c r="C75" s="32" t="s">
        <v>584</v>
      </c>
      <c r="D75" s="256" t="s">
        <v>374</v>
      </c>
      <c r="E75" s="257">
        <v>1</v>
      </c>
      <c r="F75" s="258">
        <v>64</v>
      </c>
      <c r="G75" s="603">
        <f t="shared" si="10"/>
        <v>35</v>
      </c>
      <c r="H75" s="604">
        <f t="shared" si="11"/>
        <v>35</v>
      </c>
      <c r="I75" s="612">
        <f t="shared" si="12"/>
        <v>1</v>
      </c>
      <c r="J75" s="485">
        <f>VLOOKUP(C75,[1]学年!$C$2:$D$7,2,0)</f>
        <v>1</v>
      </c>
      <c r="K75" s="613" t="str">
        <f t="shared" si="13"/>
        <v>深尾　初音</v>
      </c>
      <c r="L75" s="614" t="str">
        <f t="shared" si="14"/>
        <v>木曽川LTC</v>
      </c>
      <c r="M75" s="26">
        <v>7.2000000000000002E-5</v>
      </c>
      <c r="N75" s="259">
        <f t="shared" si="15"/>
        <v>1.0000720000000001</v>
      </c>
      <c r="O75" s="481"/>
      <c r="P75" s="482"/>
      <c r="Q75" s="615">
        <v>72</v>
      </c>
      <c r="R75" s="616" t="str">
        <f t="shared" si="16"/>
        <v>樋口　琴音</v>
      </c>
      <c r="S75" s="259" t="str">
        <f t="shared" si="17"/>
        <v>×</v>
      </c>
      <c r="T75" s="616" t="str">
        <f t="shared" si="18"/>
        <v>大垣西</v>
      </c>
      <c r="U75" s="259">
        <f t="shared" si="19"/>
        <v>0</v>
      </c>
      <c r="V75" s="616"/>
      <c r="W75" s="26"/>
      <c r="X75" s="616"/>
      <c r="Y75" s="28"/>
      <c r="Z75" s="616"/>
      <c r="AA75" s="259"/>
      <c r="AB75" s="616"/>
      <c r="AC75" s="259"/>
      <c r="AD75" s="616"/>
      <c r="AE75" s="259"/>
      <c r="AF75" s="616"/>
      <c r="AG75" s="259"/>
      <c r="AH75" s="616"/>
      <c r="AJ75" s="263"/>
      <c r="AK75" s="253"/>
      <c r="AL75" s="33"/>
      <c r="AM75" s="618"/>
      <c r="AN75" s="257"/>
      <c r="AO75" s="257"/>
    </row>
    <row r="76" spans="1:42" ht="15" customHeight="1" thickBot="1" x14ac:dyDescent="0.25">
      <c r="A76" s="254">
        <v>73</v>
      </c>
      <c r="B76" s="255" t="s">
        <v>396</v>
      </c>
      <c r="C76" s="32">
        <v>2</v>
      </c>
      <c r="D76" s="256" t="s">
        <v>112</v>
      </c>
      <c r="E76" s="257">
        <v>1</v>
      </c>
      <c r="F76" s="258">
        <v>64</v>
      </c>
      <c r="G76" s="603">
        <f t="shared" si="10"/>
        <v>44</v>
      </c>
      <c r="H76" s="604">
        <f t="shared" si="11"/>
        <v>43</v>
      </c>
      <c r="I76" s="612">
        <f t="shared" si="12"/>
        <v>0.5</v>
      </c>
      <c r="J76" s="485">
        <f>VLOOKUP(C76,[1]学年!$C$2:$D$7,2,0)</f>
        <v>3</v>
      </c>
      <c r="K76" s="613" t="str">
        <f t="shared" si="13"/>
        <v>吉田　理那</v>
      </c>
      <c r="L76" s="614" t="str">
        <f t="shared" si="14"/>
        <v>関</v>
      </c>
      <c r="M76" s="26">
        <v>7.2999999999999999E-5</v>
      </c>
      <c r="N76" s="259">
        <f t="shared" si="15"/>
        <v>0.50007299999999999</v>
      </c>
      <c r="O76" s="481"/>
      <c r="P76" s="482"/>
      <c r="Q76" s="615">
        <v>73</v>
      </c>
      <c r="R76" s="616" t="str">
        <f t="shared" si="16"/>
        <v>安江　一遥</v>
      </c>
      <c r="S76" s="259" t="str">
        <f t="shared" si="17"/>
        <v>×</v>
      </c>
      <c r="T76" s="616" t="str">
        <f t="shared" si="18"/>
        <v>恵那</v>
      </c>
      <c r="U76" s="259">
        <f t="shared" si="19"/>
        <v>0</v>
      </c>
      <c r="V76" s="616"/>
      <c r="W76" s="26"/>
      <c r="X76" s="616"/>
      <c r="Y76" s="28"/>
      <c r="Z76" s="616"/>
      <c r="AA76" s="259"/>
      <c r="AB76" s="616"/>
      <c r="AC76" s="259"/>
      <c r="AD76" s="616"/>
      <c r="AE76" s="259"/>
      <c r="AF76" s="616"/>
      <c r="AG76" s="259"/>
      <c r="AH76" s="616"/>
      <c r="AJ76" s="263"/>
      <c r="AK76" s="253"/>
      <c r="AL76" s="33"/>
      <c r="AM76" s="618"/>
      <c r="AN76" s="257"/>
      <c r="AO76" s="257"/>
    </row>
    <row r="77" spans="1:42" ht="15" customHeight="1" thickBot="1" x14ac:dyDescent="0.25">
      <c r="A77" s="254">
        <v>74</v>
      </c>
      <c r="B77" s="255" t="s">
        <v>397</v>
      </c>
      <c r="C77" s="32">
        <v>2</v>
      </c>
      <c r="D77" s="256" t="s">
        <v>8</v>
      </c>
      <c r="E77" s="257">
        <v>1</v>
      </c>
      <c r="F77" s="258">
        <v>64</v>
      </c>
      <c r="G77" s="603">
        <f t="shared" si="10"/>
        <v>43</v>
      </c>
      <c r="H77" s="604">
        <f t="shared" si="11"/>
        <v>43</v>
      </c>
      <c r="I77" s="612">
        <f t="shared" si="12"/>
        <v>0.5</v>
      </c>
      <c r="J77" s="485">
        <f>VLOOKUP(C77,[1]学年!$C$2:$D$7,2,0)</f>
        <v>3</v>
      </c>
      <c r="K77" s="613" t="str">
        <f t="shared" si="13"/>
        <v>ﾎﾞｽｶﾛｰﾙ理亜</v>
      </c>
      <c r="L77" s="614" t="str">
        <f t="shared" si="14"/>
        <v>大垣北</v>
      </c>
      <c r="M77" s="26">
        <v>7.3999999999999996E-5</v>
      </c>
      <c r="N77" s="259">
        <f t="shared" si="15"/>
        <v>0.50007400000000002</v>
      </c>
      <c r="O77" s="481"/>
      <c r="P77" s="482"/>
      <c r="Q77" s="615">
        <v>74</v>
      </c>
      <c r="R77" s="616" t="str">
        <f t="shared" si="16"/>
        <v>松本　祐菜</v>
      </c>
      <c r="S77" s="259" t="str">
        <f t="shared" si="17"/>
        <v>×</v>
      </c>
      <c r="T77" s="616" t="str">
        <f t="shared" si="18"/>
        <v>麗澤瑞浪</v>
      </c>
      <c r="U77" s="259">
        <f t="shared" si="19"/>
        <v>0</v>
      </c>
      <c r="V77" s="616"/>
      <c r="W77" s="26"/>
      <c r="X77" s="616"/>
      <c r="Y77" s="28"/>
      <c r="Z77" s="616"/>
      <c r="AA77" s="259"/>
      <c r="AB77" s="616"/>
      <c r="AC77" s="259"/>
      <c r="AD77" s="616"/>
      <c r="AE77" s="259"/>
      <c r="AF77" s="616"/>
      <c r="AG77" s="259"/>
      <c r="AH77" s="616"/>
      <c r="AJ77" s="263"/>
      <c r="AK77" s="253"/>
      <c r="AL77" s="33"/>
      <c r="AM77" s="618"/>
      <c r="AN77" s="257"/>
      <c r="AO77" s="257"/>
    </row>
    <row r="78" spans="1:42" ht="15" customHeight="1" thickBot="1" x14ac:dyDescent="0.25">
      <c r="A78" s="254">
        <v>75</v>
      </c>
      <c r="B78" s="255" t="s">
        <v>261</v>
      </c>
      <c r="C78" s="32">
        <v>3</v>
      </c>
      <c r="D78" s="256" t="s">
        <v>28</v>
      </c>
      <c r="E78" s="257">
        <v>0.875</v>
      </c>
      <c r="F78" s="258">
        <v>75</v>
      </c>
      <c r="G78" s="603">
        <f t="shared" si="10"/>
        <v>53</v>
      </c>
      <c r="H78" s="604">
        <f t="shared" si="11"/>
        <v>47</v>
      </c>
      <c r="I78" s="612">
        <f t="shared" si="12"/>
        <v>0</v>
      </c>
      <c r="J78" s="485" t="str">
        <f>VLOOKUP(C78,[1]学年!$C$2:$D$7,2,0)</f>
        <v>×</v>
      </c>
      <c r="K78" s="613" t="str">
        <f t="shared" si="13"/>
        <v>大野実可子</v>
      </c>
      <c r="L78" s="614" t="str">
        <f t="shared" si="14"/>
        <v>多治見</v>
      </c>
      <c r="M78" s="26">
        <v>7.4999999999999993E-5</v>
      </c>
      <c r="N78" s="259">
        <f t="shared" si="15"/>
        <v>7.4999999999999993E-5</v>
      </c>
      <c r="O78" s="481"/>
      <c r="P78" s="482"/>
      <c r="Q78" s="615">
        <v>75</v>
      </c>
      <c r="R78" s="616" t="str">
        <f t="shared" si="16"/>
        <v>籠橋　万知</v>
      </c>
      <c r="S78" s="259" t="str">
        <f t="shared" si="17"/>
        <v>×</v>
      </c>
      <c r="T78" s="616" t="str">
        <f t="shared" si="18"/>
        <v>麗澤瑞浪</v>
      </c>
      <c r="U78" s="259">
        <f t="shared" si="19"/>
        <v>0</v>
      </c>
      <c r="V78" s="616"/>
      <c r="W78" s="26"/>
      <c r="X78" s="616"/>
      <c r="Y78" s="28"/>
      <c r="Z78" s="616"/>
      <c r="AA78" s="259"/>
      <c r="AB78" s="616"/>
      <c r="AC78" s="259"/>
      <c r="AD78" s="616"/>
      <c r="AE78" s="259"/>
      <c r="AF78" s="616"/>
      <c r="AG78" s="259"/>
      <c r="AH78" s="616"/>
      <c r="AJ78" s="263"/>
      <c r="AK78" s="253"/>
      <c r="AL78" s="33"/>
      <c r="AM78" s="618"/>
      <c r="AN78" s="257"/>
      <c r="AO78" s="257"/>
    </row>
    <row r="79" spans="1:42" ht="15" customHeight="1" thickBot="1" x14ac:dyDescent="0.25">
      <c r="A79" s="254">
        <v>76</v>
      </c>
      <c r="B79" s="255" t="s">
        <v>200</v>
      </c>
      <c r="C79" s="32">
        <v>3</v>
      </c>
      <c r="D79" s="256" t="s">
        <v>38</v>
      </c>
      <c r="E79" s="257">
        <v>0.75</v>
      </c>
      <c r="F79" s="258">
        <v>76</v>
      </c>
      <c r="G79" s="603">
        <f t="shared" si="10"/>
        <v>52</v>
      </c>
      <c r="H79" s="604">
        <f t="shared" si="11"/>
        <v>47</v>
      </c>
      <c r="I79" s="612">
        <f t="shared" si="12"/>
        <v>0</v>
      </c>
      <c r="J79" s="485" t="str">
        <f>VLOOKUP(C79,[1]学年!$C$2:$D$7,2,0)</f>
        <v>×</v>
      </c>
      <c r="K79" s="613" t="str">
        <f t="shared" si="13"/>
        <v>纐纈　美晴</v>
      </c>
      <c r="L79" s="614" t="str">
        <f t="shared" si="14"/>
        <v>東濃実</v>
      </c>
      <c r="M79" s="24">
        <v>7.6000000000000004E-5</v>
      </c>
      <c r="N79" s="259">
        <f t="shared" si="15"/>
        <v>7.6000000000000004E-5</v>
      </c>
      <c r="O79" s="475"/>
      <c r="P79" s="490"/>
      <c r="Q79" s="615">
        <v>76</v>
      </c>
      <c r="R79" s="616" t="str">
        <f t="shared" si="16"/>
        <v>安藤　　愛</v>
      </c>
      <c r="S79" s="259" t="str">
        <f t="shared" si="17"/>
        <v>中3</v>
      </c>
      <c r="T79" s="616" t="str">
        <f t="shared" si="18"/>
        <v>岐阜西TC</v>
      </c>
      <c r="U79" s="259">
        <f t="shared" si="19"/>
        <v>0</v>
      </c>
      <c r="V79" s="616"/>
      <c r="W79" s="26"/>
      <c r="X79" s="616"/>
      <c r="Y79" s="28"/>
      <c r="Z79" s="616"/>
      <c r="AA79" s="259"/>
      <c r="AB79" s="616"/>
      <c r="AC79" s="259"/>
      <c r="AD79" s="616"/>
      <c r="AE79" s="259"/>
      <c r="AF79" s="616"/>
      <c r="AG79" s="259"/>
      <c r="AH79" s="616"/>
      <c r="AJ79" s="263"/>
      <c r="AK79" s="253"/>
      <c r="AL79" s="33"/>
      <c r="AM79" s="618"/>
      <c r="AN79" s="257"/>
      <c r="AO79" s="257"/>
    </row>
    <row r="80" spans="1:42" ht="15" customHeight="1" thickBot="1" x14ac:dyDescent="0.25">
      <c r="A80" s="254">
        <v>77</v>
      </c>
      <c r="B80" s="255" t="s">
        <v>188</v>
      </c>
      <c r="C80" s="32">
        <v>3</v>
      </c>
      <c r="D80" s="256" t="s">
        <v>88</v>
      </c>
      <c r="E80" s="257">
        <v>0.75</v>
      </c>
      <c r="F80" s="258">
        <v>76</v>
      </c>
      <c r="G80" s="603">
        <f t="shared" si="10"/>
        <v>51</v>
      </c>
      <c r="H80" s="604">
        <f t="shared" si="11"/>
        <v>47</v>
      </c>
      <c r="I80" s="612">
        <f t="shared" si="12"/>
        <v>0</v>
      </c>
      <c r="J80" s="485" t="str">
        <f>VLOOKUP(C80,[1]学年!$C$2:$D$7,2,0)</f>
        <v>×</v>
      </c>
      <c r="K80" s="613" t="str">
        <f t="shared" si="13"/>
        <v>小野絵里奈</v>
      </c>
      <c r="L80" s="614" t="str">
        <f t="shared" si="14"/>
        <v>大垣西</v>
      </c>
      <c r="M80" s="24">
        <v>7.7000000000000001E-5</v>
      </c>
      <c r="N80" s="259">
        <f t="shared" si="15"/>
        <v>7.7000000000000001E-5</v>
      </c>
      <c r="O80" s="475"/>
      <c r="P80" s="490"/>
      <c r="Q80" s="615">
        <v>77</v>
      </c>
      <c r="R80" s="616" t="str">
        <f t="shared" si="16"/>
        <v>後藤　舞幸</v>
      </c>
      <c r="S80" s="259" t="str">
        <f t="shared" si="17"/>
        <v>×</v>
      </c>
      <c r="T80" s="616" t="str">
        <f t="shared" si="18"/>
        <v>県岐阜商</v>
      </c>
      <c r="U80" s="259">
        <f t="shared" si="19"/>
        <v>0</v>
      </c>
      <c r="V80" s="616"/>
      <c r="W80" s="26"/>
      <c r="X80" s="616"/>
      <c r="Y80" s="28"/>
      <c r="Z80" s="616"/>
      <c r="AA80" s="259"/>
      <c r="AB80" s="616"/>
      <c r="AC80" s="259"/>
      <c r="AD80" s="616"/>
      <c r="AE80" s="259"/>
      <c r="AF80" s="616"/>
      <c r="AG80" s="259"/>
      <c r="AH80" s="616"/>
      <c r="AJ80" s="263"/>
      <c r="AK80" s="253"/>
      <c r="AL80" s="33"/>
      <c r="AM80" s="618"/>
      <c r="AN80" s="257"/>
      <c r="AO80" s="257"/>
    </row>
    <row r="81" spans="1:42" ht="15" customHeight="1" thickBot="1" x14ac:dyDescent="0.25">
      <c r="A81" s="254">
        <v>78</v>
      </c>
      <c r="B81" s="255" t="s">
        <v>201</v>
      </c>
      <c r="C81" s="32">
        <v>3</v>
      </c>
      <c r="D81" s="256" t="s">
        <v>99</v>
      </c>
      <c r="E81" s="257">
        <v>0.75</v>
      </c>
      <c r="F81" s="258">
        <v>76</v>
      </c>
      <c r="G81" s="603">
        <f t="shared" si="10"/>
        <v>50</v>
      </c>
      <c r="H81" s="604">
        <f t="shared" si="11"/>
        <v>47</v>
      </c>
      <c r="I81" s="612">
        <f t="shared" si="12"/>
        <v>0</v>
      </c>
      <c r="J81" s="485" t="str">
        <f>VLOOKUP(C81,[1]学年!$C$2:$D$7,2,0)</f>
        <v>×</v>
      </c>
      <c r="K81" s="613" t="str">
        <f t="shared" si="13"/>
        <v>山田　玲亜</v>
      </c>
      <c r="L81" s="614" t="str">
        <f t="shared" si="14"/>
        <v>池田</v>
      </c>
      <c r="M81" s="24">
        <v>7.7999999999999999E-5</v>
      </c>
      <c r="N81" s="259">
        <f t="shared" si="15"/>
        <v>7.7999999999999999E-5</v>
      </c>
      <c r="O81" s="475"/>
      <c r="P81" s="490"/>
      <c r="Q81" s="615">
        <v>78</v>
      </c>
      <c r="R81" s="616" t="str">
        <f t="shared" si="16"/>
        <v>福田　　愛</v>
      </c>
      <c r="S81" s="259" t="str">
        <f t="shared" si="17"/>
        <v>×</v>
      </c>
      <c r="T81" s="616" t="str">
        <f t="shared" si="18"/>
        <v>県岐阜商</v>
      </c>
      <c r="U81" s="259">
        <f t="shared" si="19"/>
        <v>0</v>
      </c>
      <c r="V81" s="616"/>
      <c r="W81" s="26"/>
      <c r="X81" s="616"/>
      <c r="Y81" s="28"/>
      <c r="Z81" s="616"/>
      <c r="AA81" s="259"/>
      <c r="AB81" s="616"/>
      <c r="AC81" s="259"/>
      <c r="AD81" s="616"/>
      <c r="AE81" s="259"/>
      <c r="AF81" s="616"/>
      <c r="AG81" s="259"/>
      <c r="AH81" s="616"/>
      <c r="AJ81" s="45"/>
      <c r="AK81" s="253"/>
      <c r="AL81" s="33"/>
      <c r="AM81" s="618"/>
      <c r="AN81" s="257"/>
      <c r="AO81" s="257"/>
      <c r="AP81" s="253"/>
    </row>
    <row r="82" spans="1:42" ht="15" customHeight="1" thickBot="1" x14ac:dyDescent="0.25">
      <c r="A82" s="254">
        <v>79</v>
      </c>
      <c r="B82" s="255" t="s">
        <v>199</v>
      </c>
      <c r="C82" s="32">
        <v>3</v>
      </c>
      <c r="D82" s="256" t="s">
        <v>7</v>
      </c>
      <c r="E82" s="257">
        <v>0.75</v>
      </c>
      <c r="F82" s="258">
        <v>76</v>
      </c>
      <c r="G82" s="603">
        <f t="shared" si="10"/>
        <v>49</v>
      </c>
      <c r="H82" s="604">
        <f t="shared" si="11"/>
        <v>47</v>
      </c>
      <c r="I82" s="612">
        <f t="shared" si="12"/>
        <v>0</v>
      </c>
      <c r="J82" s="485" t="str">
        <f>VLOOKUP(C82,[1]学年!$C$2:$D$7,2,0)</f>
        <v>×</v>
      </c>
      <c r="K82" s="613" t="str">
        <f t="shared" si="13"/>
        <v>桂川　結衣</v>
      </c>
      <c r="L82" s="614" t="str">
        <f t="shared" si="14"/>
        <v>県岐阜商</v>
      </c>
      <c r="M82" s="24">
        <v>7.8999999999999996E-5</v>
      </c>
      <c r="N82" s="259">
        <f t="shared" si="15"/>
        <v>7.8999999999999996E-5</v>
      </c>
      <c r="O82" s="475"/>
      <c r="P82" s="490"/>
      <c r="Q82" s="615">
        <v>79</v>
      </c>
      <c r="R82" s="616" t="str">
        <f t="shared" si="16"/>
        <v>宗宮　　彩</v>
      </c>
      <c r="S82" s="259" t="str">
        <f t="shared" si="17"/>
        <v>×</v>
      </c>
      <c r="T82" s="616" t="str">
        <f t="shared" si="18"/>
        <v>県岐阜商</v>
      </c>
      <c r="U82" s="259">
        <f t="shared" si="19"/>
        <v>0</v>
      </c>
      <c r="V82" s="616"/>
      <c r="W82" s="26"/>
      <c r="X82" s="616"/>
      <c r="Y82" s="28"/>
      <c r="Z82" s="616"/>
      <c r="AA82" s="259"/>
      <c r="AB82" s="616"/>
      <c r="AC82" s="259"/>
      <c r="AD82" s="616"/>
      <c r="AE82" s="259"/>
      <c r="AF82" s="616"/>
      <c r="AG82" s="259"/>
      <c r="AH82" s="616"/>
      <c r="AJ82" s="263"/>
      <c r="AK82" s="253"/>
      <c r="AL82" s="33"/>
      <c r="AM82" s="618"/>
      <c r="AN82" s="257"/>
      <c r="AO82" s="257"/>
    </row>
    <row r="83" spans="1:42" ht="15" customHeight="1" thickBot="1" x14ac:dyDescent="0.25">
      <c r="A83" s="264">
        <v>80</v>
      </c>
      <c r="B83" s="265" t="s">
        <v>174</v>
      </c>
      <c r="C83" s="37">
        <v>3</v>
      </c>
      <c r="D83" s="266" t="s">
        <v>35</v>
      </c>
      <c r="E83" s="267">
        <v>0.5</v>
      </c>
      <c r="F83" s="268">
        <v>80</v>
      </c>
      <c r="G83" s="603">
        <f t="shared" si="10"/>
        <v>48</v>
      </c>
      <c r="H83" s="604">
        <f t="shared" si="11"/>
        <v>47</v>
      </c>
      <c r="I83" s="619">
        <f t="shared" si="12"/>
        <v>0</v>
      </c>
      <c r="J83" s="497" t="str">
        <f>VLOOKUP(C83,[1]学年!$C$2:$D$7,2,0)</f>
        <v>×</v>
      </c>
      <c r="K83" s="620" t="str">
        <f t="shared" si="13"/>
        <v>梅田　結衣</v>
      </c>
      <c r="L83" s="621" t="str">
        <f t="shared" si="14"/>
        <v>岐阜北</v>
      </c>
      <c r="M83" s="40">
        <v>8.0000000000000007E-5</v>
      </c>
      <c r="N83" s="622">
        <f t="shared" si="15"/>
        <v>8.0000000000000007E-5</v>
      </c>
      <c r="O83" s="498"/>
      <c r="P83" s="499"/>
      <c r="Q83" s="615">
        <v>80</v>
      </c>
      <c r="R83" s="623" t="str">
        <f t="shared" si="16"/>
        <v>兼山　栞凛</v>
      </c>
      <c r="S83" s="622" t="str">
        <f t="shared" si="17"/>
        <v>×</v>
      </c>
      <c r="T83" s="623" t="str">
        <f t="shared" si="18"/>
        <v>県岐阜商</v>
      </c>
      <c r="U83" s="622">
        <f t="shared" si="19"/>
        <v>0</v>
      </c>
      <c r="V83" s="623"/>
      <c r="W83" s="40"/>
      <c r="X83" s="623"/>
      <c r="Y83" s="43"/>
      <c r="Z83" s="623"/>
      <c r="AA83" s="622"/>
      <c r="AB83" s="623"/>
      <c r="AC83" s="622"/>
      <c r="AD83" s="623"/>
      <c r="AE83" s="622"/>
      <c r="AF83" s="623"/>
      <c r="AG83" s="622"/>
      <c r="AH83" s="623"/>
      <c r="AJ83" s="263"/>
      <c r="AK83" s="253"/>
      <c r="AL83" s="33"/>
      <c r="AM83" s="618"/>
      <c r="AN83" s="257"/>
      <c r="AO83" s="257"/>
    </row>
    <row r="84" spans="1:42" ht="15" customHeight="1" thickBot="1" x14ac:dyDescent="0.25">
      <c r="A84" s="599">
        <v>81</v>
      </c>
      <c r="B84" s="600" t="s">
        <v>172</v>
      </c>
      <c r="C84" s="248">
        <v>3</v>
      </c>
      <c r="D84" s="601" t="s">
        <v>6</v>
      </c>
      <c r="E84" s="602">
        <v>0.5</v>
      </c>
      <c r="F84" s="249">
        <v>80</v>
      </c>
      <c r="G84" s="603">
        <f t="shared" si="10"/>
        <v>47</v>
      </c>
      <c r="H84" s="604">
        <f t="shared" si="11"/>
        <v>47</v>
      </c>
      <c r="I84" s="624">
        <f t="shared" si="12"/>
        <v>0</v>
      </c>
      <c r="J84" s="462" t="str">
        <f>VLOOKUP(C84,[1]学年!$C$2:$D$7,2,0)</f>
        <v>×</v>
      </c>
      <c r="K84" s="625" t="str">
        <f t="shared" si="13"/>
        <v>新藤　瑞紀</v>
      </c>
      <c r="L84" s="607" t="str">
        <f t="shared" si="14"/>
        <v>麗澤瑞浪</v>
      </c>
      <c r="M84" s="251">
        <v>8.1000000000000004E-5</v>
      </c>
      <c r="N84" s="250">
        <f t="shared" si="15"/>
        <v>8.1000000000000004E-5</v>
      </c>
      <c r="O84" s="502"/>
      <c r="P84" s="465"/>
      <c r="Q84" s="615">
        <v>81</v>
      </c>
      <c r="R84" s="609" t="str">
        <f t="shared" si="16"/>
        <v>豊吉　彩乃</v>
      </c>
      <c r="S84" s="250" t="str">
        <f t="shared" si="17"/>
        <v>×</v>
      </c>
      <c r="T84" s="609" t="str">
        <f t="shared" si="18"/>
        <v>岐阜</v>
      </c>
      <c r="U84" s="250">
        <f t="shared" si="19"/>
        <v>0</v>
      </c>
      <c r="V84" s="609"/>
      <c r="W84" s="251"/>
      <c r="X84" s="609"/>
      <c r="Y84" s="132"/>
      <c r="Z84" s="609"/>
      <c r="AA84" s="250"/>
      <c r="AB84" s="609"/>
      <c r="AC84" s="250"/>
      <c r="AD84" s="609"/>
      <c r="AE84" s="250"/>
      <c r="AF84" s="609"/>
      <c r="AG84" s="250"/>
      <c r="AH84" s="609"/>
      <c r="AJ84" s="263"/>
      <c r="AK84" s="253"/>
      <c r="AL84" s="33"/>
      <c r="AM84" s="618"/>
      <c r="AN84" s="257"/>
      <c r="AO84" s="257"/>
    </row>
    <row r="85" spans="1:42" ht="15" customHeight="1" thickBot="1" x14ac:dyDescent="0.25">
      <c r="A85" s="254"/>
      <c r="B85" s="255" t="s">
        <v>171</v>
      </c>
      <c r="C85" s="32">
        <v>3</v>
      </c>
      <c r="D85" s="256" t="s">
        <v>26</v>
      </c>
      <c r="E85" s="257">
        <v>0.5</v>
      </c>
      <c r="F85" s="258">
        <v>80</v>
      </c>
      <c r="G85" s="603">
        <f t="shared" ref="G85:G90" si="20">RANK(N85,$N$4:$N$90,0)</f>
        <v>52</v>
      </c>
      <c r="H85" s="604">
        <f t="shared" ref="H85:H90" si="21">RANK(I85,$I$4:$I$90,0)</f>
        <v>47</v>
      </c>
      <c r="I85" s="612">
        <f t="shared" si="12"/>
        <v>0</v>
      </c>
      <c r="J85" s="485" t="str">
        <f>VLOOKUP(C85,[1]学年!$C$2:$D$7,2,0)</f>
        <v>×</v>
      </c>
      <c r="K85" s="613" t="str">
        <f t="shared" si="13"/>
        <v>山口　和佳</v>
      </c>
      <c r="L85" s="614" t="str">
        <f t="shared" si="14"/>
        <v>各務原</v>
      </c>
      <c r="M85" s="26">
        <v>8.2000000000000001E-5</v>
      </c>
      <c r="N85" s="259">
        <f t="shared" si="15"/>
        <v>8.2000000000000001E-5</v>
      </c>
      <c r="O85" s="481"/>
      <c r="P85" s="482"/>
      <c r="Q85" s="615">
        <v>82</v>
      </c>
      <c r="R85" s="616" t="e">
        <f t="shared" si="16"/>
        <v>#N/A</v>
      </c>
      <c r="S85" s="259" t="e">
        <f t="shared" si="17"/>
        <v>#N/A</v>
      </c>
      <c r="T85" s="616" t="e">
        <f t="shared" si="18"/>
        <v>#N/A</v>
      </c>
      <c r="U85" s="259" t="e">
        <f t="shared" si="19"/>
        <v>#N/A</v>
      </c>
      <c r="V85" s="616"/>
      <c r="W85" s="26"/>
      <c r="X85" s="616"/>
      <c r="Y85" s="28"/>
      <c r="Z85" s="616"/>
      <c r="AA85" s="259"/>
      <c r="AB85" s="616"/>
      <c r="AC85" s="259"/>
      <c r="AD85" s="616"/>
      <c r="AE85" s="259"/>
      <c r="AF85" s="616"/>
      <c r="AG85" s="259"/>
      <c r="AH85" s="616"/>
      <c r="AJ85" s="263"/>
      <c r="AK85" s="253"/>
      <c r="AL85" s="33"/>
      <c r="AM85" s="618"/>
      <c r="AN85" s="257"/>
      <c r="AO85" s="257"/>
    </row>
    <row r="86" spans="1:42" ht="15" customHeight="1" thickBot="1" x14ac:dyDescent="0.25">
      <c r="A86" s="254"/>
      <c r="B86" s="255" t="s">
        <v>262</v>
      </c>
      <c r="C86" s="32" t="s">
        <v>50</v>
      </c>
      <c r="D86" s="256" t="s">
        <v>80</v>
      </c>
      <c r="E86" s="257">
        <v>0</v>
      </c>
      <c r="F86" s="258">
        <v>83</v>
      </c>
      <c r="G86" s="603">
        <f t="shared" si="20"/>
        <v>51</v>
      </c>
      <c r="H86" s="604">
        <f t="shared" si="21"/>
        <v>47</v>
      </c>
      <c r="I86" s="612">
        <f t="shared" si="12"/>
        <v>0</v>
      </c>
      <c r="J86" s="485">
        <f>VLOOKUP(C86,[1]学年!$C$2:$D$7,2,0)</f>
        <v>1</v>
      </c>
      <c r="K86" s="613" t="str">
        <f t="shared" si="13"/>
        <v>宗宮　　遥</v>
      </c>
      <c r="L86" s="614" t="str">
        <f t="shared" si="14"/>
        <v>小林クラブ</v>
      </c>
      <c r="M86" s="24">
        <v>8.2999999999999998E-5</v>
      </c>
      <c r="N86" s="259">
        <f t="shared" si="15"/>
        <v>8.2999999999999998E-5</v>
      </c>
      <c r="O86" s="475"/>
      <c r="P86" s="490"/>
      <c r="Q86" s="615">
        <v>83</v>
      </c>
      <c r="R86" s="616" t="e">
        <f t="shared" si="16"/>
        <v>#N/A</v>
      </c>
      <c r="S86" s="259" t="e">
        <f t="shared" si="17"/>
        <v>#N/A</v>
      </c>
      <c r="T86" s="616" t="e">
        <f t="shared" si="18"/>
        <v>#N/A</v>
      </c>
      <c r="U86" s="259" t="e">
        <f t="shared" si="19"/>
        <v>#N/A</v>
      </c>
      <c r="V86" s="616"/>
      <c r="W86" s="26"/>
      <c r="X86" s="616"/>
      <c r="Y86" s="28"/>
      <c r="Z86" s="616"/>
      <c r="AA86" s="259"/>
      <c r="AB86" s="616"/>
      <c r="AC86" s="259"/>
      <c r="AD86" s="616"/>
      <c r="AE86" s="259"/>
      <c r="AF86" s="616"/>
      <c r="AG86" s="259"/>
      <c r="AH86" s="616"/>
      <c r="AJ86" s="263"/>
      <c r="AK86" s="253"/>
      <c r="AL86" s="33"/>
      <c r="AM86" s="618"/>
      <c r="AN86" s="257"/>
      <c r="AO86" s="257"/>
    </row>
    <row r="87" spans="1:42" ht="15" customHeight="1" thickBot="1" x14ac:dyDescent="0.25">
      <c r="A87" s="269"/>
      <c r="B87" s="270"/>
      <c r="C87" s="33"/>
      <c r="D87" s="262"/>
      <c r="E87" s="271"/>
      <c r="F87" s="272"/>
      <c r="G87" s="603">
        <f t="shared" si="20"/>
        <v>50</v>
      </c>
      <c r="H87" s="604">
        <f t="shared" si="21"/>
        <v>47</v>
      </c>
      <c r="I87" s="626">
        <f t="shared" si="12"/>
        <v>0</v>
      </c>
      <c r="J87" s="493" t="e">
        <f>VLOOKUP(C87,[1]学年!$C$2:$D$7,2,0)</f>
        <v>#N/A</v>
      </c>
      <c r="K87" s="627">
        <f t="shared" si="13"/>
        <v>0</v>
      </c>
      <c r="L87" s="628">
        <f t="shared" si="14"/>
        <v>0</v>
      </c>
      <c r="M87" s="26">
        <v>8.3999999999999995E-5</v>
      </c>
      <c r="N87" s="629">
        <f t="shared" si="15"/>
        <v>8.3999999999999995E-5</v>
      </c>
      <c r="O87" s="481"/>
      <c r="P87" s="482"/>
      <c r="Q87" s="615">
        <v>84</v>
      </c>
      <c r="R87" s="630" t="e">
        <f t="shared" si="16"/>
        <v>#N/A</v>
      </c>
      <c r="S87" s="629" t="e">
        <f t="shared" si="17"/>
        <v>#N/A</v>
      </c>
      <c r="T87" s="630" t="e">
        <f t="shared" si="18"/>
        <v>#N/A</v>
      </c>
      <c r="U87" s="629" t="e">
        <f t="shared" si="19"/>
        <v>#N/A</v>
      </c>
      <c r="V87" s="630"/>
      <c r="W87" s="24"/>
      <c r="X87" s="630"/>
      <c r="Y87" s="615"/>
      <c r="Z87" s="630"/>
      <c r="AA87" s="629"/>
      <c r="AB87" s="630"/>
      <c r="AC87" s="629"/>
      <c r="AD87" s="630"/>
      <c r="AE87" s="629"/>
      <c r="AF87" s="630"/>
      <c r="AG87" s="629"/>
      <c r="AH87" s="630"/>
      <c r="AJ87" s="263"/>
      <c r="AK87" s="253"/>
      <c r="AL87" s="33"/>
      <c r="AM87" s="618"/>
      <c r="AN87" s="257"/>
      <c r="AO87" s="257"/>
    </row>
    <row r="88" spans="1:42" ht="15" customHeight="1" thickBot="1" x14ac:dyDescent="0.25">
      <c r="A88" s="254"/>
      <c r="B88" s="255"/>
      <c r="C88" s="32"/>
      <c r="D88" s="256"/>
      <c r="E88" s="257"/>
      <c r="F88" s="258"/>
      <c r="G88" s="603">
        <f t="shared" si="20"/>
        <v>49</v>
      </c>
      <c r="H88" s="604">
        <f t="shared" si="21"/>
        <v>47</v>
      </c>
      <c r="I88" s="612">
        <f t="shared" si="12"/>
        <v>0</v>
      </c>
      <c r="J88" s="485" t="e">
        <f>VLOOKUP(C88,[1]学年!$C$2:$D$7,2,0)</f>
        <v>#N/A</v>
      </c>
      <c r="K88" s="613">
        <f t="shared" si="13"/>
        <v>0</v>
      </c>
      <c r="L88" s="614">
        <f t="shared" si="14"/>
        <v>0</v>
      </c>
      <c r="M88" s="26">
        <v>8.5000000000000006E-5</v>
      </c>
      <c r="N88" s="259">
        <f t="shared" si="15"/>
        <v>8.5000000000000006E-5</v>
      </c>
      <c r="O88" s="481"/>
      <c r="P88" s="482"/>
      <c r="Q88" s="615">
        <v>85</v>
      </c>
      <c r="R88" s="616" t="e">
        <f t="shared" si="16"/>
        <v>#N/A</v>
      </c>
      <c r="S88" s="259" t="e">
        <f t="shared" si="17"/>
        <v>#N/A</v>
      </c>
      <c r="T88" s="616" t="e">
        <f t="shared" si="18"/>
        <v>#N/A</v>
      </c>
      <c r="U88" s="259" t="e">
        <f t="shared" si="19"/>
        <v>#N/A</v>
      </c>
      <c r="V88" s="616"/>
      <c r="W88" s="26"/>
      <c r="X88" s="616"/>
      <c r="Y88" s="28"/>
      <c r="Z88" s="616"/>
      <c r="AA88" s="259"/>
      <c r="AB88" s="616"/>
      <c r="AC88" s="259"/>
      <c r="AD88" s="616"/>
      <c r="AE88" s="259"/>
      <c r="AF88" s="616"/>
      <c r="AG88" s="259"/>
      <c r="AH88" s="616"/>
      <c r="AJ88" s="263"/>
      <c r="AK88" s="253"/>
      <c r="AL88" s="33"/>
      <c r="AM88" s="618"/>
      <c r="AN88" s="257"/>
      <c r="AO88" s="257"/>
    </row>
    <row r="89" spans="1:42" ht="15" customHeight="1" thickBot="1" x14ac:dyDescent="0.25">
      <c r="A89" s="254"/>
      <c r="B89" s="255"/>
      <c r="C89" s="32"/>
      <c r="D89" s="256"/>
      <c r="E89" s="257"/>
      <c r="F89" s="258"/>
      <c r="G89" s="603">
        <f t="shared" si="20"/>
        <v>48</v>
      </c>
      <c r="H89" s="604">
        <f t="shared" si="21"/>
        <v>47</v>
      </c>
      <c r="I89" s="612">
        <f t="shared" si="12"/>
        <v>0</v>
      </c>
      <c r="J89" s="485" t="e">
        <f>VLOOKUP(C89,[1]学年!$C$2:$D$7,2,0)</f>
        <v>#N/A</v>
      </c>
      <c r="K89" s="613">
        <f t="shared" si="13"/>
        <v>0</v>
      </c>
      <c r="L89" s="614">
        <f t="shared" si="14"/>
        <v>0</v>
      </c>
      <c r="M89" s="26">
        <v>8.6000000000000003E-5</v>
      </c>
      <c r="N89" s="259">
        <f t="shared" si="15"/>
        <v>8.6000000000000003E-5</v>
      </c>
      <c r="O89" s="481"/>
      <c r="P89" s="482"/>
      <c r="Q89" s="615">
        <v>86</v>
      </c>
      <c r="R89" s="616" t="e">
        <f t="shared" si="16"/>
        <v>#N/A</v>
      </c>
      <c r="S89" s="259" t="e">
        <f t="shared" si="17"/>
        <v>#N/A</v>
      </c>
      <c r="T89" s="616" t="e">
        <f t="shared" si="18"/>
        <v>#N/A</v>
      </c>
      <c r="U89" s="259" t="e">
        <f t="shared" si="19"/>
        <v>#N/A</v>
      </c>
      <c r="V89" s="616"/>
      <c r="W89" s="26"/>
      <c r="X89" s="616"/>
      <c r="Y89" s="28"/>
      <c r="Z89" s="616"/>
      <c r="AA89" s="259"/>
      <c r="AB89" s="616"/>
      <c r="AC89" s="259"/>
      <c r="AD89" s="616"/>
      <c r="AE89" s="259"/>
      <c r="AF89" s="616"/>
      <c r="AG89" s="259"/>
      <c r="AH89" s="616"/>
      <c r="AJ89" s="263"/>
      <c r="AK89" s="253"/>
      <c r="AL89" s="33"/>
      <c r="AM89" s="618"/>
      <c r="AN89" s="257"/>
      <c r="AO89" s="257"/>
    </row>
    <row r="90" spans="1:42" ht="15" customHeight="1" x14ac:dyDescent="0.2">
      <c r="A90" s="254"/>
      <c r="B90" s="255"/>
      <c r="C90" s="32"/>
      <c r="D90" s="256"/>
      <c r="E90" s="257"/>
      <c r="F90" s="258"/>
      <c r="G90" s="603">
        <f t="shared" si="20"/>
        <v>47</v>
      </c>
      <c r="H90" s="604">
        <f t="shared" si="21"/>
        <v>47</v>
      </c>
      <c r="I90" s="612">
        <f t="shared" si="12"/>
        <v>0</v>
      </c>
      <c r="J90" s="485" t="e">
        <f>VLOOKUP(C90,[1]学年!$C$2:$D$7,2,0)</f>
        <v>#N/A</v>
      </c>
      <c r="K90" s="613">
        <f t="shared" si="13"/>
        <v>0</v>
      </c>
      <c r="L90" s="614">
        <f t="shared" si="14"/>
        <v>0</v>
      </c>
      <c r="M90" s="26">
        <v>8.7000000000000001E-5</v>
      </c>
      <c r="N90" s="259">
        <f t="shared" si="15"/>
        <v>8.7000000000000001E-5</v>
      </c>
      <c r="O90" s="481"/>
      <c r="P90" s="482"/>
      <c r="Q90" s="615">
        <v>87</v>
      </c>
      <c r="R90" s="616" t="e">
        <f t="shared" si="16"/>
        <v>#N/A</v>
      </c>
      <c r="S90" s="259" t="e">
        <f t="shared" si="17"/>
        <v>#N/A</v>
      </c>
      <c r="T90" s="616" t="e">
        <f t="shared" si="18"/>
        <v>#N/A</v>
      </c>
      <c r="U90" s="259" t="e">
        <f t="shared" si="19"/>
        <v>#N/A</v>
      </c>
      <c r="V90" s="616"/>
      <c r="W90" s="26"/>
      <c r="X90" s="616"/>
      <c r="Y90" s="28"/>
      <c r="Z90" s="616"/>
      <c r="AA90" s="259"/>
      <c r="AB90" s="616"/>
      <c r="AC90" s="259"/>
      <c r="AD90" s="616"/>
      <c r="AE90" s="259"/>
      <c r="AF90" s="616"/>
      <c r="AG90" s="259"/>
      <c r="AH90" s="616"/>
      <c r="AJ90" s="45"/>
      <c r="AK90" s="253"/>
      <c r="AL90" s="33"/>
      <c r="AM90" s="262"/>
      <c r="AN90" s="257"/>
      <c r="AO90" s="257"/>
      <c r="AP90" s="253"/>
    </row>
    <row r="91" spans="1:42" ht="15" customHeight="1" x14ac:dyDescent="0.2">
      <c r="A91" s="254"/>
      <c r="B91" s="255"/>
      <c r="C91" s="32"/>
      <c r="D91" s="256"/>
      <c r="E91" s="257"/>
      <c r="F91" s="258"/>
      <c r="G91" s="631">
        <f t="shared" ref="G91:G111" si="22">RANK(N91,$N$4:$N$160,0)</f>
        <v>52</v>
      </c>
      <c r="H91" s="513">
        <f t="shared" ref="H91:H111" si="23">RANK(I91,$I$4:$I$160,0)</f>
        <v>47</v>
      </c>
      <c r="I91" s="612">
        <f t="shared" si="12"/>
        <v>0</v>
      </c>
      <c r="J91" s="485" t="e">
        <f>VLOOKUP(C91,[1]学年!$C$2:$D$7,2,0)</f>
        <v>#N/A</v>
      </c>
      <c r="K91" s="613">
        <f t="shared" si="13"/>
        <v>0</v>
      </c>
      <c r="L91" s="614">
        <f t="shared" si="14"/>
        <v>0</v>
      </c>
      <c r="M91" s="26">
        <v>8.7999999999999998E-5</v>
      </c>
      <c r="N91" s="259">
        <f t="shared" si="15"/>
        <v>8.7999999999999998E-5</v>
      </c>
      <c r="O91" s="481"/>
      <c r="P91" s="482"/>
      <c r="Q91" s="615">
        <v>88</v>
      </c>
      <c r="R91" s="616" t="e">
        <f t="shared" si="16"/>
        <v>#N/A</v>
      </c>
      <c r="S91" s="259" t="e">
        <f t="shared" si="17"/>
        <v>#N/A</v>
      </c>
      <c r="T91" s="616" t="e">
        <f t="shared" si="18"/>
        <v>#N/A</v>
      </c>
      <c r="U91" s="259" t="e">
        <f t="shared" si="19"/>
        <v>#N/A</v>
      </c>
      <c r="V91" s="616"/>
      <c r="W91" s="26"/>
      <c r="X91" s="616"/>
      <c r="Y91" s="28"/>
      <c r="Z91" s="616"/>
      <c r="AA91" s="259"/>
      <c r="AB91" s="616"/>
      <c r="AC91" s="259"/>
      <c r="AD91" s="616"/>
      <c r="AE91" s="259"/>
      <c r="AF91" s="616"/>
      <c r="AG91" s="259"/>
      <c r="AH91" s="616"/>
      <c r="AJ91" s="45"/>
      <c r="AK91" s="253"/>
      <c r="AL91" s="33"/>
      <c r="AM91" s="618"/>
      <c r="AN91" s="257"/>
      <c r="AO91" s="257"/>
      <c r="AP91" s="253"/>
    </row>
    <row r="92" spans="1:42" ht="15" customHeight="1" x14ac:dyDescent="0.2">
      <c r="A92" s="254"/>
      <c r="B92" s="255"/>
      <c r="C92" s="32"/>
      <c r="D92" s="256"/>
      <c r="E92" s="257"/>
      <c r="F92" s="258"/>
      <c r="G92" s="631">
        <f t="shared" si="22"/>
        <v>51</v>
      </c>
      <c r="H92" s="513">
        <f t="shared" si="23"/>
        <v>47</v>
      </c>
      <c r="I92" s="612">
        <f t="shared" si="12"/>
        <v>0</v>
      </c>
      <c r="J92" s="485" t="e">
        <f>VLOOKUP(C92,[1]学年!$C$2:$D$7,2,0)</f>
        <v>#N/A</v>
      </c>
      <c r="K92" s="613">
        <f t="shared" si="13"/>
        <v>0</v>
      </c>
      <c r="L92" s="614">
        <f t="shared" si="14"/>
        <v>0</v>
      </c>
      <c r="M92" s="26">
        <v>8.8999999999999995E-5</v>
      </c>
      <c r="N92" s="259">
        <f t="shared" si="15"/>
        <v>8.8999999999999995E-5</v>
      </c>
      <c r="O92" s="481"/>
      <c r="P92" s="482"/>
      <c r="Q92" s="615">
        <v>89</v>
      </c>
      <c r="R92" s="616" t="e">
        <f t="shared" si="16"/>
        <v>#N/A</v>
      </c>
      <c r="S92" s="259" t="e">
        <f t="shared" si="17"/>
        <v>#N/A</v>
      </c>
      <c r="T92" s="616" t="e">
        <f t="shared" si="18"/>
        <v>#N/A</v>
      </c>
      <c r="U92" s="259" t="e">
        <f t="shared" si="19"/>
        <v>#N/A</v>
      </c>
      <c r="V92" s="616"/>
      <c r="W92" s="26"/>
      <c r="X92" s="616"/>
      <c r="Y92" s="28"/>
      <c r="Z92" s="616"/>
      <c r="AA92" s="259"/>
      <c r="AB92" s="616"/>
      <c r="AC92" s="259"/>
      <c r="AD92" s="616"/>
      <c r="AE92" s="259"/>
      <c r="AF92" s="616"/>
      <c r="AG92" s="259"/>
      <c r="AH92" s="616"/>
      <c r="AJ92" s="45"/>
      <c r="AK92" s="253"/>
      <c r="AL92" s="33"/>
      <c r="AM92" s="618"/>
      <c r="AN92" s="257"/>
      <c r="AO92" s="257"/>
    </row>
    <row r="93" spans="1:42" ht="15" customHeight="1" x14ac:dyDescent="0.2">
      <c r="A93" s="254"/>
      <c r="B93" s="255"/>
      <c r="C93" s="32"/>
      <c r="D93" s="256"/>
      <c r="E93" s="257"/>
      <c r="F93" s="258"/>
      <c r="G93" s="631">
        <f t="shared" si="22"/>
        <v>50</v>
      </c>
      <c r="H93" s="513">
        <f t="shared" si="23"/>
        <v>47</v>
      </c>
      <c r="I93" s="612">
        <f t="shared" si="12"/>
        <v>0</v>
      </c>
      <c r="J93" s="485" t="e">
        <f>VLOOKUP(C93,[1]学年!$C$2:$D$7,2,0)</f>
        <v>#N/A</v>
      </c>
      <c r="K93" s="613">
        <f t="shared" si="13"/>
        <v>0</v>
      </c>
      <c r="L93" s="614">
        <f t="shared" si="14"/>
        <v>0</v>
      </c>
      <c r="M93" s="26">
        <v>9.0000000000000006E-5</v>
      </c>
      <c r="N93" s="259">
        <f t="shared" si="15"/>
        <v>9.0000000000000006E-5</v>
      </c>
      <c r="O93" s="481"/>
      <c r="P93" s="482"/>
      <c r="Q93" s="615">
        <v>90</v>
      </c>
      <c r="R93" s="616" t="e">
        <f t="shared" si="16"/>
        <v>#N/A</v>
      </c>
      <c r="S93" s="259" t="e">
        <f t="shared" si="17"/>
        <v>#N/A</v>
      </c>
      <c r="T93" s="616" t="e">
        <f t="shared" si="18"/>
        <v>#N/A</v>
      </c>
      <c r="U93" s="259" t="e">
        <f t="shared" si="19"/>
        <v>#N/A</v>
      </c>
      <c r="V93" s="616"/>
      <c r="W93" s="26"/>
      <c r="X93" s="616"/>
      <c r="Y93" s="28"/>
      <c r="Z93" s="616"/>
      <c r="AA93" s="259"/>
      <c r="AB93" s="616"/>
      <c r="AC93" s="259"/>
      <c r="AD93" s="616"/>
      <c r="AE93" s="259"/>
      <c r="AF93" s="616"/>
      <c r="AG93" s="259"/>
      <c r="AH93" s="616"/>
      <c r="AJ93" s="45"/>
      <c r="AK93" s="253"/>
      <c r="AL93" s="33"/>
      <c r="AM93" s="618"/>
      <c r="AN93" s="257"/>
      <c r="AO93" s="257"/>
    </row>
    <row r="94" spans="1:42" ht="15" customHeight="1" x14ac:dyDescent="0.2">
      <c r="A94" s="269"/>
      <c r="B94" s="270"/>
      <c r="C94" s="33"/>
      <c r="D94" s="262"/>
      <c r="E94" s="271"/>
      <c r="F94" s="272"/>
      <c r="G94" s="632">
        <f t="shared" si="22"/>
        <v>49</v>
      </c>
      <c r="H94" s="633">
        <f t="shared" si="23"/>
        <v>47</v>
      </c>
      <c r="I94" s="626">
        <f t="shared" si="12"/>
        <v>0</v>
      </c>
      <c r="J94" s="493" t="e">
        <f>VLOOKUP(C94,[1]学年!$C$2:$D$7,2,0)</f>
        <v>#N/A</v>
      </c>
      <c r="K94" s="627">
        <f t="shared" si="13"/>
        <v>0</v>
      </c>
      <c r="L94" s="628">
        <f t="shared" si="14"/>
        <v>0</v>
      </c>
      <c r="M94" s="24">
        <v>9.1000000000000003E-5</v>
      </c>
      <c r="N94" s="629">
        <f t="shared" si="15"/>
        <v>9.1000000000000003E-5</v>
      </c>
      <c r="O94" s="475"/>
      <c r="P94" s="490"/>
      <c r="Q94" s="615">
        <v>91</v>
      </c>
      <c r="R94" s="630" t="e">
        <f t="shared" si="16"/>
        <v>#N/A</v>
      </c>
      <c r="S94" s="629" t="e">
        <f t="shared" si="17"/>
        <v>#N/A</v>
      </c>
      <c r="T94" s="630" t="e">
        <f t="shared" si="18"/>
        <v>#N/A</v>
      </c>
      <c r="U94" s="629" t="e">
        <f t="shared" si="19"/>
        <v>#N/A</v>
      </c>
      <c r="V94" s="630"/>
      <c r="W94" s="24"/>
      <c r="X94" s="630"/>
      <c r="Y94" s="615"/>
      <c r="Z94" s="630"/>
      <c r="AA94" s="629"/>
      <c r="AB94" s="630"/>
      <c r="AC94" s="629"/>
      <c r="AD94" s="630"/>
      <c r="AE94" s="629"/>
      <c r="AF94" s="630"/>
      <c r="AG94" s="629"/>
      <c r="AH94" s="630"/>
      <c r="AJ94" s="45"/>
      <c r="AK94" s="253"/>
      <c r="AL94" s="33"/>
      <c r="AM94" s="618"/>
      <c r="AN94" s="257"/>
      <c r="AO94" s="257"/>
      <c r="AP94" s="253"/>
    </row>
    <row r="95" spans="1:42" ht="15" customHeight="1" x14ac:dyDescent="0.2">
      <c r="A95" s="254"/>
      <c r="B95" s="255"/>
      <c r="C95" s="32"/>
      <c r="D95" s="256"/>
      <c r="E95" s="257"/>
      <c r="F95" s="258"/>
      <c r="G95" s="631">
        <f t="shared" si="22"/>
        <v>48</v>
      </c>
      <c r="H95" s="513">
        <f t="shared" si="23"/>
        <v>47</v>
      </c>
      <c r="I95" s="612">
        <f t="shared" si="12"/>
        <v>0</v>
      </c>
      <c r="J95" s="485" t="e">
        <f>VLOOKUP(C95,[1]学年!$C$2:$D$7,2,0)</f>
        <v>#N/A</v>
      </c>
      <c r="K95" s="613">
        <f t="shared" si="13"/>
        <v>0</v>
      </c>
      <c r="L95" s="614">
        <f t="shared" si="14"/>
        <v>0</v>
      </c>
      <c r="M95" s="26">
        <v>9.2E-5</v>
      </c>
      <c r="N95" s="259">
        <f t="shared" si="15"/>
        <v>9.2E-5</v>
      </c>
      <c r="O95" s="481"/>
      <c r="P95" s="482"/>
      <c r="Q95" s="615">
        <v>92</v>
      </c>
      <c r="R95" s="616" t="e">
        <f t="shared" si="16"/>
        <v>#N/A</v>
      </c>
      <c r="S95" s="259" t="e">
        <f t="shared" si="17"/>
        <v>#N/A</v>
      </c>
      <c r="T95" s="616" t="e">
        <f t="shared" si="18"/>
        <v>#N/A</v>
      </c>
      <c r="U95" s="259" t="e">
        <f t="shared" si="19"/>
        <v>#N/A</v>
      </c>
      <c r="V95" s="616"/>
      <c r="W95" s="26"/>
      <c r="X95" s="616"/>
      <c r="Y95" s="28"/>
      <c r="Z95" s="616"/>
      <c r="AA95" s="259"/>
      <c r="AB95" s="616"/>
      <c r="AC95" s="259"/>
      <c r="AD95" s="616"/>
      <c r="AE95" s="259"/>
      <c r="AF95" s="616"/>
      <c r="AG95" s="259"/>
      <c r="AH95" s="616"/>
      <c r="AJ95" s="45"/>
      <c r="AK95" s="253"/>
      <c r="AL95" s="33"/>
      <c r="AM95" s="618"/>
      <c r="AN95" s="257"/>
      <c r="AO95" s="257"/>
    </row>
    <row r="96" spans="1:42" ht="15" customHeight="1" thickBot="1" x14ac:dyDescent="0.25">
      <c r="A96" s="264"/>
      <c r="B96" s="265"/>
      <c r="C96" s="37"/>
      <c r="D96" s="266"/>
      <c r="E96" s="267"/>
      <c r="F96" s="268"/>
      <c r="G96" s="634">
        <f t="shared" si="22"/>
        <v>47</v>
      </c>
      <c r="H96" s="507">
        <f t="shared" si="23"/>
        <v>47</v>
      </c>
      <c r="I96" s="619">
        <f t="shared" si="12"/>
        <v>0</v>
      </c>
      <c r="J96" s="497" t="e">
        <f>VLOOKUP(C96,[1]学年!$C$2:$D$7,2,0)</f>
        <v>#N/A</v>
      </c>
      <c r="K96" s="620">
        <f t="shared" si="13"/>
        <v>0</v>
      </c>
      <c r="L96" s="621">
        <f t="shared" si="14"/>
        <v>0</v>
      </c>
      <c r="M96" s="26">
        <v>9.2999999999999997E-5</v>
      </c>
      <c r="N96" s="622">
        <f t="shared" si="15"/>
        <v>9.2999999999999997E-5</v>
      </c>
      <c r="O96" s="481"/>
      <c r="P96" s="482"/>
      <c r="Q96" s="615">
        <v>93</v>
      </c>
      <c r="R96" s="623" t="e">
        <f t="shared" si="16"/>
        <v>#N/A</v>
      </c>
      <c r="S96" s="622" t="e">
        <f t="shared" si="17"/>
        <v>#N/A</v>
      </c>
      <c r="T96" s="623" t="e">
        <f t="shared" si="18"/>
        <v>#N/A</v>
      </c>
      <c r="U96" s="622" t="e">
        <f t="shared" si="19"/>
        <v>#N/A</v>
      </c>
      <c r="V96" s="623"/>
      <c r="W96" s="40"/>
      <c r="X96" s="623"/>
      <c r="Y96" s="43"/>
      <c r="Z96" s="623"/>
      <c r="AA96" s="622"/>
      <c r="AB96" s="623"/>
      <c r="AC96" s="622"/>
      <c r="AD96" s="623"/>
      <c r="AE96" s="622"/>
      <c r="AF96" s="623"/>
      <c r="AG96" s="622"/>
      <c r="AH96" s="623"/>
      <c r="AJ96" s="45"/>
      <c r="AK96" s="253"/>
      <c r="AL96" s="33"/>
      <c r="AM96" s="618"/>
      <c r="AN96" s="257"/>
      <c r="AO96" s="257"/>
      <c r="AP96" s="253"/>
    </row>
    <row r="97" spans="1:41" ht="15" customHeight="1" x14ac:dyDescent="0.2">
      <c r="A97" s="252"/>
      <c r="B97" s="273"/>
      <c r="C97" s="20"/>
      <c r="D97" s="274"/>
      <c r="E97" s="260">
        <v>0</v>
      </c>
      <c r="F97" s="275">
        <v>94</v>
      </c>
      <c r="G97" s="635" t="e">
        <f t="shared" si="22"/>
        <v>#N/A</v>
      </c>
      <c r="H97" s="511">
        <f t="shared" si="23"/>
        <v>47</v>
      </c>
      <c r="I97" s="636"/>
      <c r="J97" s="473"/>
      <c r="K97" s="637"/>
      <c r="L97" s="638"/>
      <c r="M97" s="26">
        <v>9.3999999999999994E-5</v>
      </c>
      <c r="N97" s="276"/>
      <c r="O97" s="481"/>
      <c r="P97" s="482"/>
      <c r="Q97" s="615">
        <v>94</v>
      </c>
      <c r="R97" s="172" t="e">
        <f t="shared" si="16"/>
        <v>#N/A</v>
      </c>
      <c r="S97" s="276" t="e">
        <f t="shared" si="17"/>
        <v>#N/A</v>
      </c>
      <c r="T97" s="172" t="e">
        <f t="shared" si="18"/>
        <v>#N/A</v>
      </c>
      <c r="U97" s="276" t="e">
        <f t="shared" si="19"/>
        <v>#N/A</v>
      </c>
      <c r="V97" s="172"/>
      <c r="W97" s="277"/>
      <c r="X97" s="172"/>
      <c r="Y97" s="171"/>
      <c r="Z97" s="172"/>
      <c r="AA97" s="276"/>
      <c r="AB97" s="172"/>
      <c r="AC97" s="276"/>
      <c r="AD97" s="172"/>
      <c r="AE97" s="276"/>
      <c r="AF97" s="172"/>
      <c r="AG97" s="276"/>
      <c r="AH97" s="172"/>
      <c r="AJ97" s="263"/>
      <c r="AK97" s="253"/>
      <c r="AL97" s="33"/>
      <c r="AM97" s="618"/>
      <c r="AN97" s="257"/>
      <c r="AO97" s="257"/>
    </row>
    <row r="98" spans="1:41" ht="15" customHeight="1" x14ac:dyDescent="0.2">
      <c r="A98" s="254"/>
      <c r="B98" s="255"/>
      <c r="C98" s="32"/>
      <c r="D98" s="256"/>
      <c r="E98" s="257">
        <v>0</v>
      </c>
      <c r="F98" s="258">
        <v>94</v>
      </c>
      <c r="G98" s="631" t="e">
        <f t="shared" si="22"/>
        <v>#N/A</v>
      </c>
      <c r="H98" s="513">
        <f t="shared" si="23"/>
        <v>47</v>
      </c>
      <c r="I98" s="612"/>
      <c r="J98" s="485"/>
      <c r="K98" s="613"/>
      <c r="L98" s="614"/>
      <c r="M98" s="26">
        <v>9.5000000000000005E-5</v>
      </c>
      <c r="N98" s="259"/>
      <c r="O98" s="481"/>
      <c r="P98" s="482"/>
      <c r="Q98" s="615">
        <v>95</v>
      </c>
      <c r="R98" s="616" t="e">
        <f t="shared" si="16"/>
        <v>#N/A</v>
      </c>
      <c r="S98" s="259" t="e">
        <f t="shared" si="17"/>
        <v>#N/A</v>
      </c>
      <c r="T98" s="616" t="e">
        <f t="shared" si="18"/>
        <v>#N/A</v>
      </c>
      <c r="U98" s="259" t="e">
        <f t="shared" si="19"/>
        <v>#N/A</v>
      </c>
      <c r="V98" s="616"/>
      <c r="W98" s="26"/>
      <c r="X98" s="616"/>
      <c r="Y98" s="28"/>
      <c r="Z98" s="616"/>
      <c r="AA98" s="259"/>
      <c r="AB98" s="616"/>
      <c r="AC98" s="259"/>
      <c r="AD98" s="616"/>
      <c r="AE98" s="259"/>
      <c r="AF98" s="616"/>
      <c r="AG98" s="259"/>
      <c r="AH98" s="616"/>
      <c r="AJ98" s="263"/>
      <c r="AK98" s="253"/>
      <c r="AL98" s="33"/>
      <c r="AM98" s="618"/>
      <c r="AN98" s="257"/>
      <c r="AO98" s="257"/>
    </row>
    <row r="99" spans="1:41" ht="15" customHeight="1" x14ac:dyDescent="0.2">
      <c r="A99" s="254"/>
      <c r="B99" s="255"/>
      <c r="C99" s="32"/>
      <c r="D99" s="256"/>
      <c r="E99" s="257">
        <v>0</v>
      </c>
      <c r="F99" s="258">
        <v>94</v>
      </c>
      <c r="G99" s="631" t="e">
        <f t="shared" si="22"/>
        <v>#N/A</v>
      </c>
      <c r="H99" s="513">
        <f t="shared" si="23"/>
        <v>47</v>
      </c>
      <c r="I99" s="612"/>
      <c r="J99" s="485"/>
      <c r="K99" s="613"/>
      <c r="L99" s="614"/>
      <c r="M99" s="26">
        <v>9.6000000000000002E-5</v>
      </c>
      <c r="N99" s="259"/>
      <c r="O99" s="481"/>
      <c r="P99" s="482"/>
      <c r="Q99" s="615">
        <v>96</v>
      </c>
      <c r="R99" s="616" t="e">
        <f t="shared" si="16"/>
        <v>#N/A</v>
      </c>
      <c r="S99" s="259" t="e">
        <f t="shared" si="17"/>
        <v>#N/A</v>
      </c>
      <c r="T99" s="616" t="e">
        <f t="shared" si="18"/>
        <v>#N/A</v>
      </c>
      <c r="U99" s="259" t="e">
        <f t="shared" si="19"/>
        <v>#N/A</v>
      </c>
      <c r="V99" s="616"/>
      <c r="W99" s="26"/>
      <c r="X99" s="616"/>
      <c r="Y99" s="28"/>
      <c r="Z99" s="616"/>
      <c r="AA99" s="259"/>
      <c r="AB99" s="616"/>
      <c r="AC99" s="259"/>
      <c r="AD99" s="616"/>
      <c r="AE99" s="259"/>
      <c r="AF99" s="616"/>
      <c r="AG99" s="259"/>
      <c r="AH99" s="616"/>
      <c r="AJ99" s="263"/>
      <c r="AK99" s="253"/>
      <c r="AL99" s="33"/>
      <c r="AM99" s="618"/>
      <c r="AN99" s="257"/>
      <c r="AO99" s="257"/>
    </row>
    <row r="100" spans="1:41" ht="15" customHeight="1" x14ac:dyDescent="0.2">
      <c r="A100" s="254"/>
      <c r="B100" s="255"/>
      <c r="C100" s="32"/>
      <c r="D100" s="256"/>
      <c r="E100" s="257">
        <v>0</v>
      </c>
      <c r="F100" s="258">
        <v>94</v>
      </c>
      <c r="G100" s="631" t="e">
        <f t="shared" si="22"/>
        <v>#N/A</v>
      </c>
      <c r="H100" s="513">
        <f t="shared" si="23"/>
        <v>47</v>
      </c>
      <c r="I100" s="612"/>
      <c r="J100" s="485"/>
      <c r="K100" s="613"/>
      <c r="L100" s="614"/>
      <c r="M100" s="277">
        <v>9.7E-5</v>
      </c>
      <c r="N100" s="259"/>
      <c r="O100" s="505"/>
      <c r="P100" s="476"/>
      <c r="Q100" s="615">
        <v>97</v>
      </c>
      <c r="R100" s="616" t="e">
        <f t="shared" si="16"/>
        <v>#N/A</v>
      </c>
      <c r="S100" s="259" t="e">
        <f t="shared" si="17"/>
        <v>#N/A</v>
      </c>
      <c r="T100" s="616" t="e">
        <f t="shared" si="18"/>
        <v>#N/A</v>
      </c>
      <c r="U100" s="259" t="e">
        <f t="shared" si="19"/>
        <v>#N/A</v>
      </c>
      <c r="V100" s="616"/>
      <c r="W100" s="26"/>
      <c r="X100" s="616"/>
      <c r="Y100" s="28"/>
      <c r="Z100" s="616"/>
      <c r="AA100" s="259"/>
      <c r="AB100" s="616"/>
      <c r="AC100" s="259"/>
      <c r="AD100" s="616"/>
      <c r="AE100" s="259"/>
      <c r="AF100" s="616"/>
      <c r="AG100" s="259"/>
      <c r="AH100" s="616"/>
      <c r="AJ100" s="263"/>
      <c r="AK100" s="253"/>
      <c r="AL100" s="33"/>
      <c r="AM100" s="618"/>
      <c r="AN100" s="257"/>
      <c r="AO100" s="257"/>
    </row>
    <row r="101" spans="1:41" ht="15" customHeight="1" x14ac:dyDescent="0.2">
      <c r="A101" s="254"/>
      <c r="B101" s="255"/>
      <c r="C101" s="32"/>
      <c r="D101" s="256"/>
      <c r="E101" s="257">
        <v>0</v>
      </c>
      <c r="F101" s="258">
        <v>94</v>
      </c>
      <c r="G101" s="631" t="e">
        <f t="shared" si="22"/>
        <v>#N/A</v>
      </c>
      <c r="H101" s="513">
        <f t="shared" si="23"/>
        <v>47</v>
      </c>
      <c r="I101" s="612"/>
      <c r="J101" s="485"/>
      <c r="K101" s="613"/>
      <c r="L101" s="614"/>
      <c r="M101" s="26">
        <v>9.7999999999999997E-5</v>
      </c>
      <c r="N101" s="259"/>
      <c r="O101" s="481"/>
      <c r="P101" s="482"/>
      <c r="Q101" s="615">
        <v>98</v>
      </c>
      <c r="R101" s="616" t="e">
        <f t="shared" si="16"/>
        <v>#N/A</v>
      </c>
      <c r="S101" s="259" t="e">
        <f t="shared" si="17"/>
        <v>#N/A</v>
      </c>
      <c r="T101" s="616" t="e">
        <f t="shared" si="18"/>
        <v>#N/A</v>
      </c>
      <c r="U101" s="259" t="e">
        <f t="shared" si="19"/>
        <v>#N/A</v>
      </c>
      <c r="V101" s="616"/>
      <c r="W101" s="26"/>
      <c r="X101" s="616"/>
      <c r="Y101" s="28"/>
      <c r="Z101" s="616"/>
      <c r="AA101" s="259"/>
      <c r="AB101" s="616"/>
      <c r="AC101" s="259"/>
      <c r="AD101" s="616"/>
      <c r="AE101" s="259"/>
      <c r="AF101" s="616"/>
      <c r="AG101" s="259"/>
      <c r="AH101" s="616"/>
      <c r="AJ101" s="263"/>
      <c r="AK101" s="253"/>
      <c r="AL101" s="33"/>
      <c r="AM101" s="618"/>
      <c r="AN101" s="257"/>
      <c r="AO101" s="257"/>
    </row>
    <row r="102" spans="1:41" ht="15" customHeight="1" x14ac:dyDescent="0.2">
      <c r="A102" s="252"/>
      <c r="B102" s="273"/>
      <c r="C102" s="20"/>
      <c r="D102" s="274"/>
      <c r="E102" s="260">
        <v>0</v>
      </c>
      <c r="F102" s="275">
        <v>94</v>
      </c>
      <c r="G102" s="635" t="e">
        <f t="shared" si="22"/>
        <v>#N/A</v>
      </c>
      <c r="H102" s="511">
        <f t="shared" si="23"/>
        <v>47</v>
      </c>
      <c r="I102" s="636"/>
      <c r="J102" s="473"/>
      <c r="K102" s="637"/>
      <c r="L102" s="638"/>
      <c r="M102" s="26">
        <v>9.8999999999999994E-5</v>
      </c>
      <c r="N102" s="276"/>
      <c r="O102" s="481"/>
      <c r="P102" s="482"/>
      <c r="Q102" s="615">
        <v>99</v>
      </c>
      <c r="R102" s="172" t="e">
        <f t="shared" si="16"/>
        <v>#N/A</v>
      </c>
      <c r="S102" s="276" t="e">
        <f t="shared" si="17"/>
        <v>#N/A</v>
      </c>
      <c r="T102" s="172" t="e">
        <f t="shared" si="18"/>
        <v>#N/A</v>
      </c>
      <c r="U102" s="276" t="e">
        <f t="shared" si="19"/>
        <v>#N/A</v>
      </c>
      <c r="V102" s="172"/>
      <c r="W102" s="277"/>
      <c r="X102" s="172"/>
      <c r="Y102" s="171"/>
      <c r="Z102" s="172"/>
      <c r="AA102" s="276"/>
      <c r="AB102" s="172"/>
      <c r="AC102" s="276"/>
      <c r="AD102" s="172"/>
      <c r="AE102" s="276"/>
      <c r="AF102" s="172"/>
      <c r="AG102" s="276"/>
      <c r="AH102" s="172"/>
      <c r="AJ102" s="263"/>
      <c r="AK102" s="253"/>
      <c r="AL102" s="33"/>
      <c r="AM102" s="618"/>
      <c r="AN102" s="257"/>
      <c r="AO102" s="257"/>
    </row>
    <row r="103" spans="1:41" ht="15" customHeight="1" x14ac:dyDescent="0.2">
      <c r="A103" s="254"/>
      <c r="B103" s="255"/>
      <c r="C103" s="32"/>
      <c r="D103" s="256"/>
      <c r="E103" s="257">
        <v>0</v>
      </c>
      <c r="F103" s="258">
        <v>94</v>
      </c>
      <c r="G103" s="631" t="e">
        <f t="shared" si="22"/>
        <v>#N/A</v>
      </c>
      <c r="H103" s="513">
        <f t="shared" si="23"/>
        <v>47</v>
      </c>
      <c r="I103" s="612"/>
      <c r="J103" s="485"/>
      <c r="K103" s="613"/>
      <c r="L103" s="614"/>
      <c r="M103" s="26">
        <v>1E-4</v>
      </c>
      <c r="N103" s="259"/>
      <c r="O103" s="481"/>
      <c r="P103" s="482"/>
      <c r="Q103" s="615">
        <v>100</v>
      </c>
      <c r="R103" s="616" t="e">
        <f t="shared" si="16"/>
        <v>#N/A</v>
      </c>
      <c r="S103" s="259" t="e">
        <f t="shared" si="17"/>
        <v>#N/A</v>
      </c>
      <c r="T103" s="616" t="e">
        <f t="shared" si="18"/>
        <v>#N/A</v>
      </c>
      <c r="U103" s="259" t="e">
        <f t="shared" si="19"/>
        <v>#N/A</v>
      </c>
      <c r="V103" s="616"/>
      <c r="W103" s="26"/>
      <c r="X103" s="616"/>
      <c r="Y103" s="28"/>
      <c r="Z103" s="616"/>
      <c r="AA103" s="259"/>
      <c r="AB103" s="616"/>
      <c r="AC103" s="259"/>
      <c r="AD103" s="616"/>
      <c r="AE103" s="259"/>
      <c r="AF103" s="616"/>
      <c r="AG103" s="259"/>
      <c r="AH103" s="616"/>
      <c r="AJ103" s="263"/>
      <c r="AK103" s="253"/>
      <c r="AL103" s="33"/>
      <c r="AM103" s="618"/>
      <c r="AN103" s="257"/>
      <c r="AO103" s="257"/>
    </row>
    <row r="104" spans="1:41" ht="15" customHeight="1" x14ac:dyDescent="0.2">
      <c r="A104" s="254"/>
      <c r="B104" s="255"/>
      <c r="C104" s="32"/>
      <c r="D104" s="256"/>
      <c r="E104" s="257">
        <v>0</v>
      </c>
      <c r="F104" s="258">
        <v>94</v>
      </c>
      <c r="G104" s="631" t="e">
        <f t="shared" si="22"/>
        <v>#N/A</v>
      </c>
      <c r="H104" s="513">
        <f t="shared" si="23"/>
        <v>47</v>
      </c>
      <c r="I104" s="612"/>
      <c r="J104" s="485"/>
      <c r="K104" s="613"/>
      <c r="L104" s="614"/>
      <c r="M104" s="26">
        <v>1.01E-4</v>
      </c>
      <c r="N104" s="259"/>
      <c r="O104" s="481"/>
      <c r="P104" s="482"/>
      <c r="Q104" s="615">
        <v>101</v>
      </c>
      <c r="R104" s="616" t="e">
        <f t="shared" si="16"/>
        <v>#N/A</v>
      </c>
      <c r="S104" s="259" t="e">
        <f t="shared" si="17"/>
        <v>#N/A</v>
      </c>
      <c r="T104" s="616" t="e">
        <f t="shared" si="18"/>
        <v>#N/A</v>
      </c>
      <c r="U104" s="259" t="e">
        <f t="shared" si="19"/>
        <v>#N/A</v>
      </c>
      <c r="V104" s="616"/>
      <c r="W104" s="26"/>
      <c r="X104" s="616"/>
      <c r="Y104" s="28"/>
      <c r="Z104" s="616"/>
      <c r="AA104" s="259"/>
      <c r="AB104" s="616"/>
      <c r="AC104" s="259"/>
      <c r="AD104" s="616"/>
      <c r="AE104" s="259"/>
      <c r="AF104" s="616"/>
      <c r="AG104" s="259"/>
      <c r="AH104" s="616"/>
      <c r="AJ104" s="263"/>
      <c r="AK104" s="253"/>
      <c r="AL104" s="33"/>
      <c r="AM104" s="618"/>
      <c r="AN104" s="257"/>
      <c r="AO104" s="257"/>
    </row>
    <row r="105" spans="1:41" ht="15" customHeight="1" x14ac:dyDescent="0.2">
      <c r="A105" s="254"/>
      <c r="B105" s="255"/>
      <c r="C105" s="32"/>
      <c r="D105" s="256"/>
      <c r="E105" s="257">
        <v>0</v>
      </c>
      <c r="F105" s="258">
        <v>94</v>
      </c>
      <c r="G105" s="631" t="e">
        <f t="shared" si="22"/>
        <v>#N/A</v>
      </c>
      <c r="H105" s="513">
        <f t="shared" si="23"/>
        <v>47</v>
      </c>
      <c r="I105" s="612"/>
      <c r="J105" s="485"/>
      <c r="K105" s="613"/>
      <c r="L105" s="614"/>
      <c r="M105" s="26">
        <v>1.02E-4</v>
      </c>
      <c r="N105" s="259"/>
      <c r="O105" s="481"/>
      <c r="P105" s="482"/>
      <c r="Q105" s="615">
        <v>102</v>
      </c>
      <c r="R105" s="616" t="e">
        <f t="shared" si="16"/>
        <v>#N/A</v>
      </c>
      <c r="S105" s="259" t="e">
        <f t="shared" si="17"/>
        <v>#N/A</v>
      </c>
      <c r="T105" s="616" t="e">
        <f t="shared" si="18"/>
        <v>#N/A</v>
      </c>
      <c r="U105" s="259" t="e">
        <f t="shared" si="19"/>
        <v>#N/A</v>
      </c>
      <c r="V105" s="616"/>
      <c r="W105" s="26"/>
      <c r="X105" s="616"/>
      <c r="Y105" s="28"/>
      <c r="Z105" s="616"/>
      <c r="AA105" s="259"/>
      <c r="AB105" s="616"/>
      <c r="AC105" s="259"/>
      <c r="AD105" s="616"/>
      <c r="AE105" s="259"/>
      <c r="AF105" s="616"/>
      <c r="AG105" s="259"/>
      <c r="AH105" s="616"/>
      <c r="AJ105" s="263"/>
      <c r="AK105" s="253"/>
      <c r="AL105" s="33"/>
      <c r="AM105" s="618"/>
      <c r="AN105" s="257"/>
      <c r="AO105" s="257"/>
    </row>
    <row r="106" spans="1:41" ht="15" customHeight="1" x14ac:dyDescent="0.2">
      <c r="A106" s="254"/>
      <c r="B106" s="255"/>
      <c r="C106" s="32"/>
      <c r="D106" s="256"/>
      <c r="E106" s="257">
        <v>0</v>
      </c>
      <c r="F106" s="258">
        <v>94</v>
      </c>
      <c r="G106" s="631" t="e">
        <f t="shared" si="22"/>
        <v>#N/A</v>
      </c>
      <c r="H106" s="513">
        <f t="shared" si="23"/>
        <v>47</v>
      </c>
      <c r="I106" s="612"/>
      <c r="J106" s="485"/>
      <c r="K106" s="613"/>
      <c r="L106" s="614"/>
      <c r="M106" s="26">
        <v>1.03E-4</v>
      </c>
      <c r="N106" s="259"/>
      <c r="O106" s="481"/>
      <c r="P106" s="482"/>
      <c r="Q106" s="615">
        <v>103</v>
      </c>
      <c r="R106" s="616" t="e">
        <f t="shared" si="16"/>
        <v>#N/A</v>
      </c>
      <c r="S106" s="259" t="e">
        <f t="shared" si="17"/>
        <v>#N/A</v>
      </c>
      <c r="T106" s="616" t="e">
        <f t="shared" si="18"/>
        <v>#N/A</v>
      </c>
      <c r="U106" s="259" t="e">
        <f t="shared" si="19"/>
        <v>#N/A</v>
      </c>
      <c r="V106" s="616"/>
      <c r="W106" s="26"/>
      <c r="X106" s="616"/>
      <c r="Y106" s="28"/>
      <c r="Z106" s="616"/>
      <c r="AA106" s="259"/>
      <c r="AB106" s="616"/>
      <c r="AC106" s="259"/>
      <c r="AD106" s="616"/>
      <c r="AE106" s="259"/>
      <c r="AF106" s="616"/>
      <c r="AG106" s="259"/>
      <c r="AH106" s="616"/>
      <c r="AJ106" s="263"/>
      <c r="AK106" s="253"/>
      <c r="AL106" s="33"/>
      <c r="AM106" s="618"/>
      <c r="AN106" s="257"/>
      <c r="AO106" s="257"/>
    </row>
    <row r="107" spans="1:41" ht="15" customHeight="1" x14ac:dyDescent="0.2">
      <c r="A107" s="254"/>
      <c r="B107" s="255"/>
      <c r="C107" s="32"/>
      <c r="D107" s="256"/>
      <c r="E107" s="257">
        <v>0</v>
      </c>
      <c r="F107" s="258">
        <v>94</v>
      </c>
      <c r="G107" s="631" t="e">
        <f t="shared" si="22"/>
        <v>#N/A</v>
      </c>
      <c r="H107" s="513">
        <f t="shared" si="23"/>
        <v>47</v>
      </c>
      <c r="I107" s="612"/>
      <c r="J107" s="485"/>
      <c r="K107" s="613"/>
      <c r="L107" s="614"/>
      <c r="M107" s="26">
        <v>1.0399999999999999E-4</v>
      </c>
      <c r="N107" s="259"/>
      <c r="O107" s="481"/>
      <c r="P107" s="482"/>
      <c r="Q107" s="615">
        <v>104</v>
      </c>
      <c r="R107" s="616" t="e">
        <f t="shared" si="16"/>
        <v>#N/A</v>
      </c>
      <c r="S107" s="259" t="e">
        <f t="shared" si="17"/>
        <v>#N/A</v>
      </c>
      <c r="T107" s="616" t="e">
        <f t="shared" si="18"/>
        <v>#N/A</v>
      </c>
      <c r="U107" s="259" t="e">
        <f t="shared" si="19"/>
        <v>#N/A</v>
      </c>
      <c r="V107" s="616"/>
      <c r="W107" s="26"/>
      <c r="X107" s="616"/>
      <c r="Y107" s="28"/>
      <c r="Z107" s="616"/>
      <c r="AA107" s="259"/>
      <c r="AB107" s="616"/>
      <c r="AC107" s="259"/>
      <c r="AD107" s="616"/>
      <c r="AE107" s="259"/>
      <c r="AF107" s="616"/>
      <c r="AG107" s="259"/>
      <c r="AH107" s="616"/>
      <c r="AJ107" s="263"/>
      <c r="AK107" s="253"/>
      <c r="AL107" s="33"/>
      <c r="AM107" s="618"/>
      <c r="AN107" s="257"/>
      <c r="AO107" s="257"/>
    </row>
    <row r="108" spans="1:41" ht="15" customHeight="1" x14ac:dyDescent="0.2">
      <c r="A108" s="254"/>
      <c r="B108" s="255"/>
      <c r="C108" s="32"/>
      <c r="D108" s="256"/>
      <c r="E108" s="257">
        <v>0</v>
      </c>
      <c r="F108" s="258">
        <v>94</v>
      </c>
      <c r="G108" s="631" t="e">
        <f t="shared" si="22"/>
        <v>#N/A</v>
      </c>
      <c r="H108" s="513">
        <f t="shared" si="23"/>
        <v>47</v>
      </c>
      <c r="I108" s="612"/>
      <c r="J108" s="485"/>
      <c r="K108" s="613"/>
      <c r="L108" s="614"/>
      <c r="M108" s="26">
        <v>1.05E-4</v>
      </c>
      <c r="N108" s="259"/>
      <c r="O108" s="481"/>
      <c r="P108" s="482"/>
      <c r="Q108" s="615">
        <v>105</v>
      </c>
      <c r="R108" s="616" t="e">
        <f t="shared" si="16"/>
        <v>#N/A</v>
      </c>
      <c r="S108" s="259" t="e">
        <f t="shared" si="17"/>
        <v>#N/A</v>
      </c>
      <c r="T108" s="616" t="e">
        <f t="shared" si="18"/>
        <v>#N/A</v>
      </c>
      <c r="U108" s="259" t="e">
        <f t="shared" si="19"/>
        <v>#N/A</v>
      </c>
      <c r="V108" s="616"/>
      <c r="W108" s="26"/>
      <c r="X108" s="616"/>
      <c r="Y108" s="28"/>
      <c r="Z108" s="616"/>
      <c r="AA108" s="259"/>
      <c r="AB108" s="616"/>
      <c r="AC108" s="259"/>
      <c r="AD108" s="616"/>
      <c r="AE108" s="259"/>
      <c r="AF108" s="616"/>
      <c r="AG108" s="259"/>
      <c r="AH108" s="616"/>
      <c r="AJ108" s="263"/>
      <c r="AK108" s="253"/>
      <c r="AL108" s="33"/>
      <c r="AM108" s="618"/>
      <c r="AN108" s="257"/>
      <c r="AO108" s="257"/>
    </row>
    <row r="109" spans="1:41" ht="15" customHeight="1" thickBot="1" x14ac:dyDescent="0.25">
      <c r="A109" s="252"/>
      <c r="B109" s="273"/>
      <c r="C109" s="20"/>
      <c r="D109" s="274"/>
      <c r="E109" s="260">
        <v>0</v>
      </c>
      <c r="F109" s="275">
        <v>94</v>
      </c>
      <c r="G109" s="635" t="e">
        <f t="shared" si="22"/>
        <v>#N/A</v>
      </c>
      <c r="H109" s="511">
        <f t="shared" si="23"/>
        <v>47</v>
      </c>
      <c r="I109" s="636"/>
      <c r="J109" s="473"/>
      <c r="K109" s="637"/>
      <c r="L109" s="638"/>
      <c r="M109" s="40">
        <v>1.06E-4</v>
      </c>
      <c r="N109" s="276"/>
      <c r="O109" s="498"/>
      <c r="P109" s="499"/>
      <c r="Q109" s="615">
        <v>106</v>
      </c>
      <c r="R109" s="172" t="e">
        <f t="shared" si="16"/>
        <v>#N/A</v>
      </c>
      <c r="S109" s="276" t="e">
        <f t="shared" si="17"/>
        <v>#N/A</v>
      </c>
      <c r="T109" s="172" t="e">
        <f t="shared" si="18"/>
        <v>#N/A</v>
      </c>
      <c r="U109" s="276" t="e">
        <f t="shared" si="19"/>
        <v>#N/A</v>
      </c>
      <c r="V109" s="172"/>
      <c r="W109" s="277"/>
      <c r="X109" s="172"/>
      <c r="Y109" s="171"/>
      <c r="Z109" s="172"/>
      <c r="AA109" s="276"/>
      <c r="AB109" s="172"/>
      <c r="AC109" s="276"/>
      <c r="AD109" s="172"/>
      <c r="AE109" s="276"/>
      <c r="AF109" s="172"/>
      <c r="AG109" s="276"/>
      <c r="AH109" s="172"/>
      <c r="AJ109" s="263"/>
      <c r="AK109" s="253"/>
      <c r="AL109" s="33"/>
      <c r="AM109" s="618"/>
      <c r="AN109" s="257"/>
      <c r="AO109" s="257"/>
    </row>
    <row r="110" spans="1:41" ht="15" customHeight="1" x14ac:dyDescent="0.2">
      <c r="A110" s="254"/>
      <c r="B110" s="255"/>
      <c r="C110" s="32"/>
      <c r="D110" s="256"/>
      <c r="E110" s="257">
        <v>0</v>
      </c>
      <c r="F110" s="258">
        <v>94</v>
      </c>
      <c r="G110" s="631" t="e">
        <f t="shared" si="22"/>
        <v>#N/A</v>
      </c>
      <c r="H110" s="513">
        <f t="shared" si="23"/>
        <v>47</v>
      </c>
      <c r="I110" s="612"/>
      <c r="J110" s="485"/>
      <c r="K110" s="613"/>
      <c r="L110" s="614"/>
      <c r="M110" s="26">
        <v>1.07E-4</v>
      </c>
      <c r="N110" s="259"/>
      <c r="O110" s="505"/>
      <c r="P110" s="476"/>
      <c r="Q110" s="615">
        <v>107</v>
      </c>
      <c r="R110" s="616" t="e">
        <f t="shared" si="16"/>
        <v>#N/A</v>
      </c>
      <c r="S110" s="259" t="e">
        <f t="shared" si="17"/>
        <v>#N/A</v>
      </c>
      <c r="T110" s="616" t="e">
        <f t="shared" si="18"/>
        <v>#N/A</v>
      </c>
      <c r="U110" s="259" t="e">
        <f t="shared" si="19"/>
        <v>#N/A</v>
      </c>
      <c r="V110" s="616"/>
      <c r="W110" s="26"/>
      <c r="X110" s="616"/>
      <c r="Y110" s="28"/>
      <c r="Z110" s="616"/>
      <c r="AA110" s="259"/>
      <c r="AB110" s="616"/>
      <c r="AC110" s="259"/>
      <c r="AD110" s="616"/>
      <c r="AE110" s="259"/>
      <c r="AF110" s="616"/>
      <c r="AG110" s="259"/>
      <c r="AH110" s="616"/>
      <c r="AJ110" s="263"/>
      <c r="AK110" s="253"/>
      <c r="AL110" s="33"/>
      <c r="AM110" s="618"/>
      <c r="AN110" s="257"/>
      <c r="AO110" s="257"/>
    </row>
    <row r="111" spans="1:41" ht="15" customHeight="1" thickBot="1" x14ac:dyDescent="0.25">
      <c r="A111" s="254"/>
      <c r="B111" s="255"/>
      <c r="C111" s="32"/>
      <c r="D111" s="256"/>
      <c r="E111" s="257">
        <v>0</v>
      </c>
      <c r="F111" s="258">
        <v>94</v>
      </c>
      <c r="G111" s="631" t="e">
        <f t="shared" si="22"/>
        <v>#N/A</v>
      </c>
      <c r="H111" s="513">
        <f t="shared" si="23"/>
        <v>47</v>
      </c>
      <c r="I111" s="612"/>
      <c r="J111" s="485"/>
      <c r="K111" s="613"/>
      <c r="L111" s="614"/>
      <c r="M111" s="40">
        <v>1.08E-4</v>
      </c>
      <c r="N111" s="259"/>
      <c r="O111" s="481"/>
      <c r="P111" s="482"/>
      <c r="Q111" s="615">
        <v>108</v>
      </c>
      <c r="R111" s="616" t="e">
        <f t="shared" si="16"/>
        <v>#N/A</v>
      </c>
      <c r="S111" s="259" t="e">
        <f t="shared" si="17"/>
        <v>#N/A</v>
      </c>
      <c r="T111" s="616" t="e">
        <f t="shared" si="18"/>
        <v>#N/A</v>
      </c>
      <c r="U111" s="259" t="e">
        <f t="shared" si="19"/>
        <v>#N/A</v>
      </c>
      <c r="V111" s="616"/>
      <c r="W111" s="26"/>
      <c r="X111" s="616"/>
      <c r="Y111" s="28"/>
      <c r="Z111" s="616"/>
      <c r="AA111" s="259"/>
      <c r="AB111" s="616"/>
      <c r="AC111" s="259"/>
      <c r="AD111" s="616"/>
      <c r="AE111" s="259"/>
      <c r="AF111" s="616"/>
      <c r="AG111" s="259"/>
      <c r="AH111" s="616"/>
      <c r="AJ111" s="263"/>
      <c r="AK111" s="253"/>
      <c r="AL111" s="33"/>
      <c r="AM111" s="618"/>
      <c r="AN111" s="257"/>
      <c r="AO111" s="257"/>
    </row>
    <row r="112" spans="1:41" ht="15" customHeight="1" x14ac:dyDescent="0.2">
      <c r="A112" s="254"/>
      <c r="B112" s="255"/>
      <c r="C112" s="32"/>
      <c r="D112" s="256"/>
      <c r="E112" s="257">
        <v>0</v>
      </c>
      <c r="F112" s="258">
        <v>94</v>
      </c>
      <c r="G112" s="631"/>
      <c r="H112" s="513"/>
      <c r="I112" s="612"/>
      <c r="J112" s="485"/>
      <c r="K112" s="613"/>
      <c r="L112" s="614"/>
      <c r="M112" s="26">
        <v>1.0900000000000001E-4</v>
      </c>
      <c r="N112" s="259"/>
      <c r="O112" s="481"/>
      <c r="P112" s="482"/>
      <c r="Q112" s="615">
        <v>109</v>
      </c>
      <c r="R112" s="616" t="e">
        <f t="shared" si="16"/>
        <v>#N/A</v>
      </c>
      <c r="S112" s="259" t="e">
        <f t="shared" si="17"/>
        <v>#N/A</v>
      </c>
      <c r="T112" s="616" t="e">
        <f t="shared" si="18"/>
        <v>#N/A</v>
      </c>
      <c r="U112" s="259" t="e">
        <f t="shared" si="19"/>
        <v>#N/A</v>
      </c>
      <c r="V112" s="616"/>
      <c r="W112" s="26"/>
      <c r="X112" s="616"/>
      <c r="Y112" s="28"/>
      <c r="Z112" s="616"/>
      <c r="AA112" s="259"/>
      <c r="AB112" s="616"/>
      <c r="AC112" s="259"/>
      <c r="AD112" s="616"/>
      <c r="AE112" s="259"/>
      <c r="AF112" s="616"/>
      <c r="AG112" s="259"/>
      <c r="AH112" s="616"/>
      <c r="AJ112" s="263"/>
      <c r="AK112" s="253"/>
      <c r="AL112" s="33"/>
      <c r="AM112" s="618"/>
      <c r="AN112" s="257"/>
      <c r="AO112" s="257"/>
    </row>
    <row r="113" spans="1:41" ht="15" customHeight="1" thickBot="1" x14ac:dyDescent="0.25">
      <c r="A113" s="254"/>
      <c r="B113" s="255"/>
      <c r="C113" s="32"/>
      <c r="D113" s="256"/>
      <c r="E113" s="257">
        <v>0</v>
      </c>
      <c r="F113" s="258">
        <v>94</v>
      </c>
      <c r="G113" s="631"/>
      <c r="H113" s="513"/>
      <c r="I113" s="612"/>
      <c r="J113" s="485"/>
      <c r="K113" s="613"/>
      <c r="L113" s="614"/>
      <c r="M113" s="40">
        <v>1.1E-4</v>
      </c>
      <c r="N113" s="259"/>
      <c r="O113" s="481"/>
      <c r="P113" s="482"/>
      <c r="Q113" s="615">
        <v>110</v>
      </c>
      <c r="R113" s="616" t="e">
        <f t="shared" si="16"/>
        <v>#N/A</v>
      </c>
      <c r="S113" s="259" t="e">
        <f t="shared" si="17"/>
        <v>#N/A</v>
      </c>
      <c r="T113" s="616" t="e">
        <f t="shared" si="18"/>
        <v>#N/A</v>
      </c>
      <c r="U113" s="259" t="e">
        <f t="shared" si="19"/>
        <v>#N/A</v>
      </c>
      <c r="V113" s="616"/>
      <c r="W113" s="26"/>
      <c r="X113" s="616"/>
      <c r="Y113" s="28"/>
      <c r="Z113" s="616"/>
      <c r="AA113" s="259"/>
      <c r="AB113" s="616"/>
      <c r="AC113" s="259"/>
      <c r="AD113" s="616"/>
      <c r="AE113" s="259"/>
      <c r="AF113" s="616"/>
      <c r="AG113" s="259"/>
      <c r="AH113" s="616"/>
      <c r="AJ113" s="263"/>
      <c r="AK113" s="253"/>
      <c r="AL113" s="33"/>
      <c r="AM113" s="618"/>
      <c r="AN113" s="257"/>
      <c r="AO113" s="257"/>
    </row>
    <row r="114" spans="1:41" ht="15" customHeight="1" thickBot="1" x14ac:dyDescent="0.25">
      <c r="A114" s="254"/>
      <c r="B114" s="255"/>
      <c r="C114" s="32"/>
      <c r="D114" s="256"/>
      <c r="E114" s="257">
        <v>0</v>
      </c>
      <c r="F114" s="258">
        <v>94</v>
      </c>
      <c r="G114" s="631"/>
      <c r="H114" s="513"/>
      <c r="I114" s="612"/>
      <c r="J114" s="485"/>
      <c r="K114" s="613"/>
      <c r="L114" s="614"/>
      <c r="M114" s="26">
        <v>1.11E-4</v>
      </c>
      <c r="N114" s="259"/>
      <c r="O114" s="498"/>
      <c r="P114" s="499"/>
      <c r="Q114" s="615">
        <v>111</v>
      </c>
      <c r="R114" s="616" t="e">
        <f t="shared" si="16"/>
        <v>#N/A</v>
      </c>
      <c r="S114" s="259" t="e">
        <f t="shared" si="17"/>
        <v>#N/A</v>
      </c>
      <c r="T114" s="616" t="e">
        <f t="shared" si="18"/>
        <v>#N/A</v>
      </c>
      <c r="U114" s="259" t="e">
        <f t="shared" si="19"/>
        <v>#N/A</v>
      </c>
      <c r="V114" s="616"/>
      <c r="W114" s="26"/>
      <c r="X114" s="616"/>
      <c r="Y114" s="28"/>
      <c r="Z114" s="616"/>
      <c r="AA114" s="259"/>
      <c r="AB114" s="616"/>
      <c r="AC114" s="259"/>
      <c r="AD114" s="616"/>
      <c r="AE114" s="259"/>
      <c r="AF114" s="616"/>
      <c r="AG114" s="259"/>
      <c r="AH114" s="616"/>
      <c r="AJ114" s="263"/>
      <c r="AK114" s="253"/>
      <c r="AL114" s="33"/>
      <c r="AM114" s="618"/>
      <c r="AN114" s="257"/>
      <c r="AO114" s="257"/>
    </row>
    <row r="115" spans="1:41" ht="15" customHeight="1" thickBot="1" x14ac:dyDescent="0.25">
      <c r="A115" s="254"/>
      <c r="B115" s="255"/>
      <c r="C115" s="32"/>
      <c r="D115" s="256"/>
      <c r="E115" s="257">
        <v>0</v>
      </c>
      <c r="F115" s="258">
        <v>94</v>
      </c>
      <c r="G115" s="631"/>
      <c r="H115" s="513"/>
      <c r="I115" s="612"/>
      <c r="J115" s="485"/>
      <c r="K115" s="613"/>
      <c r="L115" s="614"/>
      <c r="M115" s="40">
        <v>1.12E-4</v>
      </c>
      <c r="N115" s="259"/>
      <c r="O115" s="519"/>
      <c r="P115" s="520"/>
      <c r="Q115" s="615">
        <v>112</v>
      </c>
      <c r="R115" s="616" t="e">
        <f t="shared" si="16"/>
        <v>#N/A</v>
      </c>
      <c r="S115" s="259" t="e">
        <f t="shared" si="17"/>
        <v>#N/A</v>
      </c>
      <c r="T115" s="616" t="e">
        <f t="shared" si="18"/>
        <v>#N/A</v>
      </c>
      <c r="U115" s="259" t="e">
        <f t="shared" si="19"/>
        <v>#N/A</v>
      </c>
      <c r="V115" s="616"/>
      <c r="W115" s="26"/>
      <c r="X115" s="616"/>
      <c r="Y115" s="28"/>
      <c r="Z115" s="616"/>
      <c r="AA115" s="259"/>
      <c r="AB115" s="616"/>
      <c r="AC115" s="259"/>
      <c r="AD115" s="616"/>
      <c r="AE115" s="259"/>
      <c r="AF115" s="616"/>
      <c r="AG115" s="259"/>
      <c r="AH115" s="616"/>
      <c r="AJ115" s="263"/>
      <c r="AK115" s="253"/>
      <c r="AL115" s="33"/>
      <c r="AM115" s="618"/>
      <c r="AN115" s="257"/>
      <c r="AO115" s="257"/>
    </row>
    <row r="116" spans="1:41" ht="15" customHeight="1" thickBot="1" x14ac:dyDescent="0.25">
      <c r="A116" s="264"/>
      <c r="B116" s="265"/>
      <c r="C116" s="37"/>
      <c r="D116" s="266"/>
      <c r="E116" s="267">
        <v>0</v>
      </c>
      <c r="F116" s="268">
        <v>94</v>
      </c>
      <c r="G116" s="634"/>
      <c r="H116" s="507"/>
      <c r="I116" s="619"/>
      <c r="J116" s="497"/>
      <c r="K116" s="620"/>
      <c r="L116" s="621"/>
      <c r="M116" s="26">
        <v>1.13E-4</v>
      </c>
      <c r="N116" s="622"/>
      <c r="O116" s="519"/>
      <c r="P116" s="520"/>
      <c r="Q116" s="615">
        <v>113</v>
      </c>
      <c r="R116" s="623" t="e">
        <f t="shared" si="16"/>
        <v>#N/A</v>
      </c>
      <c r="S116" s="622" t="e">
        <f t="shared" si="17"/>
        <v>#N/A</v>
      </c>
      <c r="T116" s="623" t="e">
        <f t="shared" si="18"/>
        <v>#N/A</v>
      </c>
      <c r="U116" s="622" t="e">
        <f t="shared" si="19"/>
        <v>#N/A</v>
      </c>
      <c r="V116" s="623"/>
      <c r="W116" s="40"/>
      <c r="X116" s="623"/>
      <c r="Y116" s="43"/>
      <c r="Z116" s="623"/>
      <c r="AA116" s="622"/>
      <c r="AB116" s="623"/>
      <c r="AC116" s="622"/>
      <c r="AD116" s="623"/>
      <c r="AE116" s="622"/>
      <c r="AF116" s="623"/>
      <c r="AG116" s="622"/>
      <c r="AH116" s="623"/>
      <c r="AJ116" s="263"/>
      <c r="AK116" s="253"/>
      <c r="AL116" s="37"/>
      <c r="AM116" s="639"/>
      <c r="AN116" s="267"/>
      <c r="AO116" s="267"/>
    </row>
    <row r="117" spans="1:41" ht="15" customHeight="1" thickBot="1" x14ac:dyDescent="0.25">
      <c r="A117" s="45"/>
      <c r="B117" s="278"/>
      <c r="C117" s="46"/>
      <c r="D117" s="279"/>
      <c r="E117" s="280"/>
      <c r="F117" s="281"/>
      <c r="G117" s="517"/>
      <c r="H117" s="517"/>
      <c r="I117" s="50"/>
      <c r="J117" s="640"/>
      <c r="K117" s="641"/>
      <c r="L117" s="642"/>
      <c r="M117" s="40">
        <v>1.1400000000000001E-4</v>
      </c>
      <c r="N117" s="282"/>
      <c r="O117" s="519"/>
      <c r="P117" s="520"/>
      <c r="Q117" s="615">
        <v>114</v>
      </c>
      <c r="R117" s="52"/>
      <c r="S117" s="282"/>
      <c r="T117" s="52"/>
      <c r="U117" s="282"/>
      <c r="V117" s="52"/>
      <c r="W117" s="51"/>
      <c r="X117" s="52"/>
      <c r="Y117" s="51"/>
      <c r="Z117" s="52"/>
      <c r="AA117" s="282"/>
      <c r="AB117" s="52"/>
      <c r="AC117" s="282"/>
      <c r="AD117" s="52"/>
      <c r="AE117" s="282"/>
      <c r="AF117" s="52"/>
      <c r="AG117" s="282"/>
      <c r="AH117" s="52"/>
      <c r="AL117" s="46"/>
      <c r="AM117" s="278"/>
      <c r="AN117" s="280"/>
      <c r="AO117" s="280"/>
    </row>
    <row r="118" spans="1:41" x14ac:dyDescent="0.2">
      <c r="A118" s="283"/>
      <c r="B118" s="283" t="s">
        <v>39</v>
      </c>
      <c r="C118" s="284"/>
      <c r="I118" s="644"/>
      <c r="J118" s="645"/>
      <c r="K118" s="646"/>
      <c r="L118" s="646"/>
      <c r="M118" s="26">
        <v>1.15E-4</v>
      </c>
      <c r="N118" s="175"/>
      <c r="O118" s="519"/>
      <c r="P118" s="520"/>
      <c r="Q118" s="615">
        <v>115</v>
      </c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C118" s="175"/>
      <c r="AE118" s="286"/>
      <c r="AG118" s="175"/>
      <c r="AL118" s="284"/>
    </row>
    <row r="119" spans="1:41" s="189" customFormat="1" ht="13.8" thickBot="1" x14ac:dyDescent="0.25">
      <c r="A119" s="182"/>
      <c r="B119" s="287"/>
      <c r="C119" s="288"/>
      <c r="D119" s="289"/>
      <c r="G119" s="647"/>
      <c r="H119" s="647"/>
      <c r="I119" s="644"/>
      <c r="J119" s="648"/>
      <c r="K119" s="646"/>
      <c r="L119" s="649"/>
      <c r="M119" s="40">
        <v>1.16E-4</v>
      </c>
      <c r="N119" s="175"/>
      <c r="O119" s="519"/>
      <c r="P119" s="520"/>
      <c r="Q119" s="615">
        <v>116</v>
      </c>
      <c r="R119" s="291"/>
      <c r="S119" s="175"/>
      <c r="T119" s="291"/>
      <c r="U119" s="175"/>
      <c r="V119" s="291"/>
      <c r="W119" s="175"/>
      <c r="X119" s="291"/>
      <c r="Y119" s="175"/>
      <c r="Z119" s="291"/>
      <c r="AA119" s="175"/>
      <c r="AC119" s="175"/>
      <c r="AE119" s="286"/>
      <c r="AG119" s="175"/>
      <c r="AL119" s="288"/>
      <c r="AM119" s="290"/>
    </row>
    <row r="120" spans="1:41" x14ac:dyDescent="0.2">
      <c r="A120" s="283"/>
      <c r="B120" s="292"/>
      <c r="C120" s="284"/>
      <c r="D120" s="285" t="s">
        <v>40</v>
      </c>
      <c r="I120" s="644"/>
      <c r="J120" s="645"/>
      <c r="K120" s="646"/>
      <c r="L120" s="646"/>
      <c r="M120" s="26">
        <v>1.17E-4</v>
      </c>
      <c r="N120" s="175"/>
      <c r="O120" s="519"/>
      <c r="P120" s="520"/>
      <c r="Q120" s="615">
        <v>117</v>
      </c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C120" s="175"/>
      <c r="AE120" s="286"/>
      <c r="AG120" s="175"/>
      <c r="AL120" s="284"/>
    </row>
    <row r="121" spans="1:41" ht="13.8" thickBot="1" x14ac:dyDescent="0.25">
      <c r="A121" s="283"/>
      <c r="B121" s="292"/>
      <c r="C121" s="284"/>
      <c r="D121" s="285" t="s">
        <v>41</v>
      </c>
      <c r="I121" s="644"/>
      <c r="J121" s="645"/>
      <c r="K121" s="646"/>
      <c r="L121" s="646"/>
      <c r="M121" s="40">
        <v>1.18E-4</v>
      </c>
      <c r="N121" s="175"/>
      <c r="O121" s="519"/>
      <c r="P121" s="520"/>
      <c r="Q121" s="615">
        <v>118</v>
      </c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C121" s="175"/>
      <c r="AE121" s="286"/>
      <c r="AG121" s="175"/>
      <c r="AL121" s="284"/>
    </row>
    <row r="122" spans="1:41" x14ac:dyDescent="0.2">
      <c r="A122" s="283"/>
      <c r="B122" s="292"/>
      <c r="C122" s="284"/>
      <c r="D122" s="285" t="s">
        <v>42</v>
      </c>
      <c r="I122" s="644"/>
      <c r="J122" s="645"/>
      <c r="K122" s="646"/>
      <c r="L122" s="646"/>
      <c r="M122" s="26">
        <v>1.1900000000000001E-4</v>
      </c>
      <c r="N122" s="175"/>
      <c r="O122" s="519"/>
      <c r="P122" s="520"/>
      <c r="Q122" s="615">
        <v>119</v>
      </c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C122" s="175"/>
      <c r="AE122" s="286"/>
      <c r="AG122" s="175"/>
      <c r="AL122" s="284"/>
    </row>
    <row r="123" spans="1:41" s="189" customFormat="1" ht="13.8" thickBot="1" x14ac:dyDescent="0.25">
      <c r="A123" s="182"/>
      <c r="B123" s="287"/>
      <c r="C123" s="288"/>
      <c r="D123" s="289" t="s">
        <v>43</v>
      </c>
      <c r="G123" s="647"/>
      <c r="H123" s="647"/>
      <c r="I123" s="644"/>
      <c r="J123" s="648"/>
      <c r="K123" s="646"/>
      <c r="L123" s="649"/>
      <c r="M123" s="40">
        <v>1.2E-4</v>
      </c>
      <c r="N123" s="175"/>
      <c r="O123" s="519"/>
      <c r="P123" s="520"/>
      <c r="Q123" s="615">
        <v>120</v>
      </c>
      <c r="R123" s="291"/>
      <c r="S123" s="175"/>
      <c r="T123" s="291"/>
      <c r="U123" s="175"/>
      <c r="V123" s="291"/>
      <c r="W123" s="175"/>
      <c r="X123" s="291"/>
      <c r="Y123" s="175"/>
      <c r="Z123" s="291"/>
      <c r="AA123" s="175"/>
      <c r="AC123" s="175"/>
      <c r="AE123" s="286"/>
      <c r="AG123" s="175"/>
      <c r="AL123" s="288"/>
      <c r="AM123" s="290"/>
    </row>
    <row r="124" spans="1:41" x14ac:dyDescent="0.2">
      <c r="A124" s="283"/>
      <c r="B124" s="292"/>
      <c r="C124" s="284"/>
      <c r="D124" s="285" t="s">
        <v>44</v>
      </c>
      <c r="I124" s="644"/>
      <c r="J124" s="645"/>
      <c r="K124" s="646"/>
      <c r="L124" s="646"/>
      <c r="M124" s="26">
        <v>1.21E-4</v>
      </c>
      <c r="N124" s="175"/>
      <c r="O124" s="519"/>
      <c r="P124" s="520"/>
      <c r="Q124" s="615">
        <v>121</v>
      </c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C124" s="175"/>
      <c r="AE124" s="286"/>
      <c r="AG124" s="175"/>
      <c r="AL124" s="284"/>
    </row>
    <row r="125" spans="1:41" ht="13.8" thickBot="1" x14ac:dyDescent="0.25">
      <c r="A125" s="283"/>
      <c r="B125" s="292"/>
      <c r="C125" s="284"/>
      <c r="D125" s="285" t="s">
        <v>45</v>
      </c>
      <c r="I125" s="644"/>
      <c r="J125" s="645"/>
      <c r="K125" s="646"/>
      <c r="L125" s="646"/>
      <c r="M125" s="40">
        <v>1.22E-4</v>
      </c>
      <c r="N125" s="175"/>
      <c r="O125" s="519"/>
      <c r="P125" s="520"/>
      <c r="Q125" s="615">
        <v>122</v>
      </c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C125" s="175"/>
      <c r="AE125" s="286"/>
      <c r="AG125" s="175"/>
      <c r="AL125" s="284"/>
    </row>
    <row r="126" spans="1:41" x14ac:dyDescent="0.2">
      <c r="A126" s="283"/>
      <c r="B126" s="292"/>
      <c r="C126" s="284"/>
      <c r="D126" s="285" t="s">
        <v>46</v>
      </c>
      <c r="I126" s="644"/>
      <c r="J126" s="645"/>
      <c r="K126" s="646"/>
      <c r="L126" s="646"/>
      <c r="M126" s="26">
        <v>1.2300000000000001E-4</v>
      </c>
      <c r="N126" s="175"/>
      <c r="O126" s="519"/>
      <c r="P126" s="520"/>
      <c r="Q126" s="615">
        <v>123</v>
      </c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C126" s="175"/>
      <c r="AE126" s="286"/>
      <c r="AG126" s="175"/>
      <c r="AL126" s="284"/>
    </row>
    <row r="127" spans="1:41" s="189" customFormat="1" ht="13.8" thickBot="1" x14ac:dyDescent="0.25">
      <c r="A127" s="182"/>
      <c r="B127" s="287"/>
      <c r="C127" s="288"/>
      <c r="D127" s="289" t="s">
        <v>47</v>
      </c>
      <c r="G127" s="647"/>
      <c r="H127" s="647"/>
      <c r="I127" s="644"/>
      <c r="J127" s="648"/>
      <c r="K127" s="646"/>
      <c r="L127" s="649"/>
      <c r="M127" s="40">
        <v>1.2400000000000001E-4</v>
      </c>
      <c r="N127" s="175"/>
      <c r="O127" s="519"/>
      <c r="P127" s="520"/>
      <c r="Q127" s="615">
        <v>124</v>
      </c>
      <c r="R127" s="291"/>
      <c r="S127" s="175"/>
      <c r="T127" s="291"/>
      <c r="U127" s="175"/>
      <c r="V127" s="291"/>
      <c r="W127" s="175"/>
      <c r="X127" s="291"/>
      <c r="Y127" s="175"/>
      <c r="Z127" s="291"/>
      <c r="AA127" s="175"/>
      <c r="AC127" s="175"/>
      <c r="AE127" s="286"/>
      <c r="AG127" s="175"/>
      <c r="AL127" s="288"/>
      <c r="AM127" s="290"/>
    </row>
    <row r="128" spans="1:41" x14ac:dyDescent="0.2">
      <c r="A128" s="283"/>
      <c r="B128" s="292"/>
      <c r="C128" s="284"/>
      <c r="D128" s="285" t="s">
        <v>48</v>
      </c>
      <c r="I128" s="644"/>
      <c r="J128" s="645"/>
      <c r="K128" s="646"/>
      <c r="L128" s="646"/>
      <c r="M128" s="26">
        <v>1.25E-4</v>
      </c>
      <c r="N128" s="175"/>
      <c r="O128" s="519"/>
      <c r="P128" s="520"/>
      <c r="Q128" s="615">
        <v>125</v>
      </c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C128" s="175"/>
      <c r="AE128" s="286"/>
      <c r="AG128" s="175"/>
      <c r="AL128" s="284"/>
    </row>
    <row r="129" spans="1:38" ht="13.8" thickBot="1" x14ac:dyDescent="0.25">
      <c r="A129" s="283"/>
      <c r="B129" s="292"/>
      <c r="C129" s="284"/>
      <c r="D129" s="285" t="s">
        <v>49</v>
      </c>
      <c r="I129" s="644"/>
      <c r="J129" s="645"/>
      <c r="K129" s="646"/>
      <c r="L129" s="646"/>
      <c r="M129" s="40">
        <v>1.26E-4</v>
      </c>
      <c r="N129" s="175"/>
      <c r="O129" s="519"/>
      <c r="P129" s="520"/>
      <c r="Q129" s="615">
        <v>126</v>
      </c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C129" s="175"/>
      <c r="AE129" s="286"/>
      <c r="AG129" s="175"/>
      <c r="AL129" s="284"/>
    </row>
    <row r="130" spans="1:38" x14ac:dyDescent="0.2">
      <c r="A130" s="283"/>
      <c r="B130" s="292"/>
      <c r="C130" s="284"/>
      <c r="I130" s="644"/>
      <c r="J130" s="645"/>
      <c r="K130" s="646"/>
      <c r="L130" s="646"/>
      <c r="M130" s="26">
        <v>1.27E-4</v>
      </c>
      <c r="N130" s="175"/>
      <c r="O130" s="519"/>
      <c r="P130" s="520"/>
      <c r="Q130" s="615">
        <v>127</v>
      </c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C130" s="175"/>
      <c r="AE130" s="286"/>
      <c r="AG130" s="175"/>
      <c r="AL130" s="284"/>
    </row>
    <row r="131" spans="1:38" ht="13.8" thickBot="1" x14ac:dyDescent="0.25">
      <c r="A131" s="65"/>
      <c r="B131" s="292"/>
      <c r="C131" s="284"/>
      <c r="I131" s="644"/>
      <c r="M131" s="40">
        <v>1.2799999999999999E-4</v>
      </c>
      <c r="Q131" s="615">
        <v>128</v>
      </c>
      <c r="AL131" s="284"/>
    </row>
    <row r="132" spans="1:38" ht="99" customHeight="1" thickBot="1" x14ac:dyDescent="0.25">
      <c r="I132" s="651"/>
      <c r="J132" s="652"/>
      <c r="K132" s="653"/>
      <c r="L132" s="653"/>
      <c r="M132" s="26">
        <v>1.2899999999999999E-4</v>
      </c>
      <c r="N132" s="654"/>
      <c r="O132" s="529"/>
      <c r="P132" s="530"/>
      <c r="Q132" s="615">
        <v>129</v>
      </c>
      <c r="R132" s="654"/>
      <c r="S132" s="654"/>
      <c r="T132" s="654"/>
      <c r="U132" s="654"/>
      <c r="V132" s="654"/>
      <c r="W132" s="654"/>
      <c r="X132" s="654"/>
      <c r="Y132" s="654"/>
      <c r="Z132" s="654"/>
      <c r="AA132" s="654"/>
      <c r="AB132" s="654"/>
      <c r="AC132" s="654"/>
      <c r="AD132" s="654"/>
      <c r="AE132" s="655"/>
      <c r="AF132" s="654"/>
      <c r="AG132" s="654"/>
      <c r="AH132" s="654"/>
    </row>
    <row r="133" spans="1:38" ht="12" customHeight="1" thickBot="1" x14ac:dyDescent="0.25">
      <c r="I133" s="656"/>
      <c r="J133" s="657"/>
      <c r="K133" s="658"/>
      <c r="L133" s="659"/>
      <c r="M133" s="40">
        <v>1.2999999999999999E-4</v>
      </c>
      <c r="N133" s="261"/>
      <c r="O133" s="534"/>
      <c r="P133" s="535"/>
      <c r="Q133" s="615">
        <v>130</v>
      </c>
      <c r="R133" s="72"/>
      <c r="S133" s="261"/>
      <c r="T133" s="70"/>
      <c r="U133" s="113"/>
      <c r="V133" s="204"/>
      <c r="W133" s="73"/>
      <c r="X133" s="70"/>
      <c r="Y133" s="73"/>
      <c r="Z133" s="70"/>
      <c r="AA133" s="261"/>
      <c r="AB133" s="70"/>
      <c r="AC133" s="261"/>
      <c r="AD133" s="70"/>
      <c r="AE133" s="276"/>
      <c r="AF133" s="70"/>
      <c r="AG133" s="296"/>
      <c r="AH133" s="70"/>
    </row>
    <row r="134" spans="1:38" x14ac:dyDescent="0.2">
      <c r="I134" s="568"/>
      <c r="J134" s="660"/>
      <c r="K134" s="661"/>
      <c r="L134" s="662"/>
      <c r="M134" s="26">
        <v>1.3100000000000001E-4</v>
      </c>
      <c r="N134" s="118"/>
      <c r="O134" s="538"/>
      <c r="P134" s="539"/>
      <c r="Q134" s="615">
        <v>131</v>
      </c>
      <c r="R134" s="214"/>
      <c r="S134" s="118"/>
      <c r="T134" s="80"/>
      <c r="U134" s="118"/>
      <c r="V134" s="80"/>
      <c r="W134" s="79"/>
      <c r="X134" s="80"/>
      <c r="Y134" s="79"/>
      <c r="Z134" s="80"/>
      <c r="AA134" s="118"/>
      <c r="AB134" s="80"/>
      <c r="AC134" s="118"/>
      <c r="AD134" s="80"/>
      <c r="AE134" s="259"/>
      <c r="AF134" s="80"/>
      <c r="AG134" s="297"/>
      <c r="AH134" s="80"/>
    </row>
    <row r="135" spans="1:38" ht="13.8" thickBot="1" x14ac:dyDescent="0.25">
      <c r="I135" s="568"/>
      <c r="J135" s="660"/>
      <c r="K135" s="661"/>
      <c r="L135" s="662"/>
      <c r="M135" s="40">
        <v>1.3200000000000001E-4</v>
      </c>
      <c r="N135" s="118"/>
      <c r="O135" s="538"/>
      <c r="P135" s="539"/>
      <c r="Q135" s="615">
        <v>132</v>
      </c>
      <c r="R135" s="214"/>
      <c r="S135" s="118"/>
      <c r="T135" s="80"/>
      <c r="U135" s="118"/>
      <c r="V135" s="80"/>
      <c r="W135" s="79"/>
      <c r="X135" s="80"/>
      <c r="Y135" s="79"/>
      <c r="Z135" s="80"/>
      <c r="AA135" s="118"/>
      <c r="AB135" s="80"/>
      <c r="AC135" s="118"/>
      <c r="AD135" s="80"/>
      <c r="AE135" s="259"/>
      <c r="AF135" s="80"/>
      <c r="AG135" s="297"/>
      <c r="AH135" s="80"/>
    </row>
    <row r="136" spans="1:38" x14ac:dyDescent="0.2">
      <c r="I136" s="568"/>
      <c r="J136" s="660"/>
      <c r="K136" s="661"/>
      <c r="L136" s="662"/>
      <c r="M136" s="26">
        <v>1.3300000000000001E-4</v>
      </c>
      <c r="N136" s="118"/>
      <c r="O136" s="538"/>
      <c r="P136" s="539"/>
      <c r="Q136" s="615">
        <v>133</v>
      </c>
      <c r="R136" s="214"/>
      <c r="S136" s="118"/>
      <c r="T136" s="80"/>
      <c r="U136" s="118"/>
      <c r="V136" s="80"/>
      <c r="W136" s="79"/>
      <c r="X136" s="80"/>
      <c r="Y136" s="79"/>
      <c r="Z136" s="80"/>
      <c r="AA136" s="118"/>
      <c r="AB136" s="80"/>
      <c r="AC136" s="118"/>
      <c r="AD136" s="80"/>
      <c r="AE136" s="259"/>
      <c r="AF136" s="80"/>
      <c r="AG136" s="297"/>
      <c r="AH136" s="80"/>
    </row>
    <row r="137" spans="1:38" ht="13.8" thickBot="1" x14ac:dyDescent="0.25">
      <c r="I137" s="568"/>
      <c r="J137" s="660"/>
      <c r="K137" s="661"/>
      <c r="L137" s="662"/>
      <c r="M137" s="40">
        <v>1.34E-4</v>
      </c>
      <c r="N137" s="118"/>
      <c r="O137" s="538"/>
      <c r="P137" s="539"/>
      <c r="Q137" s="615">
        <v>134</v>
      </c>
      <c r="R137" s="214"/>
      <c r="S137" s="118"/>
      <c r="T137" s="80"/>
      <c r="U137" s="118"/>
      <c r="V137" s="80"/>
      <c r="W137" s="79"/>
      <c r="X137" s="80"/>
      <c r="Y137" s="79"/>
      <c r="Z137" s="80"/>
      <c r="AA137" s="118"/>
      <c r="AB137" s="80"/>
      <c r="AC137" s="118"/>
      <c r="AD137" s="80"/>
      <c r="AE137" s="259"/>
      <c r="AF137" s="80"/>
      <c r="AG137" s="297"/>
      <c r="AH137" s="80"/>
    </row>
    <row r="138" spans="1:38" x14ac:dyDescent="0.2">
      <c r="I138" s="568"/>
      <c r="J138" s="660"/>
      <c r="K138" s="661"/>
      <c r="L138" s="662"/>
      <c r="M138" s="26">
        <v>1.35E-4</v>
      </c>
      <c r="N138" s="118"/>
      <c r="O138" s="538"/>
      <c r="P138" s="539"/>
      <c r="Q138" s="615">
        <v>135</v>
      </c>
      <c r="R138" s="214"/>
      <c r="S138" s="118"/>
      <c r="T138" s="80"/>
      <c r="U138" s="118"/>
      <c r="V138" s="80"/>
      <c r="W138" s="79"/>
      <c r="X138" s="80"/>
      <c r="Y138" s="79"/>
      <c r="Z138" s="80"/>
      <c r="AA138" s="118"/>
      <c r="AB138" s="80"/>
      <c r="AC138" s="118"/>
      <c r="AD138" s="80"/>
      <c r="AE138" s="259"/>
      <c r="AF138" s="80"/>
      <c r="AG138" s="297"/>
      <c r="AH138" s="80"/>
    </row>
    <row r="139" spans="1:38" ht="13.8" thickBot="1" x14ac:dyDescent="0.25">
      <c r="I139" s="568"/>
      <c r="J139" s="660"/>
      <c r="K139" s="661"/>
      <c r="L139" s="662"/>
      <c r="M139" s="40">
        <v>1.36E-4</v>
      </c>
      <c r="N139" s="118"/>
      <c r="O139" s="538"/>
      <c r="P139" s="539"/>
      <c r="Q139" s="615">
        <v>136</v>
      </c>
      <c r="R139" s="214"/>
      <c r="S139" s="118"/>
      <c r="T139" s="80"/>
      <c r="U139" s="118"/>
      <c r="V139" s="80"/>
      <c r="W139" s="79"/>
      <c r="X139" s="80"/>
      <c r="Y139" s="79"/>
      <c r="Z139" s="80"/>
      <c r="AA139" s="118"/>
      <c r="AB139" s="80"/>
      <c r="AC139" s="118"/>
      <c r="AD139" s="80"/>
      <c r="AE139" s="259"/>
      <c r="AF139" s="80"/>
      <c r="AG139" s="297"/>
      <c r="AH139" s="80"/>
    </row>
    <row r="140" spans="1:38" x14ac:dyDescent="0.2">
      <c r="I140" s="568"/>
      <c r="J140" s="660"/>
      <c r="K140" s="661"/>
      <c r="L140" s="662"/>
      <c r="M140" s="26">
        <v>1.37E-4</v>
      </c>
      <c r="N140" s="118"/>
      <c r="O140" s="538"/>
      <c r="P140" s="539"/>
      <c r="Q140" s="615">
        <v>137</v>
      </c>
      <c r="R140" s="214"/>
      <c r="S140" s="118"/>
      <c r="T140" s="80"/>
      <c r="U140" s="118"/>
      <c r="V140" s="80"/>
      <c r="W140" s="79"/>
      <c r="X140" s="80"/>
      <c r="Y140" s="73"/>
      <c r="Z140" s="82"/>
      <c r="AA140" s="118"/>
      <c r="AB140" s="80"/>
      <c r="AC140" s="118"/>
      <c r="AD140" s="80"/>
      <c r="AE140" s="259"/>
      <c r="AF140" s="80"/>
      <c r="AG140" s="297"/>
      <c r="AH140" s="80"/>
    </row>
    <row r="141" spans="1:38" ht="13.8" thickBot="1" x14ac:dyDescent="0.25">
      <c r="I141" s="568"/>
      <c r="J141" s="660"/>
      <c r="K141" s="661"/>
      <c r="L141" s="662"/>
      <c r="M141" s="40">
        <v>1.3799999999999999E-4</v>
      </c>
      <c r="N141" s="118"/>
      <c r="O141" s="538"/>
      <c r="P141" s="541"/>
      <c r="Q141" s="615">
        <v>138</v>
      </c>
      <c r="R141" s="214"/>
      <c r="S141" s="118"/>
      <c r="T141" s="85"/>
      <c r="U141" s="118"/>
      <c r="V141" s="80"/>
      <c r="W141" s="79"/>
      <c r="X141" s="85"/>
      <c r="Y141" s="79"/>
      <c r="Z141" s="80"/>
      <c r="AA141" s="118"/>
      <c r="AB141" s="80"/>
      <c r="AC141" s="118"/>
      <c r="AD141" s="85"/>
      <c r="AE141" s="259"/>
      <c r="AF141" s="80"/>
      <c r="AG141" s="297"/>
      <c r="AH141" s="80"/>
    </row>
    <row r="142" spans="1:38" x14ac:dyDescent="0.2">
      <c r="I142" s="568"/>
      <c r="J142" s="660"/>
      <c r="K142" s="661"/>
      <c r="L142" s="662"/>
      <c r="M142" s="26">
        <v>1.3899999999999999E-4</v>
      </c>
      <c r="N142" s="118"/>
      <c r="O142" s="538"/>
      <c r="P142" s="539"/>
      <c r="Q142" s="615">
        <v>139</v>
      </c>
      <c r="R142" s="214"/>
      <c r="S142" s="118"/>
      <c r="T142" s="80"/>
      <c r="U142" s="118"/>
      <c r="V142" s="80"/>
      <c r="W142" s="79"/>
      <c r="X142" s="80"/>
      <c r="Y142" s="79"/>
      <c r="Z142" s="80"/>
      <c r="AA142" s="118"/>
      <c r="AB142" s="80"/>
      <c r="AC142" s="118"/>
      <c r="AD142" s="80"/>
      <c r="AE142" s="259"/>
      <c r="AF142" s="80"/>
      <c r="AG142" s="297"/>
      <c r="AH142" s="80"/>
    </row>
    <row r="143" spans="1:38" ht="13.8" thickBot="1" x14ac:dyDescent="0.25">
      <c r="I143" s="568"/>
      <c r="J143" s="660"/>
      <c r="K143" s="661"/>
      <c r="L143" s="662"/>
      <c r="M143" s="40">
        <v>1.3999999999999999E-4</v>
      </c>
      <c r="N143" s="118"/>
      <c r="O143" s="538"/>
      <c r="P143" s="539"/>
      <c r="Q143" s="615">
        <v>140</v>
      </c>
      <c r="R143" s="214"/>
      <c r="S143" s="118"/>
      <c r="T143" s="80"/>
      <c r="U143" s="118"/>
      <c r="V143" s="80"/>
      <c r="W143" s="79"/>
      <c r="X143" s="80"/>
      <c r="Y143" s="79"/>
      <c r="Z143" s="80"/>
      <c r="AA143" s="118"/>
      <c r="AB143" s="80"/>
      <c r="AC143" s="118"/>
      <c r="AD143" s="80"/>
      <c r="AE143" s="259"/>
      <c r="AF143" s="80"/>
      <c r="AG143" s="297"/>
      <c r="AH143" s="80"/>
    </row>
    <row r="144" spans="1:38" x14ac:dyDescent="0.2">
      <c r="I144" s="568"/>
      <c r="J144" s="660"/>
      <c r="K144" s="661"/>
      <c r="L144" s="662"/>
      <c r="M144" s="26">
        <v>1.4100000000000001E-4</v>
      </c>
      <c r="N144" s="118"/>
      <c r="O144" s="538"/>
      <c r="P144" s="539"/>
      <c r="Q144" s="615">
        <v>141</v>
      </c>
      <c r="R144" s="214"/>
      <c r="S144" s="118"/>
      <c r="T144" s="80"/>
      <c r="U144" s="118"/>
      <c r="V144" s="80"/>
      <c r="W144" s="79"/>
      <c r="X144" s="80"/>
      <c r="Y144" s="79"/>
      <c r="Z144" s="80"/>
      <c r="AA144" s="118"/>
      <c r="AB144" s="80"/>
      <c r="AC144" s="118"/>
      <c r="AD144" s="80"/>
      <c r="AE144" s="259"/>
      <c r="AF144" s="80"/>
      <c r="AG144" s="297"/>
      <c r="AH144" s="80"/>
    </row>
    <row r="145" spans="4:39" ht="13.8" thickBot="1" x14ac:dyDescent="0.25">
      <c r="I145" s="568"/>
      <c r="J145" s="660"/>
      <c r="K145" s="661"/>
      <c r="L145" s="662"/>
      <c r="M145" s="40">
        <v>1.4200000000000001E-4</v>
      </c>
      <c r="N145" s="118"/>
      <c r="O145" s="538"/>
      <c r="P145" s="539"/>
      <c r="Q145" s="615">
        <v>142</v>
      </c>
      <c r="R145" s="214"/>
      <c r="S145" s="118"/>
      <c r="T145" s="80"/>
      <c r="U145" s="118"/>
      <c r="V145" s="80"/>
      <c r="W145" s="79"/>
      <c r="X145" s="80"/>
      <c r="Y145" s="79"/>
      <c r="Z145" s="80"/>
      <c r="AA145" s="118"/>
      <c r="AB145" s="80"/>
      <c r="AC145" s="118"/>
      <c r="AD145" s="80"/>
      <c r="AE145" s="259"/>
      <c r="AF145" s="80"/>
      <c r="AG145" s="297"/>
      <c r="AH145" s="80"/>
    </row>
    <row r="146" spans="4:39" x14ac:dyDescent="0.2">
      <c r="I146" s="568"/>
      <c r="J146" s="660"/>
      <c r="K146" s="661"/>
      <c r="L146" s="662"/>
      <c r="M146" s="26">
        <v>1.4300000000000001E-4</v>
      </c>
      <c r="N146" s="118"/>
      <c r="O146" s="538"/>
      <c r="P146" s="539"/>
      <c r="Q146" s="615">
        <v>143</v>
      </c>
      <c r="R146" s="214"/>
      <c r="S146" s="118"/>
      <c r="T146" s="80"/>
      <c r="U146" s="118"/>
      <c r="V146" s="80"/>
      <c r="W146" s="79"/>
      <c r="X146" s="80"/>
      <c r="Y146" s="79"/>
      <c r="Z146" s="80"/>
      <c r="AA146" s="118"/>
      <c r="AB146" s="80"/>
      <c r="AC146" s="118"/>
      <c r="AD146" s="80"/>
      <c r="AE146" s="259"/>
      <c r="AF146" s="80"/>
      <c r="AG146" s="297"/>
      <c r="AH146" s="80"/>
    </row>
    <row r="147" spans="4:39" ht="13.8" thickBot="1" x14ac:dyDescent="0.25">
      <c r="I147" s="568"/>
      <c r="J147" s="660"/>
      <c r="K147" s="661"/>
      <c r="L147" s="662"/>
      <c r="M147" s="40">
        <v>1.44E-4</v>
      </c>
      <c r="N147" s="118"/>
      <c r="O147" s="538"/>
      <c r="P147" s="539"/>
      <c r="Q147" s="615">
        <v>144</v>
      </c>
      <c r="R147" s="214"/>
      <c r="S147" s="118"/>
      <c r="T147" s="80"/>
      <c r="U147" s="118"/>
      <c r="V147" s="80"/>
      <c r="W147" s="79"/>
      <c r="X147" s="80"/>
      <c r="Y147" s="79"/>
      <c r="Z147" s="80"/>
      <c r="AA147" s="118"/>
      <c r="AB147" s="80"/>
      <c r="AC147" s="118"/>
      <c r="AD147" s="80"/>
      <c r="AE147" s="259"/>
      <c r="AF147" s="80"/>
      <c r="AG147" s="297"/>
      <c r="AH147" s="80"/>
    </row>
    <row r="148" spans="4:39" x14ac:dyDescent="0.2">
      <c r="I148" s="568"/>
      <c r="J148" s="660"/>
      <c r="K148" s="661"/>
      <c r="L148" s="662"/>
      <c r="M148" s="26">
        <v>1.45E-4</v>
      </c>
      <c r="N148" s="118"/>
      <c r="O148" s="538"/>
      <c r="P148" s="539"/>
      <c r="Q148" s="615">
        <v>145</v>
      </c>
      <c r="R148" s="214"/>
      <c r="S148" s="118"/>
      <c r="T148" s="80"/>
      <c r="U148" s="118"/>
      <c r="V148" s="80"/>
      <c r="W148" s="79"/>
      <c r="X148" s="80"/>
      <c r="Y148" s="79"/>
      <c r="Z148" s="80"/>
      <c r="AA148" s="118"/>
      <c r="AB148" s="80"/>
      <c r="AC148" s="118"/>
      <c r="AD148" s="80"/>
      <c r="AE148" s="259"/>
      <c r="AF148" s="80"/>
      <c r="AG148" s="297"/>
      <c r="AH148" s="80"/>
    </row>
    <row r="149" spans="4:39" ht="13.8" thickBot="1" x14ac:dyDescent="0.25">
      <c r="I149" s="568"/>
      <c r="J149" s="660"/>
      <c r="K149" s="661"/>
      <c r="L149" s="662"/>
      <c r="M149" s="40">
        <v>1.46E-4</v>
      </c>
      <c r="N149" s="118"/>
      <c r="O149" s="538"/>
      <c r="P149" s="539"/>
      <c r="Q149" s="615">
        <v>146</v>
      </c>
      <c r="R149" s="214"/>
      <c r="S149" s="118"/>
      <c r="T149" s="80"/>
      <c r="U149" s="118"/>
      <c r="V149" s="80"/>
      <c r="W149" s="79"/>
      <c r="X149" s="80"/>
      <c r="Y149" s="79"/>
      <c r="Z149" s="80"/>
      <c r="AA149" s="118"/>
      <c r="AB149" s="80"/>
      <c r="AC149" s="118"/>
      <c r="AD149" s="80"/>
      <c r="AE149" s="259"/>
      <c r="AF149" s="80"/>
      <c r="AG149" s="297"/>
      <c r="AH149" s="80"/>
    </row>
    <row r="150" spans="4:39" x14ac:dyDescent="0.2">
      <c r="I150" s="568"/>
      <c r="J150" s="660"/>
      <c r="K150" s="661"/>
      <c r="L150" s="662"/>
      <c r="M150" s="26">
        <v>1.47E-4</v>
      </c>
      <c r="N150" s="118"/>
      <c r="O150" s="538"/>
      <c r="P150" s="539"/>
      <c r="Q150" s="615">
        <v>147</v>
      </c>
      <c r="R150" s="214"/>
      <c r="S150" s="118"/>
      <c r="T150" s="80"/>
      <c r="U150" s="118"/>
      <c r="V150" s="80"/>
      <c r="W150" s="79"/>
      <c r="X150" s="80"/>
      <c r="Y150" s="79"/>
      <c r="Z150" s="80"/>
      <c r="AA150" s="118"/>
      <c r="AB150" s="80"/>
      <c r="AC150" s="118"/>
      <c r="AD150" s="80"/>
      <c r="AE150" s="259"/>
      <c r="AF150" s="80"/>
      <c r="AG150" s="297"/>
      <c r="AH150" s="80"/>
    </row>
    <row r="151" spans="4:39" ht="13.8" thickBot="1" x14ac:dyDescent="0.25">
      <c r="I151" s="568"/>
      <c r="J151" s="660"/>
      <c r="K151" s="661"/>
      <c r="L151" s="663"/>
      <c r="M151" s="40">
        <v>1.4799999999999999E-4</v>
      </c>
      <c r="N151" s="118"/>
      <c r="O151" s="542"/>
      <c r="P151" s="543"/>
      <c r="Q151" s="615">
        <v>148</v>
      </c>
      <c r="R151" s="298"/>
      <c r="S151" s="299"/>
      <c r="T151" s="91"/>
      <c r="U151" s="118"/>
      <c r="V151" s="80"/>
      <c r="W151" s="90"/>
      <c r="X151" s="91"/>
      <c r="Y151" s="79"/>
      <c r="Z151" s="80"/>
      <c r="AA151" s="118"/>
      <c r="AB151" s="80"/>
      <c r="AC151" s="299"/>
      <c r="AD151" s="91"/>
      <c r="AE151" s="259"/>
      <c r="AF151" s="80"/>
      <c r="AG151" s="297"/>
      <c r="AH151" s="101"/>
    </row>
    <row r="152" spans="4:39" ht="13.8" thickBot="1" x14ac:dyDescent="0.25">
      <c r="I152" s="664"/>
      <c r="J152" s="665"/>
      <c r="K152" s="666"/>
      <c r="L152" s="667"/>
      <c r="M152" s="26">
        <v>1.4899999999999999E-4</v>
      </c>
      <c r="N152" s="231"/>
      <c r="O152" s="538"/>
      <c r="P152" s="539"/>
      <c r="Q152" s="615">
        <v>149</v>
      </c>
      <c r="R152" s="218"/>
      <c r="S152" s="118"/>
      <c r="T152" s="80"/>
      <c r="U152" s="231"/>
      <c r="V152" s="104"/>
      <c r="W152" s="79"/>
      <c r="X152" s="80"/>
      <c r="Y152" s="79"/>
      <c r="Z152" s="80"/>
      <c r="AA152" s="118"/>
      <c r="AB152" s="80"/>
      <c r="AC152" s="118"/>
      <c r="AD152" s="80"/>
      <c r="AE152" s="259"/>
      <c r="AF152" s="80"/>
      <c r="AG152" s="300"/>
      <c r="AH152" s="104"/>
    </row>
    <row r="153" spans="4:39" ht="13.8" thickBot="1" x14ac:dyDescent="0.25">
      <c r="M153" s="40">
        <v>1.4999999999999999E-4</v>
      </c>
      <c r="O153" s="538"/>
      <c r="P153" s="539"/>
      <c r="Q153" s="615">
        <v>150</v>
      </c>
      <c r="S153" s="118"/>
      <c r="T153" s="80"/>
      <c r="W153" s="79"/>
      <c r="X153" s="80"/>
      <c r="Y153" s="97"/>
      <c r="Z153" s="98"/>
      <c r="AA153" s="118"/>
      <c r="AB153" s="80"/>
      <c r="AC153" s="118"/>
      <c r="AD153" s="80"/>
      <c r="AE153" s="301"/>
      <c r="AF153" s="98"/>
    </row>
    <row r="154" spans="4:39" x14ac:dyDescent="0.2">
      <c r="M154" s="26">
        <v>1.5100000000000001E-4</v>
      </c>
      <c r="O154" s="538"/>
      <c r="P154" s="547"/>
      <c r="Q154" s="615">
        <v>151</v>
      </c>
      <c r="S154" s="118"/>
      <c r="T154" s="101"/>
      <c r="W154" s="79"/>
      <c r="X154" s="101"/>
      <c r="Y154" s="102"/>
      <c r="Z154" s="102"/>
      <c r="AA154" s="118"/>
      <c r="AB154" s="80"/>
      <c r="AC154" s="118"/>
      <c r="AD154" s="101"/>
    </row>
    <row r="155" spans="4:39" ht="13.8" thickBot="1" x14ac:dyDescent="0.25">
      <c r="M155" s="40">
        <v>1.5200000000000001E-4</v>
      </c>
      <c r="O155" s="549"/>
      <c r="P155" s="550"/>
      <c r="Q155" s="615">
        <v>152</v>
      </c>
      <c r="S155" s="231"/>
      <c r="T155" s="104"/>
      <c r="W155" s="103"/>
      <c r="X155" s="104"/>
      <c r="Y155" s="102"/>
      <c r="Z155" s="102"/>
      <c r="AA155" s="118"/>
      <c r="AB155" s="101"/>
      <c r="AC155" s="231"/>
      <c r="AD155" s="104"/>
    </row>
    <row r="156" spans="4:39" ht="13.8" thickBot="1" x14ac:dyDescent="0.25">
      <c r="M156" s="26">
        <v>1.5300000000000001E-4</v>
      </c>
      <c r="Q156" s="615">
        <v>153</v>
      </c>
      <c r="AA156" s="231"/>
      <c r="AB156" s="104"/>
      <c r="AC156" s="302"/>
      <c r="AD156" s="302"/>
      <c r="AE156" s="303"/>
      <c r="AF156" s="302"/>
    </row>
    <row r="157" spans="4:39" ht="13.8" thickBot="1" x14ac:dyDescent="0.25">
      <c r="M157" s="40">
        <v>1.54E-4</v>
      </c>
      <c r="Q157" s="615">
        <v>154</v>
      </c>
    </row>
    <row r="158" spans="4:39" ht="13.8" thickBot="1" x14ac:dyDescent="0.25">
      <c r="D158" s="304" t="s">
        <v>22</v>
      </c>
      <c r="G158" s="669"/>
      <c r="H158" s="551"/>
      <c r="I158" s="552"/>
      <c r="J158" s="553"/>
      <c r="K158" s="670"/>
      <c r="L158" s="671"/>
      <c r="M158" s="26">
        <v>1.55E-4</v>
      </c>
      <c r="N158" s="109"/>
      <c r="Q158" s="615">
        <v>155</v>
      </c>
      <c r="R158" s="110"/>
      <c r="S158" s="109"/>
      <c r="T158" s="110"/>
      <c r="U158" s="109"/>
      <c r="V158" s="110"/>
      <c r="W158" s="109"/>
      <c r="X158" s="110"/>
      <c r="Y158" s="109"/>
      <c r="Z158" s="110"/>
      <c r="AA158" s="109"/>
      <c r="AB158" s="110"/>
      <c r="AC158" s="109"/>
      <c r="AD158" s="110"/>
      <c r="AE158" s="305"/>
      <c r="AF158" s="110"/>
      <c r="AG158" s="109"/>
      <c r="AH158" s="110"/>
      <c r="AM158" s="107"/>
    </row>
    <row r="159" spans="4:39" ht="13.8" thickBot="1" x14ac:dyDescent="0.25">
      <c r="D159" s="306">
        <v>1</v>
      </c>
      <c r="G159" s="672"/>
      <c r="H159" s="559"/>
      <c r="I159" s="560"/>
      <c r="J159" s="673"/>
      <c r="K159" s="674"/>
      <c r="L159" s="675"/>
      <c r="M159" s="40">
        <v>1.56E-4</v>
      </c>
      <c r="N159" s="113"/>
      <c r="Q159" s="615">
        <v>156</v>
      </c>
      <c r="R159" s="114"/>
      <c r="S159" s="113"/>
      <c r="T159" s="114"/>
      <c r="U159" s="113"/>
      <c r="V159" s="114"/>
      <c r="W159" s="113"/>
      <c r="X159" s="114"/>
      <c r="Y159" s="113"/>
      <c r="Z159" s="114"/>
      <c r="AA159" s="113"/>
      <c r="AB159" s="114"/>
      <c r="AC159" s="113"/>
      <c r="AD159" s="114"/>
      <c r="AE159" s="250"/>
      <c r="AF159" s="114"/>
      <c r="AG159" s="113"/>
      <c r="AH159" s="114"/>
      <c r="AM159" s="111"/>
    </row>
    <row r="160" spans="4:39" ht="13.8" thickBot="1" x14ac:dyDescent="0.25">
      <c r="D160" s="307">
        <v>2</v>
      </c>
      <c r="G160" s="676"/>
      <c r="H160" s="567"/>
      <c r="I160" s="568"/>
      <c r="J160" s="677"/>
      <c r="K160" s="661"/>
      <c r="L160" s="678"/>
      <c r="M160" s="26">
        <v>1.5699999999999999E-4</v>
      </c>
      <c r="N160" s="118"/>
      <c r="R160" s="119"/>
      <c r="S160" s="118"/>
      <c r="T160" s="119"/>
      <c r="U160" s="118"/>
      <c r="V160" s="119"/>
      <c r="W160" s="118"/>
      <c r="X160" s="119"/>
      <c r="Y160" s="118"/>
      <c r="Z160" s="119"/>
      <c r="AA160" s="118"/>
      <c r="AB160" s="119"/>
      <c r="AC160" s="118"/>
      <c r="AD160" s="119"/>
      <c r="AE160" s="259"/>
      <c r="AF160" s="119"/>
      <c r="AG160" s="118"/>
      <c r="AH160" s="119"/>
      <c r="AM160" s="116"/>
    </row>
    <row r="161" spans="4:39" ht="13.8" thickBot="1" x14ac:dyDescent="0.25">
      <c r="D161" s="307">
        <v>3</v>
      </c>
      <c r="G161" s="676"/>
      <c r="H161" s="567"/>
      <c r="I161" s="568"/>
      <c r="J161" s="677"/>
      <c r="K161" s="661"/>
      <c r="L161" s="678"/>
      <c r="M161" s="109"/>
      <c r="N161" s="118"/>
      <c r="O161" s="555"/>
      <c r="P161" s="556"/>
      <c r="Q161" s="679"/>
      <c r="R161" s="119"/>
      <c r="S161" s="118"/>
      <c r="T161" s="119"/>
      <c r="U161" s="118"/>
      <c r="V161" s="119"/>
      <c r="W161" s="118"/>
      <c r="X161" s="119"/>
      <c r="Y161" s="118"/>
      <c r="Z161" s="119"/>
      <c r="AA161" s="118"/>
      <c r="AB161" s="119"/>
      <c r="AC161" s="118"/>
      <c r="AD161" s="119"/>
      <c r="AE161" s="259"/>
      <c r="AF161" s="119"/>
      <c r="AG161" s="118"/>
      <c r="AH161" s="119"/>
      <c r="AM161" s="116"/>
    </row>
    <row r="162" spans="4:39" x14ac:dyDescent="0.2">
      <c r="D162" s="307">
        <v>4</v>
      </c>
      <c r="G162" s="676"/>
      <c r="H162" s="567"/>
      <c r="I162" s="568"/>
      <c r="J162" s="677"/>
      <c r="K162" s="661"/>
      <c r="L162" s="678"/>
      <c r="M162" s="113"/>
      <c r="N162" s="118"/>
      <c r="O162" s="563"/>
      <c r="P162" s="564"/>
      <c r="Q162" s="680"/>
      <c r="R162" s="119"/>
      <c r="S162" s="118"/>
      <c r="T162" s="119"/>
      <c r="U162" s="118"/>
      <c r="V162" s="119"/>
      <c r="W162" s="118"/>
      <c r="X162" s="119"/>
      <c r="Y162" s="118"/>
      <c r="Z162" s="119"/>
      <c r="AA162" s="118"/>
      <c r="AB162" s="119"/>
      <c r="AC162" s="118"/>
      <c r="AD162" s="119"/>
      <c r="AE162" s="259"/>
      <c r="AF162" s="119"/>
      <c r="AG162" s="118"/>
      <c r="AH162" s="119"/>
      <c r="AM162" s="116"/>
    </row>
    <row r="163" spans="4:39" x14ac:dyDescent="0.2">
      <c r="D163" s="307">
        <v>5</v>
      </c>
      <c r="G163" s="676"/>
      <c r="H163" s="567"/>
      <c r="I163" s="568"/>
      <c r="J163" s="677"/>
      <c r="K163" s="661"/>
      <c r="L163" s="678"/>
      <c r="M163" s="118"/>
      <c r="N163" s="118"/>
      <c r="O163" s="571"/>
      <c r="P163" s="572"/>
      <c r="Q163" s="297"/>
      <c r="R163" s="119"/>
      <c r="S163" s="118"/>
      <c r="T163" s="119"/>
      <c r="U163" s="118"/>
      <c r="V163" s="119"/>
      <c r="W163" s="118"/>
      <c r="X163" s="119"/>
      <c r="Y163" s="118"/>
      <c r="Z163" s="119"/>
      <c r="AA163" s="118"/>
      <c r="AB163" s="119"/>
      <c r="AC163" s="118"/>
      <c r="AD163" s="119"/>
      <c r="AE163" s="259"/>
      <c r="AF163" s="119"/>
      <c r="AG163" s="118"/>
      <c r="AH163" s="119"/>
      <c r="AM163" s="116"/>
    </row>
    <row r="164" spans="4:39" x14ac:dyDescent="0.2">
      <c r="D164" s="307">
        <v>6</v>
      </c>
      <c r="G164" s="676"/>
      <c r="H164" s="567"/>
      <c r="I164" s="568"/>
      <c r="J164" s="677"/>
      <c r="K164" s="661"/>
      <c r="L164" s="678"/>
      <c r="M164" s="118"/>
      <c r="N164" s="118"/>
      <c r="O164" s="571"/>
      <c r="P164" s="572"/>
      <c r="Q164" s="297"/>
      <c r="R164" s="119"/>
      <c r="S164" s="118"/>
      <c r="T164" s="119"/>
      <c r="U164" s="118"/>
      <c r="V164" s="119"/>
      <c r="W164" s="118"/>
      <c r="X164" s="119"/>
      <c r="Y164" s="118"/>
      <c r="Z164" s="119"/>
      <c r="AA164" s="118"/>
      <c r="AB164" s="119"/>
      <c r="AC164" s="118"/>
      <c r="AD164" s="119"/>
      <c r="AE164" s="259"/>
      <c r="AF164" s="119"/>
      <c r="AG164" s="118"/>
      <c r="AH164" s="119"/>
      <c r="AM164" s="116"/>
    </row>
    <row r="165" spans="4:39" x14ac:dyDescent="0.2">
      <c r="D165" s="307">
        <v>7</v>
      </c>
      <c r="G165" s="676"/>
      <c r="H165" s="567"/>
      <c r="I165" s="568"/>
      <c r="J165" s="677"/>
      <c r="K165" s="661"/>
      <c r="L165" s="678"/>
      <c r="M165" s="118"/>
      <c r="N165" s="118"/>
      <c r="O165" s="571"/>
      <c r="P165" s="572"/>
      <c r="Q165" s="297"/>
      <c r="R165" s="119"/>
      <c r="S165" s="118"/>
      <c r="T165" s="119"/>
      <c r="U165" s="118"/>
      <c r="V165" s="119"/>
      <c r="W165" s="118"/>
      <c r="X165" s="119"/>
      <c r="Y165" s="118"/>
      <c r="Z165" s="119"/>
      <c r="AA165" s="118"/>
      <c r="AB165" s="119"/>
      <c r="AC165" s="118"/>
      <c r="AD165" s="119"/>
      <c r="AE165" s="259"/>
      <c r="AF165" s="119"/>
      <c r="AG165" s="118"/>
      <c r="AH165" s="119"/>
      <c r="AM165" s="116"/>
    </row>
    <row r="166" spans="4:39" x14ac:dyDescent="0.2">
      <c r="D166" s="307">
        <v>8</v>
      </c>
      <c r="G166" s="676"/>
      <c r="H166" s="567"/>
      <c r="I166" s="568"/>
      <c r="J166" s="677"/>
      <c r="K166" s="661"/>
      <c r="L166" s="678"/>
      <c r="M166" s="118"/>
      <c r="N166" s="118"/>
      <c r="O166" s="571"/>
      <c r="P166" s="572"/>
      <c r="Q166" s="297"/>
      <c r="R166" s="119"/>
      <c r="S166" s="118"/>
      <c r="T166" s="119"/>
      <c r="U166" s="118"/>
      <c r="V166" s="119"/>
      <c r="W166" s="118"/>
      <c r="X166" s="119"/>
      <c r="Y166" s="118"/>
      <c r="Z166" s="119"/>
      <c r="AA166" s="118"/>
      <c r="AB166" s="119"/>
      <c r="AC166" s="118"/>
      <c r="AD166" s="119"/>
      <c r="AE166" s="259"/>
      <c r="AF166" s="119"/>
      <c r="AG166" s="118"/>
      <c r="AH166" s="119"/>
      <c r="AM166" s="116"/>
    </row>
    <row r="167" spans="4:39" x14ac:dyDescent="0.2">
      <c r="D167" s="307">
        <v>16</v>
      </c>
      <c r="G167" s="676"/>
      <c r="H167" s="567"/>
      <c r="I167" s="568"/>
      <c r="J167" s="677"/>
      <c r="K167" s="661"/>
      <c r="L167" s="678"/>
      <c r="M167" s="118"/>
      <c r="N167" s="118"/>
      <c r="O167" s="571"/>
      <c r="P167" s="572"/>
      <c r="Q167" s="297"/>
      <c r="R167" s="119"/>
      <c r="S167" s="118"/>
      <c r="T167" s="119"/>
      <c r="U167" s="118"/>
      <c r="V167" s="119"/>
      <c r="W167" s="118"/>
      <c r="X167" s="119"/>
      <c r="Y167" s="118"/>
      <c r="Z167" s="119"/>
      <c r="AA167" s="118"/>
      <c r="AB167" s="119"/>
      <c r="AC167" s="118"/>
      <c r="AD167" s="119"/>
      <c r="AE167" s="259"/>
      <c r="AF167" s="119"/>
      <c r="AG167" s="118"/>
      <c r="AH167" s="119"/>
      <c r="AM167" s="116"/>
    </row>
    <row r="168" spans="4:39" x14ac:dyDescent="0.2">
      <c r="D168" s="307">
        <v>24</v>
      </c>
      <c r="G168" s="676"/>
      <c r="H168" s="567"/>
      <c r="I168" s="568"/>
      <c r="J168" s="677"/>
      <c r="K168" s="661"/>
      <c r="L168" s="678"/>
      <c r="M168" s="118"/>
      <c r="N168" s="118"/>
      <c r="O168" s="571"/>
      <c r="P168" s="572"/>
      <c r="Q168" s="297"/>
      <c r="R168" s="119"/>
      <c r="S168" s="118"/>
      <c r="T168" s="119"/>
      <c r="U168" s="118"/>
      <c r="V168" s="119"/>
      <c r="W168" s="118"/>
      <c r="X168" s="119"/>
      <c r="Y168" s="118"/>
      <c r="Z168" s="119"/>
      <c r="AA168" s="118"/>
      <c r="AB168" s="119"/>
      <c r="AC168" s="118"/>
      <c r="AD168" s="119"/>
      <c r="AE168" s="259"/>
      <c r="AF168" s="119"/>
      <c r="AG168" s="118"/>
      <c r="AH168" s="119"/>
      <c r="AM168" s="116"/>
    </row>
    <row r="169" spans="4:39" ht="13.8" thickBot="1" x14ac:dyDescent="0.25">
      <c r="D169" s="308">
        <v>32</v>
      </c>
      <c r="G169" s="681"/>
      <c r="H169" s="574"/>
      <c r="I169" s="575"/>
      <c r="J169" s="682"/>
      <c r="K169" s="683"/>
      <c r="L169" s="684"/>
      <c r="M169" s="118"/>
      <c r="N169" s="123"/>
      <c r="O169" s="571"/>
      <c r="P169" s="572"/>
      <c r="Q169" s="297"/>
      <c r="R169" s="124"/>
      <c r="S169" s="123"/>
      <c r="T169" s="124"/>
      <c r="U169" s="123"/>
      <c r="V169" s="124"/>
      <c r="W169" s="123"/>
      <c r="X169" s="124"/>
      <c r="Y169" s="123"/>
      <c r="Z169" s="124"/>
      <c r="AA169" s="123"/>
      <c r="AB169" s="124"/>
      <c r="AC169" s="123"/>
      <c r="AD169" s="124"/>
      <c r="AE169" s="301"/>
      <c r="AF169" s="124"/>
      <c r="AG169" s="123"/>
      <c r="AH169" s="124"/>
      <c r="AM169" s="121"/>
    </row>
    <row r="170" spans="4:39" x14ac:dyDescent="0.2">
      <c r="M170" s="118"/>
      <c r="O170" s="571"/>
      <c r="P170" s="572"/>
      <c r="Q170" s="297"/>
    </row>
    <row r="171" spans="4:39" x14ac:dyDescent="0.2">
      <c r="M171" s="118"/>
      <c r="O171" s="571"/>
      <c r="P171" s="572"/>
      <c r="Q171" s="297"/>
    </row>
    <row r="172" spans="4:39" ht="13.8" thickBot="1" x14ac:dyDescent="0.25">
      <c r="M172" s="123"/>
      <c r="O172" s="578"/>
      <c r="P172" s="579"/>
      <c r="Q172" s="685"/>
    </row>
  </sheetData>
  <autoFilter ref="Q3:U169" xr:uid="{00000000-0009-0000-0000-000005000000}"/>
  <mergeCells count="2">
    <mergeCell ref="I2:R2"/>
    <mergeCell ref="S2:AH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M223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defaultRowHeight="13.2" x14ac:dyDescent="0.2"/>
  <cols>
    <col min="1" max="1" width="5.33203125" style="1" customWidth="1"/>
    <col min="2" max="2" width="12.6640625" style="1" customWidth="1"/>
    <col min="3" max="3" width="4.88671875" style="1" customWidth="1"/>
    <col min="4" max="4" width="9.77734375" style="1" customWidth="1"/>
    <col min="5" max="5" width="7.33203125" style="1" bestFit="1" customWidth="1"/>
    <col min="6" max="6" width="6.88671875" style="1" bestFit="1" customWidth="1"/>
    <col min="7" max="7" width="8.6640625" style="220" bestFit="1" customWidth="1"/>
    <col min="8" max="8" width="8.6640625" style="220" customWidth="1"/>
    <col min="9" max="9" width="7.33203125" style="219" bestFit="1" customWidth="1"/>
    <col min="10" max="10" width="5.6640625" style="235" customWidth="1"/>
    <col min="11" max="11" width="12.33203125" style="1" bestFit="1" customWidth="1"/>
    <col min="12" max="12" width="15.109375" style="1" bestFit="1" customWidth="1"/>
    <col min="13" max="13" width="9.33203125" style="1" bestFit="1" customWidth="1"/>
    <col min="14" max="14" width="7.33203125" style="1" bestFit="1" customWidth="1"/>
    <col min="15" max="15" width="5.6640625" style="525" customWidth="1"/>
    <col min="16" max="16" width="5.6640625" style="526" customWidth="1"/>
    <col min="17" max="17" width="5.6640625" style="46" customWidth="1"/>
    <col min="18" max="18" width="12.33203125" style="220" bestFit="1" customWidth="1"/>
    <col min="19" max="19" width="5.88671875" style="1" bestFit="1" customWidth="1"/>
    <col min="20" max="20" width="15.109375" style="1" bestFit="1" customWidth="1"/>
    <col min="21" max="21" width="8.33203125" style="1" bestFit="1" customWidth="1"/>
    <col min="22" max="30" width="5.6640625" style="1" customWidth="1"/>
    <col min="31" max="32" width="9" style="1"/>
    <col min="33" max="33" width="5.21875" style="1" customWidth="1"/>
    <col min="34" max="34" width="4.88671875" style="1" customWidth="1"/>
    <col min="35" max="35" width="4.33203125" style="1" customWidth="1"/>
    <col min="36" max="36" width="9" style="1"/>
    <col min="37" max="37" width="6" style="1" customWidth="1"/>
    <col min="38" max="38" width="9" style="1"/>
    <col min="39" max="39" width="4.33203125" style="1" customWidth="1"/>
    <col min="40" max="261" width="9" style="1"/>
    <col min="262" max="262" width="5.33203125" style="1" customWidth="1"/>
    <col min="263" max="263" width="12.6640625" style="1" customWidth="1"/>
    <col min="264" max="264" width="4.88671875" style="1" customWidth="1"/>
    <col min="265" max="265" width="9.77734375" style="1" customWidth="1"/>
    <col min="266" max="266" width="7.33203125" style="1" bestFit="1" customWidth="1"/>
    <col min="267" max="267" width="6.88671875" style="1" bestFit="1" customWidth="1"/>
    <col min="268" max="268" width="8.6640625" style="1" bestFit="1" customWidth="1"/>
    <col min="269" max="286" width="5.6640625" style="1" customWidth="1"/>
    <col min="287" max="288" width="9" style="1"/>
    <col min="289" max="289" width="5.21875" style="1" customWidth="1"/>
    <col min="290" max="290" width="4.88671875" style="1" customWidth="1"/>
    <col min="291" max="291" width="4.33203125" style="1" customWidth="1"/>
    <col min="292" max="292" width="9" style="1"/>
    <col min="293" max="293" width="6" style="1" customWidth="1"/>
    <col min="294" max="294" width="9" style="1"/>
    <col min="295" max="295" width="4.33203125" style="1" customWidth="1"/>
    <col min="296" max="517" width="9" style="1"/>
    <col min="518" max="518" width="5.33203125" style="1" customWidth="1"/>
    <col min="519" max="519" width="12.6640625" style="1" customWidth="1"/>
    <col min="520" max="520" width="4.88671875" style="1" customWidth="1"/>
    <col min="521" max="521" width="9.77734375" style="1" customWidth="1"/>
    <col min="522" max="522" width="7.33203125" style="1" bestFit="1" customWidth="1"/>
    <col min="523" max="523" width="6.88671875" style="1" bestFit="1" customWidth="1"/>
    <col min="524" max="524" width="8.6640625" style="1" bestFit="1" customWidth="1"/>
    <col min="525" max="542" width="5.6640625" style="1" customWidth="1"/>
    <col min="543" max="544" width="9" style="1"/>
    <col min="545" max="545" width="5.21875" style="1" customWidth="1"/>
    <col min="546" max="546" width="4.88671875" style="1" customWidth="1"/>
    <col min="547" max="547" width="4.33203125" style="1" customWidth="1"/>
    <col min="548" max="548" width="9" style="1"/>
    <col min="549" max="549" width="6" style="1" customWidth="1"/>
    <col min="550" max="550" width="9" style="1"/>
    <col min="551" max="551" width="4.33203125" style="1" customWidth="1"/>
    <col min="552" max="773" width="9" style="1"/>
    <col min="774" max="774" width="5.33203125" style="1" customWidth="1"/>
    <col min="775" max="775" width="12.6640625" style="1" customWidth="1"/>
    <col min="776" max="776" width="4.88671875" style="1" customWidth="1"/>
    <col min="777" max="777" width="9.77734375" style="1" customWidth="1"/>
    <col min="778" max="778" width="7.33203125" style="1" bestFit="1" customWidth="1"/>
    <col min="779" max="779" width="6.88671875" style="1" bestFit="1" customWidth="1"/>
    <col min="780" max="780" width="8.6640625" style="1" bestFit="1" customWidth="1"/>
    <col min="781" max="798" width="5.6640625" style="1" customWidth="1"/>
    <col min="799" max="800" width="9" style="1"/>
    <col min="801" max="801" width="5.21875" style="1" customWidth="1"/>
    <col min="802" max="802" width="4.88671875" style="1" customWidth="1"/>
    <col min="803" max="803" width="4.33203125" style="1" customWidth="1"/>
    <col min="804" max="804" width="9" style="1"/>
    <col min="805" max="805" width="6" style="1" customWidth="1"/>
    <col min="806" max="806" width="9" style="1"/>
    <col min="807" max="807" width="4.33203125" style="1" customWidth="1"/>
    <col min="808" max="1029" width="9" style="1"/>
    <col min="1030" max="1030" width="5.33203125" style="1" customWidth="1"/>
    <col min="1031" max="1031" width="12.6640625" style="1" customWidth="1"/>
    <col min="1032" max="1032" width="4.88671875" style="1" customWidth="1"/>
    <col min="1033" max="1033" width="9.77734375" style="1" customWidth="1"/>
    <col min="1034" max="1034" width="7.33203125" style="1" bestFit="1" customWidth="1"/>
    <col min="1035" max="1035" width="6.88671875" style="1" bestFit="1" customWidth="1"/>
    <col min="1036" max="1036" width="8.6640625" style="1" bestFit="1" customWidth="1"/>
    <col min="1037" max="1054" width="5.6640625" style="1" customWidth="1"/>
    <col min="1055" max="1056" width="9" style="1"/>
    <col min="1057" max="1057" width="5.21875" style="1" customWidth="1"/>
    <col min="1058" max="1058" width="4.88671875" style="1" customWidth="1"/>
    <col min="1059" max="1059" width="4.33203125" style="1" customWidth="1"/>
    <col min="1060" max="1060" width="9" style="1"/>
    <col min="1061" max="1061" width="6" style="1" customWidth="1"/>
    <col min="1062" max="1062" width="9" style="1"/>
    <col min="1063" max="1063" width="4.33203125" style="1" customWidth="1"/>
    <col min="1064" max="1285" width="9" style="1"/>
    <col min="1286" max="1286" width="5.33203125" style="1" customWidth="1"/>
    <col min="1287" max="1287" width="12.6640625" style="1" customWidth="1"/>
    <col min="1288" max="1288" width="4.88671875" style="1" customWidth="1"/>
    <col min="1289" max="1289" width="9.77734375" style="1" customWidth="1"/>
    <col min="1290" max="1290" width="7.33203125" style="1" bestFit="1" customWidth="1"/>
    <col min="1291" max="1291" width="6.88671875" style="1" bestFit="1" customWidth="1"/>
    <col min="1292" max="1292" width="8.6640625" style="1" bestFit="1" customWidth="1"/>
    <col min="1293" max="1310" width="5.6640625" style="1" customWidth="1"/>
    <col min="1311" max="1312" width="9" style="1"/>
    <col min="1313" max="1313" width="5.21875" style="1" customWidth="1"/>
    <col min="1314" max="1314" width="4.88671875" style="1" customWidth="1"/>
    <col min="1315" max="1315" width="4.33203125" style="1" customWidth="1"/>
    <col min="1316" max="1316" width="9" style="1"/>
    <col min="1317" max="1317" width="6" style="1" customWidth="1"/>
    <col min="1318" max="1318" width="9" style="1"/>
    <col min="1319" max="1319" width="4.33203125" style="1" customWidth="1"/>
    <col min="1320" max="1541" width="9" style="1"/>
    <col min="1542" max="1542" width="5.33203125" style="1" customWidth="1"/>
    <col min="1543" max="1543" width="12.6640625" style="1" customWidth="1"/>
    <col min="1544" max="1544" width="4.88671875" style="1" customWidth="1"/>
    <col min="1545" max="1545" width="9.77734375" style="1" customWidth="1"/>
    <col min="1546" max="1546" width="7.33203125" style="1" bestFit="1" customWidth="1"/>
    <col min="1547" max="1547" width="6.88671875" style="1" bestFit="1" customWidth="1"/>
    <col min="1548" max="1548" width="8.6640625" style="1" bestFit="1" customWidth="1"/>
    <col min="1549" max="1566" width="5.6640625" style="1" customWidth="1"/>
    <col min="1567" max="1568" width="9" style="1"/>
    <col min="1569" max="1569" width="5.21875" style="1" customWidth="1"/>
    <col min="1570" max="1570" width="4.88671875" style="1" customWidth="1"/>
    <col min="1571" max="1571" width="4.33203125" style="1" customWidth="1"/>
    <col min="1572" max="1572" width="9" style="1"/>
    <col min="1573" max="1573" width="6" style="1" customWidth="1"/>
    <col min="1574" max="1574" width="9" style="1"/>
    <col min="1575" max="1575" width="4.33203125" style="1" customWidth="1"/>
    <col min="1576" max="1797" width="9" style="1"/>
    <col min="1798" max="1798" width="5.33203125" style="1" customWidth="1"/>
    <col min="1799" max="1799" width="12.6640625" style="1" customWidth="1"/>
    <col min="1800" max="1800" width="4.88671875" style="1" customWidth="1"/>
    <col min="1801" max="1801" width="9.77734375" style="1" customWidth="1"/>
    <col min="1802" max="1802" width="7.33203125" style="1" bestFit="1" customWidth="1"/>
    <col min="1803" max="1803" width="6.88671875" style="1" bestFit="1" customWidth="1"/>
    <col min="1804" max="1804" width="8.6640625" style="1" bestFit="1" customWidth="1"/>
    <col min="1805" max="1822" width="5.6640625" style="1" customWidth="1"/>
    <col min="1823" max="1824" width="9" style="1"/>
    <col min="1825" max="1825" width="5.21875" style="1" customWidth="1"/>
    <col min="1826" max="1826" width="4.88671875" style="1" customWidth="1"/>
    <col min="1827" max="1827" width="4.33203125" style="1" customWidth="1"/>
    <col min="1828" max="1828" width="9" style="1"/>
    <col min="1829" max="1829" width="6" style="1" customWidth="1"/>
    <col min="1830" max="1830" width="9" style="1"/>
    <col min="1831" max="1831" width="4.33203125" style="1" customWidth="1"/>
    <col min="1832" max="2053" width="9" style="1"/>
    <col min="2054" max="2054" width="5.33203125" style="1" customWidth="1"/>
    <col min="2055" max="2055" width="12.6640625" style="1" customWidth="1"/>
    <col min="2056" max="2056" width="4.88671875" style="1" customWidth="1"/>
    <col min="2057" max="2057" width="9.77734375" style="1" customWidth="1"/>
    <col min="2058" max="2058" width="7.33203125" style="1" bestFit="1" customWidth="1"/>
    <col min="2059" max="2059" width="6.88671875" style="1" bestFit="1" customWidth="1"/>
    <col min="2060" max="2060" width="8.6640625" style="1" bestFit="1" customWidth="1"/>
    <col min="2061" max="2078" width="5.6640625" style="1" customWidth="1"/>
    <col min="2079" max="2080" width="9" style="1"/>
    <col min="2081" max="2081" width="5.21875" style="1" customWidth="1"/>
    <col min="2082" max="2082" width="4.88671875" style="1" customWidth="1"/>
    <col min="2083" max="2083" width="4.33203125" style="1" customWidth="1"/>
    <col min="2084" max="2084" width="9" style="1"/>
    <col min="2085" max="2085" width="6" style="1" customWidth="1"/>
    <col min="2086" max="2086" width="9" style="1"/>
    <col min="2087" max="2087" width="4.33203125" style="1" customWidth="1"/>
    <col min="2088" max="2309" width="9" style="1"/>
    <col min="2310" max="2310" width="5.33203125" style="1" customWidth="1"/>
    <col min="2311" max="2311" width="12.6640625" style="1" customWidth="1"/>
    <col min="2312" max="2312" width="4.88671875" style="1" customWidth="1"/>
    <col min="2313" max="2313" width="9.77734375" style="1" customWidth="1"/>
    <col min="2314" max="2314" width="7.33203125" style="1" bestFit="1" customWidth="1"/>
    <col min="2315" max="2315" width="6.88671875" style="1" bestFit="1" customWidth="1"/>
    <col min="2316" max="2316" width="8.6640625" style="1" bestFit="1" customWidth="1"/>
    <col min="2317" max="2334" width="5.6640625" style="1" customWidth="1"/>
    <col min="2335" max="2336" width="9" style="1"/>
    <col min="2337" max="2337" width="5.21875" style="1" customWidth="1"/>
    <col min="2338" max="2338" width="4.88671875" style="1" customWidth="1"/>
    <col min="2339" max="2339" width="4.33203125" style="1" customWidth="1"/>
    <col min="2340" max="2340" width="9" style="1"/>
    <col min="2341" max="2341" width="6" style="1" customWidth="1"/>
    <col min="2342" max="2342" width="9" style="1"/>
    <col min="2343" max="2343" width="4.33203125" style="1" customWidth="1"/>
    <col min="2344" max="2565" width="9" style="1"/>
    <col min="2566" max="2566" width="5.33203125" style="1" customWidth="1"/>
    <col min="2567" max="2567" width="12.6640625" style="1" customWidth="1"/>
    <col min="2568" max="2568" width="4.88671875" style="1" customWidth="1"/>
    <col min="2569" max="2569" width="9.77734375" style="1" customWidth="1"/>
    <col min="2570" max="2570" width="7.33203125" style="1" bestFit="1" customWidth="1"/>
    <col min="2571" max="2571" width="6.88671875" style="1" bestFit="1" customWidth="1"/>
    <col min="2572" max="2572" width="8.6640625" style="1" bestFit="1" customWidth="1"/>
    <col min="2573" max="2590" width="5.6640625" style="1" customWidth="1"/>
    <col min="2591" max="2592" width="9" style="1"/>
    <col min="2593" max="2593" width="5.21875" style="1" customWidth="1"/>
    <col min="2594" max="2594" width="4.88671875" style="1" customWidth="1"/>
    <col min="2595" max="2595" width="4.33203125" style="1" customWidth="1"/>
    <col min="2596" max="2596" width="9" style="1"/>
    <col min="2597" max="2597" width="6" style="1" customWidth="1"/>
    <col min="2598" max="2598" width="9" style="1"/>
    <col min="2599" max="2599" width="4.33203125" style="1" customWidth="1"/>
    <col min="2600" max="2821" width="9" style="1"/>
    <col min="2822" max="2822" width="5.33203125" style="1" customWidth="1"/>
    <col min="2823" max="2823" width="12.6640625" style="1" customWidth="1"/>
    <col min="2824" max="2824" width="4.88671875" style="1" customWidth="1"/>
    <col min="2825" max="2825" width="9.77734375" style="1" customWidth="1"/>
    <col min="2826" max="2826" width="7.33203125" style="1" bestFit="1" customWidth="1"/>
    <col min="2827" max="2827" width="6.88671875" style="1" bestFit="1" customWidth="1"/>
    <col min="2828" max="2828" width="8.6640625" style="1" bestFit="1" customWidth="1"/>
    <col min="2829" max="2846" width="5.6640625" style="1" customWidth="1"/>
    <col min="2847" max="2848" width="9" style="1"/>
    <col min="2849" max="2849" width="5.21875" style="1" customWidth="1"/>
    <col min="2850" max="2850" width="4.88671875" style="1" customWidth="1"/>
    <col min="2851" max="2851" width="4.33203125" style="1" customWidth="1"/>
    <col min="2852" max="2852" width="9" style="1"/>
    <col min="2853" max="2853" width="6" style="1" customWidth="1"/>
    <col min="2854" max="2854" width="9" style="1"/>
    <col min="2855" max="2855" width="4.33203125" style="1" customWidth="1"/>
    <col min="2856" max="3077" width="9" style="1"/>
    <col min="3078" max="3078" width="5.33203125" style="1" customWidth="1"/>
    <col min="3079" max="3079" width="12.6640625" style="1" customWidth="1"/>
    <col min="3080" max="3080" width="4.88671875" style="1" customWidth="1"/>
    <col min="3081" max="3081" width="9.77734375" style="1" customWidth="1"/>
    <col min="3082" max="3082" width="7.33203125" style="1" bestFit="1" customWidth="1"/>
    <col min="3083" max="3083" width="6.88671875" style="1" bestFit="1" customWidth="1"/>
    <col min="3084" max="3084" width="8.6640625" style="1" bestFit="1" customWidth="1"/>
    <col min="3085" max="3102" width="5.6640625" style="1" customWidth="1"/>
    <col min="3103" max="3104" width="9" style="1"/>
    <col min="3105" max="3105" width="5.21875" style="1" customWidth="1"/>
    <col min="3106" max="3106" width="4.88671875" style="1" customWidth="1"/>
    <col min="3107" max="3107" width="4.33203125" style="1" customWidth="1"/>
    <col min="3108" max="3108" width="9" style="1"/>
    <col min="3109" max="3109" width="6" style="1" customWidth="1"/>
    <col min="3110" max="3110" width="9" style="1"/>
    <col min="3111" max="3111" width="4.33203125" style="1" customWidth="1"/>
    <col min="3112" max="3333" width="9" style="1"/>
    <col min="3334" max="3334" width="5.33203125" style="1" customWidth="1"/>
    <col min="3335" max="3335" width="12.6640625" style="1" customWidth="1"/>
    <col min="3336" max="3336" width="4.88671875" style="1" customWidth="1"/>
    <col min="3337" max="3337" width="9.77734375" style="1" customWidth="1"/>
    <col min="3338" max="3338" width="7.33203125" style="1" bestFit="1" customWidth="1"/>
    <col min="3339" max="3339" width="6.88671875" style="1" bestFit="1" customWidth="1"/>
    <col min="3340" max="3340" width="8.6640625" style="1" bestFit="1" customWidth="1"/>
    <col min="3341" max="3358" width="5.6640625" style="1" customWidth="1"/>
    <col min="3359" max="3360" width="9" style="1"/>
    <col min="3361" max="3361" width="5.21875" style="1" customWidth="1"/>
    <col min="3362" max="3362" width="4.88671875" style="1" customWidth="1"/>
    <col min="3363" max="3363" width="4.33203125" style="1" customWidth="1"/>
    <col min="3364" max="3364" width="9" style="1"/>
    <col min="3365" max="3365" width="6" style="1" customWidth="1"/>
    <col min="3366" max="3366" width="9" style="1"/>
    <col min="3367" max="3367" width="4.33203125" style="1" customWidth="1"/>
    <col min="3368" max="3589" width="9" style="1"/>
    <col min="3590" max="3590" width="5.33203125" style="1" customWidth="1"/>
    <col min="3591" max="3591" width="12.6640625" style="1" customWidth="1"/>
    <col min="3592" max="3592" width="4.88671875" style="1" customWidth="1"/>
    <col min="3593" max="3593" width="9.77734375" style="1" customWidth="1"/>
    <col min="3594" max="3594" width="7.33203125" style="1" bestFit="1" customWidth="1"/>
    <col min="3595" max="3595" width="6.88671875" style="1" bestFit="1" customWidth="1"/>
    <col min="3596" max="3596" width="8.6640625" style="1" bestFit="1" customWidth="1"/>
    <col min="3597" max="3614" width="5.6640625" style="1" customWidth="1"/>
    <col min="3615" max="3616" width="9" style="1"/>
    <col min="3617" max="3617" width="5.21875" style="1" customWidth="1"/>
    <col min="3618" max="3618" width="4.88671875" style="1" customWidth="1"/>
    <col min="3619" max="3619" width="4.33203125" style="1" customWidth="1"/>
    <col min="3620" max="3620" width="9" style="1"/>
    <col min="3621" max="3621" width="6" style="1" customWidth="1"/>
    <col min="3622" max="3622" width="9" style="1"/>
    <col min="3623" max="3623" width="4.33203125" style="1" customWidth="1"/>
    <col min="3624" max="3845" width="9" style="1"/>
    <col min="3846" max="3846" width="5.33203125" style="1" customWidth="1"/>
    <col min="3847" max="3847" width="12.6640625" style="1" customWidth="1"/>
    <col min="3848" max="3848" width="4.88671875" style="1" customWidth="1"/>
    <col min="3849" max="3849" width="9.77734375" style="1" customWidth="1"/>
    <col min="3850" max="3850" width="7.33203125" style="1" bestFit="1" customWidth="1"/>
    <col min="3851" max="3851" width="6.88671875" style="1" bestFit="1" customWidth="1"/>
    <col min="3852" max="3852" width="8.6640625" style="1" bestFit="1" customWidth="1"/>
    <col min="3853" max="3870" width="5.6640625" style="1" customWidth="1"/>
    <col min="3871" max="3872" width="9" style="1"/>
    <col min="3873" max="3873" width="5.21875" style="1" customWidth="1"/>
    <col min="3874" max="3874" width="4.88671875" style="1" customWidth="1"/>
    <col min="3875" max="3875" width="4.33203125" style="1" customWidth="1"/>
    <col min="3876" max="3876" width="9" style="1"/>
    <col min="3877" max="3877" width="6" style="1" customWidth="1"/>
    <col min="3878" max="3878" width="9" style="1"/>
    <col min="3879" max="3879" width="4.33203125" style="1" customWidth="1"/>
    <col min="3880" max="4101" width="9" style="1"/>
    <col min="4102" max="4102" width="5.33203125" style="1" customWidth="1"/>
    <col min="4103" max="4103" width="12.6640625" style="1" customWidth="1"/>
    <col min="4104" max="4104" width="4.88671875" style="1" customWidth="1"/>
    <col min="4105" max="4105" width="9.77734375" style="1" customWidth="1"/>
    <col min="4106" max="4106" width="7.33203125" style="1" bestFit="1" customWidth="1"/>
    <col min="4107" max="4107" width="6.88671875" style="1" bestFit="1" customWidth="1"/>
    <col min="4108" max="4108" width="8.6640625" style="1" bestFit="1" customWidth="1"/>
    <col min="4109" max="4126" width="5.6640625" style="1" customWidth="1"/>
    <col min="4127" max="4128" width="9" style="1"/>
    <col min="4129" max="4129" width="5.21875" style="1" customWidth="1"/>
    <col min="4130" max="4130" width="4.88671875" style="1" customWidth="1"/>
    <col min="4131" max="4131" width="4.33203125" style="1" customWidth="1"/>
    <col min="4132" max="4132" width="9" style="1"/>
    <col min="4133" max="4133" width="6" style="1" customWidth="1"/>
    <col min="4134" max="4134" width="9" style="1"/>
    <col min="4135" max="4135" width="4.33203125" style="1" customWidth="1"/>
    <col min="4136" max="4357" width="9" style="1"/>
    <col min="4358" max="4358" width="5.33203125" style="1" customWidth="1"/>
    <col min="4359" max="4359" width="12.6640625" style="1" customWidth="1"/>
    <col min="4360" max="4360" width="4.88671875" style="1" customWidth="1"/>
    <col min="4361" max="4361" width="9.77734375" style="1" customWidth="1"/>
    <col min="4362" max="4362" width="7.33203125" style="1" bestFit="1" customWidth="1"/>
    <col min="4363" max="4363" width="6.88671875" style="1" bestFit="1" customWidth="1"/>
    <col min="4364" max="4364" width="8.6640625" style="1" bestFit="1" customWidth="1"/>
    <col min="4365" max="4382" width="5.6640625" style="1" customWidth="1"/>
    <col min="4383" max="4384" width="9" style="1"/>
    <col min="4385" max="4385" width="5.21875" style="1" customWidth="1"/>
    <col min="4386" max="4386" width="4.88671875" style="1" customWidth="1"/>
    <col min="4387" max="4387" width="4.33203125" style="1" customWidth="1"/>
    <col min="4388" max="4388" width="9" style="1"/>
    <col min="4389" max="4389" width="6" style="1" customWidth="1"/>
    <col min="4390" max="4390" width="9" style="1"/>
    <col min="4391" max="4391" width="4.33203125" style="1" customWidth="1"/>
    <col min="4392" max="4613" width="9" style="1"/>
    <col min="4614" max="4614" width="5.33203125" style="1" customWidth="1"/>
    <col min="4615" max="4615" width="12.6640625" style="1" customWidth="1"/>
    <col min="4616" max="4616" width="4.88671875" style="1" customWidth="1"/>
    <col min="4617" max="4617" width="9.77734375" style="1" customWidth="1"/>
    <col min="4618" max="4618" width="7.33203125" style="1" bestFit="1" customWidth="1"/>
    <col min="4619" max="4619" width="6.88671875" style="1" bestFit="1" customWidth="1"/>
    <col min="4620" max="4620" width="8.6640625" style="1" bestFit="1" customWidth="1"/>
    <col min="4621" max="4638" width="5.6640625" style="1" customWidth="1"/>
    <col min="4639" max="4640" width="9" style="1"/>
    <col min="4641" max="4641" width="5.21875" style="1" customWidth="1"/>
    <col min="4642" max="4642" width="4.88671875" style="1" customWidth="1"/>
    <col min="4643" max="4643" width="4.33203125" style="1" customWidth="1"/>
    <col min="4644" max="4644" width="9" style="1"/>
    <col min="4645" max="4645" width="6" style="1" customWidth="1"/>
    <col min="4646" max="4646" width="9" style="1"/>
    <col min="4647" max="4647" width="4.33203125" style="1" customWidth="1"/>
    <col min="4648" max="4869" width="9" style="1"/>
    <col min="4870" max="4870" width="5.33203125" style="1" customWidth="1"/>
    <col min="4871" max="4871" width="12.6640625" style="1" customWidth="1"/>
    <col min="4872" max="4872" width="4.88671875" style="1" customWidth="1"/>
    <col min="4873" max="4873" width="9.77734375" style="1" customWidth="1"/>
    <col min="4874" max="4874" width="7.33203125" style="1" bestFit="1" customWidth="1"/>
    <col min="4875" max="4875" width="6.88671875" style="1" bestFit="1" customWidth="1"/>
    <col min="4876" max="4876" width="8.6640625" style="1" bestFit="1" customWidth="1"/>
    <col min="4877" max="4894" width="5.6640625" style="1" customWidth="1"/>
    <col min="4895" max="4896" width="9" style="1"/>
    <col min="4897" max="4897" width="5.21875" style="1" customWidth="1"/>
    <col min="4898" max="4898" width="4.88671875" style="1" customWidth="1"/>
    <col min="4899" max="4899" width="4.33203125" style="1" customWidth="1"/>
    <col min="4900" max="4900" width="9" style="1"/>
    <col min="4901" max="4901" width="6" style="1" customWidth="1"/>
    <col min="4902" max="4902" width="9" style="1"/>
    <col min="4903" max="4903" width="4.33203125" style="1" customWidth="1"/>
    <col min="4904" max="5125" width="9" style="1"/>
    <col min="5126" max="5126" width="5.33203125" style="1" customWidth="1"/>
    <col min="5127" max="5127" width="12.6640625" style="1" customWidth="1"/>
    <col min="5128" max="5128" width="4.88671875" style="1" customWidth="1"/>
    <col min="5129" max="5129" width="9.77734375" style="1" customWidth="1"/>
    <col min="5130" max="5130" width="7.33203125" style="1" bestFit="1" customWidth="1"/>
    <col min="5131" max="5131" width="6.88671875" style="1" bestFit="1" customWidth="1"/>
    <col min="5132" max="5132" width="8.6640625" style="1" bestFit="1" customWidth="1"/>
    <col min="5133" max="5150" width="5.6640625" style="1" customWidth="1"/>
    <col min="5151" max="5152" width="9" style="1"/>
    <col min="5153" max="5153" width="5.21875" style="1" customWidth="1"/>
    <col min="5154" max="5154" width="4.88671875" style="1" customWidth="1"/>
    <col min="5155" max="5155" width="4.33203125" style="1" customWidth="1"/>
    <col min="5156" max="5156" width="9" style="1"/>
    <col min="5157" max="5157" width="6" style="1" customWidth="1"/>
    <col min="5158" max="5158" width="9" style="1"/>
    <col min="5159" max="5159" width="4.33203125" style="1" customWidth="1"/>
    <col min="5160" max="5381" width="9" style="1"/>
    <col min="5382" max="5382" width="5.33203125" style="1" customWidth="1"/>
    <col min="5383" max="5383" width="12.6640625" style="1" customWidth="1"/>
    <col min="5384" max="5384" width="4.88671875" style="1" customWidth="1"/>
    <col min="5385" max="5385" width="9.77734375" style="1" customWidth="1"/>
    <col min="5386" max="5386" width="7.33203125" style="1" bestFit="1" customWidth="1"/>
    <col min="5387" max="5387" width="6.88671875" style="1" bestFit="1" customWidth="1"/>
    <col min="5388" max="5388" width="8.6640625" style="1" bestFit="1" customWidth="1"/>
    <col min="5389" max="5406" width="5.6640625" style="1" customWidth="1"/>
    <col min="5407" max="5408" width="9" style="1"/>
    <col min="5409" max="5409" width="5.21875" style="1" customWidth="1"/>
    <col min="5410" max="5410" width="4.88671875" style="1" customWidth="1"/>
    <col min="5411" max="5411" width="4.33203125" style="1" customWidth="1"/>
    <col min="5412" max="5412" width="9" style="1"/>
    <col min="5413" max="5413" width="6" style="1" customWidth="1"/>
    <col min="5414" max="5414" width="9" style="1"/>
    <col min="5415" max="5415" width="4.33203125" style="1" customWidth="1"/>
    <col min="5416" max="5637" width="9" style="1"/>
    <col min="5638" max="5638" width="5.33203125" style="1" customWidth="1"/>
    <col min="5639" max="5639" width="12.6640625" style="1" customWidth="1"/>
    <col min="5640" max="5640" width="4.88671875" style="1" customWidth="1"/>
    <col min="5641" max="5641" width="9.77734375" style="1" customWidth="1"/>
    <col min="5642" max="5642" width="7.33203125" style="1" bestFit="1" customWidth="1"/>
    <col min="5643" max="5643" width="6.88671875" style="1" bestFit="1" customWidth="1"/>
    <col min="5644" max="5644" width="8.6640625" style="1" bestFit="1" customWidth="1"/>
    <col min="5645" max="5662" width="5.6640625" style="1" customWidth="1"/>
    <col min="5663" max="5664" width="9" style="1"/>
    <col min="5665" max="5665" width="5.21875" style="1" customWidth="1"/>
    <col min="5666" max="5666" width="4.88671875" style="1" customWidth="1"/>
    <col min="5667" max="5667" width="4.33203125" style="1" customWidth="1"/>
    <col min="5668" max="5668" width="9" style="1"/>
    <col min="5669" max="5669" width="6" style="1" customWidth="1"/>
    <col min="5670" max="5670" width="9" style="1"/>
    <col min="5671" max="5671" width="4.33203125" style="1" customWidth="1"/>
    <col min="5672" max="5893" width="9" style="1"/>
    <col min="5894" max="5894" width="5.33203125" style="1" customWidth="1"/>
    <col min="5895" max="5895" width="12.6640625" style="1" customWidth="1"/>
    <col min="5896" max="5896" width="4.88671875" style="1" customWidth="1"/>
    <col min="5897" max="5897" width="9.77734375" style="1" customWidth="1"/>
    <col min="5898" max="5898" width="7.33203125" style="1" bestFit="1" customWidth="1"/>
    <col min="5899" max="5899" width="6.88671875" style="1" bestFit="1" customWidth="1"/>
    <col min="5900" max="5900" width="8.6640625" style="1" bestFit="1" customWidth="1"/>
    <col min="5901" max="5918" width="5.6640625" style="1" customWidth="1"/>
    <col min="5919" max="5920" width="9" style="1"/>
    <col min="5921" max="5921" width="5.21875" style="1" customWidth="1"/>
    <col min="5922" max="5922" width="4.88671875" style="1" customWidth="1"/>
    <col min="5923" max="5923" width="4.33203125" style="1" customWidth="1"/>
    <col min="5924" max="5924" width="9" style="1"/>
    <col min="5925" max="5925" width="6" style="1" customWidth="1"/>
    <col min="5926" max="5926" width="9" style="1"/>
    <col min="5927" max="5927" width="4.33203125" style="1" customWidth="1"/>
    <col min="5928" max="6149" width="9" style="1"/>
    <col min="6150" max="6150" width="5.33203125" style="1" customWidth="1"/>
    <col min="6151" max="6151" width="12.6640625" style="1" customWidth="1"/>
    <col min="6152" max="6152" width="4.88671875" style="1" customWidth="1"/>
    <col min="6153" max="6153" width="9.77734375" style="1" customWidth="1"/>
    <col min="6154" max="6154" width="7.33203125" style="1" bestFit="1" customWidth="1"/>
    <col min="6155" max="6155" width="6.88671875" style="1" bestFit="1" customWidth="1"/>
    <col min="6156" max="6156" width="8.6640625" style="1" bestFit="1" customWidth="1"/>
    <col min="6157" max="6174" width="5.6640625" style="1" customWidth="1"/>
    <col min="6175" max="6176" width="9" style="1"/>
    <col min="6177" max="6177" width="5.21875" style="1" customWidth="1"/>
    <col min="6178" max="6178" width="4.88671875" style="1" customWidth="1"/>
    <col min="6179" max="6179" width="4.33203125" style="1" customWidth="1"/>
    <col min="6180" max="6180" width="9" style="1"/>
    <col min="6181" max="6181" width="6" style="1" customWidth="1"/>
    <col min="6182" max="6182" width="9" style="1"/>
    <col min="6183" max="6183" width="4.33203125" style="1" customWidth="1"/>
    <col min="6184" max="6405" width="9" style="1"/>
    <col min="6406" max="6406" width="5.33203125" style="1" customWidth="1"/>
    <col min="6407" max="6407" width="12.6640625" style="1" customWidth="1"/>
    <col min="6408" max="6408" width="4.88671875" style="1" customWidth="1"/>
    <col min="6409" max="6409" width="9.77734375" style="1" customWidth="1"/>
    <col min="6410" max="6410" width="7.33203125" style="1" bestFit="1" customWidth="1"/>
    <col min="6411" max="6411" width="6.88671875" style="1" bestFit="1" customWidth="1"/>
    <col min="6412" max="6412" width="8.6640625" style="1" bestFit="1" customWidth="1"/>
    <col min="6413" max="6430" width="5.6640625" style="1" customWidth="1"/>
    <col min="6431" max="6432" width="9" style="1"/>
    <col min="6433" max="6433" width="5.21875" style="1" customWidth="1"/>
    <col min="6434" max="6434" width="4.88671875" style="1" customWidth="1"/>
    <col min="6435" max="6435" width="4.33203125" style="1" customWidth="1"/>
    <col min="6436" max="6436" width="9" style="1"/>
    <col min="6437" max="6437" width="6" style="1" customWidth="1"/>
    <col min="6438" max="6438" width="9" style="1"/>
    <col min="6439" max="6439" width="4.33203125" style="1" customWidth="1"/>
    <col min="6440" max="6661" width="9" style="1"/>
    <col min="6662" max="6662" width="5.33203125" style="1" customWidth="1"/>
    <col min="6663" max="6663" width="12.6640625" style="1" customWidth="1"/>
    <col min="6664" max="6664" width="4.88671875" style="1" customWidth="1"/>
    <col min="6665" max="6665" width="9.77734375" style="1" customWidth="1"/>
    <col min="6666" max="6666" width="7.33203125" style="1" bestFit="1" customWidth="1"/>
    <col min="6667" max="6667" width="6.88671875" style="1" bestFit="1" customWidth="1"/>
    <col min="6668" max="6668" width="8.6640625" style="1" bestFit="1" customWidth="1"/>
    <col min="6669" max="6686" width="5.6640625" style="1" customWidth="1"/>
    <col min="6687" max="6688" width="9" style="1"/>
    <col min="6689" max="6689" width="5.21875" style="1" customWidth="1"/>
    <col min="6690" max="6690" width="4.88671875" style="1" customWidth="1"/>
    <col min="6691" max="6691" width="4.33203125" style="1" customWidth="1"/>
    <col min="6692" max="6692" width="9" style="1"/>
    <col min="6693" max="6693" width="6" style="1" customWidth="1"/>
    <col min="6694" max="6694" width="9" style="1"/>
    <col min="6695" max="6695" width="4.33203125" style="1" customWidth="1"/>
    <col min="6696" max="6917" width="9" style="1"/>
    <col min="6918" max="6918" width="5.33203125" style="1" customWidth="1"/>
    <col min="6919" max="6919" width="12.6640625" style="1" customWidth="1"/>
    <col min="6920" max="6920" width="4.88671875" style="1" customWidth="1"/>
    <col min="6921" max="6921" width="9.77734375" style="1" customWidth="1"/>
    <col min="6922" max="6922" width="7.33203125" style="1" bestFit="1" customWidth="1"/>
    <col min="6923" max="6923" width="6.88671875" style="1" bestFit="1" customWidth="1"/>
    <col min="6924" max="6924" width="8.6640625" style="1" bestFit="1" customWidth="1"/>
    <col min="6925" max="6942" width="5.6640625" style="1" customWidth="1"/>
    <col min="6943" max="6944" width="9" style="1"/>
    <col min="6945" max="6945" width="5.21875" style="1" customWidth="1"/>
    <col min="6946" max="6946" width="4.88671875" style="1" customWidth="1"/>
    <col min="6947" max="6947" width="4.33203125" style="1" customWidth="1"/>
    <col min="6948" max="6948" width="9" style="1"/>
    <col min="6949" max="6949" width="6" style="1" customWidth="1"/>
    <col min="6950" max="6950" width="9" style="1"/>
    <col min="6951" max="6951" width="4.33203125" style="1" customWidth="1"/>
    <col min="6952" max="7173" width="9" style="1"/>
    <col min="7174" max="7174" width="5.33203125" style="1" customWidth="1"/>
    <col min="7175" max="7175" width="12.6640625" style="1" customWidth="1"/>
    <col min="7176" max="7176" width="4.88671875" style="1" customWidth="1"/>
    <col min="7177" max="7177" width="9.77734375" style="1" customWidth="1"/>
    <col min="7178" max="7178" width="7.33203125" style="1" bestFit="1" customWidth="1"/>
    <col min="7179" max="7179" width="6.88671875" style="1" bestFit="1" customWidth="1"/>
    <col min="7180" max="7180" width="8.6640625" style="1" bestFit="1" customWidth="1"/>
    <col min="7181" max="7198" width="5.6640625" style="1" customWidth="1"/>
    <col min="7199" max="7200" width="9" style="1"/>
    <col min="7201" max="7201" width="5.21875" style="1" customWidth="1"/>
    <col min="7202" max="7202" width="4.88671875" style="1" customWidth="1"/>
    <col min="7203" max="7203" width="4.33203125" style="1" customWidth="1"/>
    <col min="7204" max="7204" width="9" style="1"/>
    <col min="7205" max="7205" width="6" style="1" customWidth="1"/>
    <col min="7206" max="7206" width="9" style="1"/>
    <col min="7207" max="7207" width="4.33203125" style="1" customWidth="1"/>
    <col min="7208" max="7429" width="9" style="1"/>
    <col min="7430" max="7430" width="5.33203125" style="1" customWidth="1"/>
    <col min="7431" max="7431" width="12.6640625" style="1" customWidth="1"/>
    <col min="7432" max="7432" width="4.88671875" style="1" customWidth="1"/>
    <col min="7433" max="7433" width="9.77734375" style="1" customWidth="1"/>
    <col min="7434" max="7434" width="7.33203125" style="1" bestFit="1" customWidth="1"/>
    <col min="7435" max="7435" width="6.88671875" style="1" bestFit="1" customWidth="1"/>
    <col min="7436" max="7436" width="8.6640625" style="1" bestFit="1" customWidth="1"/>
    <col min="7437" max="7454" width="5.6640625" style="1" customWidth="1"/>
    <col min="7455" max="7456" width="9" style="1"/>
    <col min="7457" max="7457" width="5.21875" style="1" customWidth="1"/>
    <col min="7458" max="7458" width="4.88671875" style="1" customWidth="1"/>
    <col min="7459" max="7459" width="4.33203125" style="1" customWidth="1"/>
    <col min="7460" max="7460" width="9" style="1"/>
    <col min="7461" max="7461" width="6" style="1" customWidth="1"/>
    <col min="7462" max="7462" width="9" style="1"/>
    <col min="7463" max="7463" width="4.33203125" style="1" customWidth="1"/>
    <col min="7464" max="7685" width="9" style="1"/>
    <col min="7686" max="7686" width="5.33203125" style="1" customWidth="1"/>
    <col min="7687" max="7687" width="12.6640625" style="1" customWidth="1"/>
    <col min="7688" max="7688" width="4.88671875" style="1" customWidth="1"/>
    <col min="7689" max="7689" width="9.77734375" style="1" customWidth="1"/>
    <col min="7690" max="7690" width="7.33203125" style="1" bestFit="1" customWidth="1"/>
    <col min="7691" max="7691" width="6.88671875" style="1" bestFit="1" customWidth="1"/>
    <col min="7692" max="7692" width="8.6640625" style="1" bestFit="1" customWidth="1"/>
    <col min="7693" max="7710" width="5.6640625" style="1" customWidth="1"/>
    <col min="7711" max="7712" width="9" style="1"/>
    <col min="7713" max="7713" width="5.21875" style="1" customWidth="1"/>
    <col min="7714" max="7714" width="4.88671875" style="1" customWidth="1"/>
    <col min="7715" max="7715" width="4.33203125" style="1" customWidth="1"/>
    <col min="7716" max="7716" width="9" style="1"/>
    <col min="7717" max="7717" width="6" style="1" customWidth="1"/>
    <col min="7718" max="7718" width="9" style="1"/>
    <col min="7719" max="7719" width="4.33203125" style="1" customWidth="1"/>
    <col min="7720" max="7941" width="9" style="1"/>
    <col min="7942" max="7942" width="5.33203125" style="1" customWidth="1"/>
    <col min="7943" max="7943" width="12.6640625" style="1" customWidth="1"/>
    <col min="7944" max="7944" width="4.88671875" style="1" customWidth="1"/>
    <col min="7945" max="7945" width="9.77734375" style="1" customWidth="1"/>
    <col min="7946" max="7946" width="7.33203125" style="1" bestFit="1" customWidth="1"/>
    <col min="7947" max="7947" width="6.88671875" style="1" bestFit="1" customWidth="1"/>
    <col min="7948" max="7948" width="8.6640625" style="1" bestFit="1" customWidth="1"/>
    <col min="7949" max="7966" width="5.6640625" style="1" customWidth="1"/>
    <col min="7967" max="7968" width="9" style="1"/>
    <col min="7969" max="7969" width="5.21875" style="1" customWidth="1"/>
    <col min="7970" max="7970" width="4.88671875" style="1" customWidth="1"/>
    <col min="7971" max="7971" width="4.33203125" style="1" customWidth="1"/>
    <col min="7972" max="7972" width="9" style="1"/>
    <col min="7973" max="7973" width="6" style="1" customWidth="1"/>
    <col min="7974" max="7974" width="9" style="1"/>
    <col min="7975" max="7975" width="4.33203125" style="1" customWidth="1"/>
    <col min="7976" max="8197" width="9" style="1"/>
    <col min="8198" max="8198" width="5.33203125" style="1" customWidth="1"/>
    <col min="8199" max="8199" width="12.6640625" style="1" customWidth="1"/>
    <col min="8200" max="8200" width="4.88671875" style="1" customWidth="1"/>
    <col min="8201" max="8201" width="9.77734375" style="1" customWidth="1"/>
    <col min="8202" max="8202" width="7.33203125" style="1" bestFit="1" customWidth="1"/>
    <col min="8203" max="8203" width="6.88671875" style="1" bestFit="1" customWidth="1"/>
    <col min="8204" max="8204" width="8.6640625" style="1" bestFit="1" customWidth="1"/>
    <col min="8205" max="8222" width="5.6640625" style="1" customWidth="1"/>
    <col min="8223" max="8224" width="9" style="1"/>
    <col min="8225" max="8225" width="5.21875" style="1" customWidth="1"/>
    <col min="8226" max="8226" width="4.88671875" style="1" customWidth="1"/>
    <col min="8227" max="8227" width="4.33203125" style="1" customWidth="1"/>
    <col min="8228" max="8228" width="9" style="1"/>
    <col min="8229" max="8229" width="6" style="1" customWidth="1"/>
    <col min="8230" max="8230" width="9" style="1"/>
    <col min="8231" max="8231" width="4.33203125" style="1" customWidth="1"/>
    <col min="8232" max="8453" width="9" style="1"/>
    <col min="8454" max="8454" width="5.33203125" style="1" customWidth="1"/>
    <col min="8455" max="8455" width="12.6640625" style="1" customWidth="1"/>
    <col min="8456" max="8456" width="4.88671875" style="1" customWidth="1"/>
    <col min="8457" max="8457" width="9.77734375" style="1" customWidth="1"/>
    <col min="8458" max="8458" width="7.33203125" style="1" bestFit="1" customWidth="1"/>
    <col min="8459" max="8459" width="6.88671875" style="1" bestFit="1" customWidth="1"/>
    <col min="8460" max="8460" width="8.6640625" style="1" bestFit="1" customWidth="1"/>
    <col min="8461" max="8478" width="5.6640625" style="1" customWidth="1"/>
    <col min="8479" max="8480" width="9" style="1"/>
    <col min="8481" max="8481" width="5.21875" style="1" customWidth="1"/>
    <col min="8482" max="8482" width="4.88671875" style="1" customWidth="1"/>
    <col min="8483" max="8483" width="4.33203125" style="1" customWidth="1"/>
    <col min="8484" max="8484" width="9" style="1"/>
    <col min="8485" max="8485" width="6" style="1" customWidth="1"/>
    <col min="8486" max="8486" width="9" style="1"/>
    <col min="8487" max="8487" width="4.33203125" style="1" customWidth="1"/>
    <col min="8488" max="8709" width="9" style="1"/>
    <col min="8710" max="8710" width="5.33203125" style="1" customWidth="1"/>
    <col min="8711" max="8711" width="12.6640625" style="1" customWidth="1"/>
    <col min="8712" max="8712" width="4.88671875" style="1" customWidth="1"/>
    <col min="8713" max="8713" width="9.77734375" style="1" customWidth="1"/>
    <col min="8714" max="8714" width="7.33203125" style="1" bestFit="1" customWidth="1"/>
    <col min="8715" max="8715" width="6.88671875" style="1" bestFit="1" customWidth="1"/>
    <col min="8716" max="8716" width="8.6640625" style="1" bestFit="1" customWidth="1"/>
    <col min="8717" max="8734" width="5.6640625" style="1" customWidth="1"/>
    <col min="8735" max="8736" width="9" style="1"/>
    <col min="8737" max="8737" width="5.21875" style="1" customWidth="1"/>
    <col min="8738" max="8738" width="4.88671875" style="1" customWidth="1"/>
    <col min="8739" max="8739" width="4.33203125" style="1" customWidth="1"/>
    <col min="8740" max="8740" width="9" style="1"/>
    <col min="8741" max="8741" width="6" style="1" customWidth="1"/>
    <col min="8742" max="8742" width="9" style="1"/>
    <col min="8743" max="8743" width="4.33203125" style="1" customWidth="1"/>
    <col min="8744" max="8965" width="9" style="1"/>
    <col min="8966" max="8966" width="5.33203125" style="1" customWidth="1"/>
    <col min="8967" max="8967" width="12.6640625" style="1" customWidth="1"/>
    <col min="8968" max="8968" width="4.88671875" style="1" customWidth="1"/>
    <col min="8969" max="8969" width="9.77734375" style="1" customWidth="1"/>
    <col min="8970" max="8970" width="7.33203125" style="1" bestFit="1" customWidth="1"/>
    <col min="8971" max="8971" width="6.88671875" style="1" bestFit="1" customWidth="1"/>
    <col min="8972" max="8972" width="8.6640625" style="1" bestFit="1" customWidth="1"/>
    <col min="8973" max="8990" width="5.6640625" style="1" customWidth="1"/>
    <col min="8991" max="8992" width="9" style="1"/>
    <col min="8993" max="8993" width="5.21875" style="1" customWidth="1"/>
    <col min="8994" max="8994" width="4.88671875" style="1" customWidth="1"/>
    <col min="8995" max="8995" width="4.33203125" style="1" customWidth="1"/>
    <col min="8996" max="8996" width="9" style="1"/>
    <col min="8997" max="8997" width="6" style="1" customWidth="1"/>
    <col min="8998" max="8998" width="9" style="1"/>
    <col min="8999" max="8999" width="4.33203125" style="1" customWidth="1"/>
    <col min="9000" max="9221" width="9" style="1"/>
    <col min="9222" max="9222" width="5.33203125" style="1" customWidth="1"/>
    <col min="9223" max="9223" width="12.6640625" style="1" customWidth="1"/>
    <col min="9224" max="9224" width="4.88671875" style="1" customWidth="1"/>
    <col min="9225" max="9225" width="9.77734375" style="1" customWidth="1"/>
    <col min="9226" max="9226" width="7.33203125" style="1" bestFit="1" customWidth="1"/>
    <col min="9227" max="9227" width="6.88671875" style="1" bestFit="1" customWidth="1"/>
    <col min="9228" max="9228" width="8.6640625" style="1" bestFit="1" customWidth="1"/>
    <col min="9229" max="9246" width="5.6640625" style="1" customWidth="1"/>
    <col min="9247" max="9248" width="9" style="1"/>
    <col min="9249" max="9249" width="5.21875" style="1" customWidth="1"/>
    <col min="9250" max="9250" width="4.88671875" style="1" customWidth="1"/>
    <col min="9251" max="9251" width="4.33203125" style="1" customWidth="1"/>
    <col min="9252" max="9252" width="9" style="1"/>
    <col min="9253" max="9253" width="6" style="1" customWidth="1"/>
    <col min="9254" max="9254" width="9" style="1"/>
    <col min="9255" max="9255" width="4.33203125" style="1" customWidth="1"/>
    <col min="9256" max="9477" width="9" style="1"/>
    <col min="9478" max="9478" width="5.33203125" style="1" customWidth="1"/>
    <col min="9479" max="9479" width="12.6640625" style="1" customWidth="1"/>
    <col min="9480" max="9480" width="4.88671875" style="1" customWidth="1"/>
    <col min="9481" max="9481" width="9.77734375" style="1" customWidth="1"/>
    <col min="9482" max="9482" width="7.33203125" style="1" bestFit="1" customWidth="1"/>
    <col min="9483" max="9483" width="6.88671875" style="1" bestFit="1" customWidth="1"/>
    <col min="9484" max="9484" width="8.6640625" style="1" bestFit="1" customWidth="1"/>
    <col min="9485" max="9502" width="5.6640625" style="1" customWidth="1"/>
    <col min="9503" max="9504" width="9" style="1"/>
    <col min="9505" max="9505" width="5.21875" style="1" customWidth="1"/>
    <col min="9506" max="9506" width="4.88671875" style="1" customWidth="1"/>
    <col min="9507" max="9507" width="4.33203125" style="1" customWidth="1"/>
    <col min="9508" max="9508" width="9" style="1"/>
    <col min="9509" max="9509" width="6" style="1" customWidth="1"/>
    <col min="9510" max="9510" width="9" style="1"/>
    <col min="9511" max="9511" width="4.33203125" style="1" customWidth="1"/>
    <col min="9512" max="9733" width="9" style="1"/>
    <col min="9734" max="9734" width="5.33203125" style="1" customWidth="1"/>
    <col min="9735" max="9735" width="12.6640625" style="1" customWidth="1"/>
    <col min="9736" max="9736" width="4.88671875" style="1" customWidth="1"/>
    <col min="9737" max="9737" width="9.77734375" style="1" customWidth="1"/>
    <col min="9738" max="9738" width="7.33203125" style="1" bestFit="1" customWidth="1"/>
    <col min="9739" max="9739" width="6.88671875" style="1" bestFit="1" customWidth="1"/>
    <col min="9740" max="9740" width="8.6640625" style="1" bestFit="1" customWidth="1"/>
    <col min="9741" max="9758" width="5.6640625" style="1" customWidth="1"/>
    <col min="9759" max="9760" width="9" style="1"/>
    <col min="9761" max="9761" width="5.21875" style="1" customWidth="1"/>
    <col min="9762" max="9762" width="4.88671875" style="1" customWidth="1"/>
    <col min="9763" max="9763" width="4.33203125" style="1" customWidth="1"/>
    <col min="9764" max="9764" width="9" style="1"/>
    <col min="9765" max="9765" width="6" style="1" customWidth="1"/>
    <col min="9766" max="9766" width="9" style="1"/>
    <col min="9767" max="9767" width="4.33203125" style="1" customWidth="1"/>
    <col min="9768" max="9989" width="9" style="1"/>
    <col min="9990" max="9990" width="5.33203125" style="1" customWidth="1"/>
    <col min="9991" max="9991" width="12.6640625" style="1" customWidth="1"/>
    <col min="9992" max="9992" width="4.88671875" style="1" customWidth="1"/>
    <col min="9993" max="9993" width="9.77734375" style="1" customWidth="1"/>
    <col min="9994" max="9994" width="7.33203125" style="1" bestFit="1" customWidth="1"/>
    <col min="9995" max="9995" width="6.88671875" style="1" bestFit="1" customWidth="1"/>
    <col min="9996" max="9996" width="8.6640625" style="1" bestFit="1" customWidth="1"/>
    <col min="9997" max="10014" width="5.6640625" style="1" customWidth="1"/>
    <col min="10015" max="10016" width="9" style="1"/>
    <col min="10017" max="10017" width="5.21875" style="1" customWidth="1"/>
    <col min="10018" max="10018" width="4.88671875" style="1" customWidth="1"/>
    <col min="10019" max="10019" width="4.33203125" style="1" customWidth="1"/>
    <col min="10020" max="10020" width="9" style="1"/>
    <col min="10021" max="10021" width="6" style="1" customWidth="1"/>
    <col min="10022" max="10022" width="9" style="1"/>
    <col min="10023" max="10023" width="4.33203125" style="1" customWidth="1"/>
    <col min="10024" max="10245" width="9" style="1"/>
    <col min="10246" max="10246" width="5.33203125" style="1" customWidth="1"/>
    <col min="10247" max="10247" width="12.6640625" style="1" customWidth="1"/>
    <col min="10248" max="10248" width="4.88671875" style="1" customWidth="1"/>
    <col min="10249" max="10249" width="9.77734375" style="1" customWidth="1"/>
    <col min="10250" max="10250" width="7.33203125" style="1" bestFit="1" customWidth="1"/>
    <col min="10251" max="10251" width="6.88671875" style="1" bestFit="1" customWidth="1"/>
    <col min="10252" max="10252" width="8.6640625" style="1" bestFit="1" customWidth="1"/>
    <col min="10253" max="10270" width="5.6640625" style="1" customWidth="1"/>
    <col min="10271" max="10272" width="9" style="1"/>
    <col min="10273" max="10273" width="5.21875" style="1" customWidth="1"/>
    <col min="10274" max="10274" width="4.88671875" style="1" customWidth="1"/>
    <col min="10275" max="10275" width="4.33203125" style="1" customWidth="1"/>
    <col min="10276" max="10276" width="9" style="1"/>
    <col min="10277" max="10277" width="6" style="1" customWidth="1"/>
    <col min="10278" max="10278" width="9" style="1"/>
    <col min="10279" max="10279" width="4.33203125" style="1" customWidth="1"/>
    <col min="10280" max="10501" width="9" style="1"/>
    <col min="10502" max="10502" width="5.33203125" style="1" customWidth="1"/>
    <col min="10503" max="10503" width="12.6640625" style="1" customWidth="1"/>
    <col min="10504" max="10504" width="4.88671875" style="1" customWidth="1"/>
    <col min="10505" max="10505" width="9.77734375" style="1" customWidth="1"/>
    <col min="10506" max="10506" width="7.33203125" style="1" bestFit="1" customWidth="1"/>
    <col min="10507" max="10507" width="6.88671875" style="1" bestFit="1" customWidth="1"/>
    <col min="10508" max="10508" width="8.6640625" style="1" bestFit="1" customWidth="1"/>
    <col min="10509" max="10526" width="5.6640625" style="1" customWidth="1"/>
    <col min="10527" max="10528" width="9" style="1"/>
    <col min="10529" max="10529" width="5.21875" style="1" customWidth="1"/>
    <col min="10530" max="10530" width="4.88671875" style="1" customWidth="1"/>
    <col min="10531" max="10531" width="4.33203125" style="1" customWidth="1"/>
    <col min="10532" max="10532" width="9" style="1"/>
    <col min="10533" max="10533" width="6" style="1" customWidth="1"/>
    <col min="10534" max="10534" width="9" style="1"/>
    <col min="10535" max="10535" width="4.33203125" style="1" customWidth="1"/>
    <col min="10536" max="10757" width="9" style="1"/>
    <col min="10758" max="10758" width="5.33203125" style="1" customWidth="1"/>
    <col min="10759" max="10759" width="12.6640625" style="1" customWidth="1"/>
    <col min="10760" max="10760" width="4.88671875" style="1" customWidth="1"/>
    <col min="10761" max="10761" width="9.77734375" style="1" customWidth="1"/>
    <col min="10762" max="10762" width="7.33203125" style="1" bestFit="1" customWidth="1"/>
    <col min="10763" max="10763" width="6.88671875" style="1" bestFit="1" customWidth="1"/>
    <col min="10764" max="10764" width="8.6640625" style="1" bestFit="1" customWidth="1"/>
    <col min="10765" max="10782" width="5.6640625" style="1" customWidth="1"/>
    <col min="10783" max="10784" width="9" style="1"/>
    <col min="10785" max="10785" width="5.21875" style="1" customWidth="1"/>
    <col min="10786" max="10786" width="4.88671875" style="1" customWidth="1"/>
    <col min="10787" max="10787" width="4.33203125" style="1" customWidth="1"/>
    <col min="10788" max="10788" width="9" style="1"/>
    <col min="10789" max="10789" width="6" style="1" customWidth="1"/>
    <col min="10790" max="10790" width="9" style="1"/>
    <col min="10791" max="10791" width="4.33203125" style="1" customWidth="1"/>
    <col min="10792" max="11013" width="9" style="1"/>
    <col min="11014" max="11014" width="5.33203125" style="1" customWidth="1"/>
    <col min="11015" max="11015" width="12.6640625" style="1" customWidth="1"/>
    <col min="11016" max="11016" width="4.88671875" style="1" customWidth="1"/>
    <col min="11017" max="11017" width="9.77734375" style="1" customWidth="1"/>
    <col min="11018" max="11018" width="7.33203125" style="1" bestFit="1" customWidth="1"/>
    <col min="11019" max="11019" width="6.88671875" style="1" bestFit="1" customWidth="1"/>
    <col min="11020" max="11020" width="8.6640625" style="1" bestFit="1" customWidth="1"/>
    <col min="11021" max="11038" width="5.6640625" style="1" customWidth="1"/>
    <col min="11039" max="11040" width="9" style="1"/>
    <col min="11041" max="11041" width="5.21875" style="1" customWidth="1"/>
    <col min="11042" max="11042" width="4.88671875" style="1" customWidth="1"/>
    <col min="11043" max="11043" width="4.33203125" style="1" customWidth="1"/>
    <col min="11044" max="11044" width="9" style="1"/>
    <col min="11045" max="11045" width="6" style="1" customWidth="1"/>
    <col min="11046" max="11046" width="9" style="1"/>
    <col min="11047" max="11047" width="4.33203125" style="1" customWidth="1"/>
    <col min="11048" max="11269" width="9" style="1"/>
    <col min="11270" max="11270" width="5.33203125" style="1" customWidth="1"/>
    <col min="11271" max="11271" width="12.6640625" style="1" customWidth="1"/>
    <col min="11272" max="11272" width="4.88671875" style="1" customWidth="1"/>
    <col min="11273" max="11273" width="9.77734375" style="1" customWidth="1"/>
    <col min="11274" max="11274" width="7.33203125" style="1" bestFit="1" customWidth="1"/>
    <col min="11275" max="11275" width="6.88671875" style="1" bestFit="1" customWidth="1"/>
    <col min="11276" max="11276" width="8.6640625" style="1" bestFit="1" customWidth="1"/>
    <col min="11277" max="11294" width="5.6640625" style="1" customWidth="1"/>
    <col min="11295" max="11296" width="9" style="1"/>
    <col min="11297" max="11297" width="5.21875" style="1" customWidth="1"/>
    <col min="11298" max="11298" width="4.88671875" style="1" customWidth="1"/>
    <col min="11299" max="11299" width="4.33203125" style="1" customWidth="1"/>
    <col min="11300" max="11300" width="9" style="1"/>
    <col min="11301" max="11301" width="6" style="1" customWidth="1"/>
    <col min="11302" max="11302" width="9" style="1"/>
    <col min="11303" max="11303" width="4.33203125" style="1" customWidth="1"/>
    <col min="11304" max="11525" width="9" style="1"/>
    <col min="11526" max="11526" width="5.33203125" style="1" customWidth="1"/>
    <col min="11527" max="11527" width="12.6640625" style="1" customWidth="1"/>
    <col min="11528" max="11528" width="4.88671875" style="1" customWidth="1"/>
    <col min="11529" max="11529" width="9.77734375" style="1" customWidth="1"/>
    <col min="11530" max="11530" width="7.33203125" style="1" bestFit="1" customWidth="1"/>
    <col min="11531" max="11531" width="6.88671875" style="1" bestFit="1" customWidth="1"/>
    <col min="11532" max="11532" width="8.6640625" style="1" bestFit="1" customWidth="1"/>
    <col min="11533" max="11550" width="5.6640625" style="1" customWidth="1"/>
    <col min="11551" max="11552" width="9" style="1"/>
    <col min="11553" max="11553" width="5.21875" style="1" customWidth="1"/>
    <col min="11554" max="11554" width="4.88671875" style="1" customWidth="1"/>
    <col min="11555" max="11555" width="4.33203125" style="1" customWidth="1"/>
    <col min="11556" max="11556" width="9" style="1"/>
    <col min="11557" max="11557" width="6" style="1" customWidth="1"/>
    <col min="11558" max="11558" width="9" style="1"/>
    <col min="11559" max="11559" width="4.33203125" style="1" customWidth="1"/>
    <col min="11560" max="11781" width="9" style="1"/>
    <col min="11782" max="11782" width="5.33203125" style="1" customWidth="1"/>
    <col min="11783" max="11783" width="12.6640625" style="1" customWidth="1"/>
    <col min="11784" max="11784" width="4.88671875" style="1" customWidth="1"/>
    <col min="11785" max="11785" width="9.77734375" style="1" customWidth="1"/>
    <col min="11786" max="11786" width="7.33203125" style="1" bestFit="1" customWidth="1"/>
    <col min="11787" max="11787" width="6.88671875" style="1" bestFit="1" customWidth="1"/>
    <col min="11788" max="11788" width="8.6640625" style="1" bestFit="1" customWidth="1"/>
    <col min="11789" max="11806" width="5.6640625" style="1" customWidth="1"/>
    <col min="11807" max="11808" width="9" style="1"/>
    <col min="11809" max="11809" width="5.21875" style="1" customWidth="1"/>
    <col min="11810" max="11810" width="4.88671875" style="1" customWidth="1"/>
    <col min="11811" max="11811" width="4.33203125" style="1" customWidth="1"/>
    <col min="11812" max="11812" width="9" style="1"/>
    <col min="11813" max="11813" width="6" style="1" customWidth="1"/>
    <col min="11814" max="11814" width="9" style="1"/>
    <col min="11815" max="11815" width="4.33203125" style="1" customWidth="1"/>
    <col min="11816" max="12037" width="9" style="1"/>
    <col min="12038" max="12038" width="5.33203125" style="1" customWidth="1"/>
    <col min="12039" max="12039" width="12.6640625" style="1" customWidth="1"/>
    <col min="12040" max="12040" width="4.88671875" style="1" customWidth="1"/>
    <col min="12041" max="12041" width="9.77734375" style="1" customWidth="1"/>
    <col min="12042" max="12042" width="7.33203125" style="1" bestFit="1" customWidth="1"/>
    <col min="12043" max="12043" width="6.88671875" style="1" bestFit="1" customWidth="1"/>
    <col min="12044" max="12044" width="8.6640625" style="1" bestFit="1" customWidth="1"/>
    <col min="12045" max="12062" width="5.6640625" style="1" customWidth="1"/>
    <col min="12063" max="12064" width="9" style="1"/>
    <col min="12065" max="12065" width="5.21875" style="1" customWidth="1"/>
    <col min="12066" max="12066" width="4.88671875" style="1" customWidth="1"/>
    <col min="12067" max="12067" width="4.33203125" style="1" customWidth="1"/>
    <col min="12068" max="12068" width="9" style="1"/>
    <col min="12069" max="12069" width="6" style="1" customWidth="1"/>
    <col min="12070" max="12070" width="9" style="1"/>
    <col min="12071" max="12071" width="4.33203125" style="1" customWidth="1"/>
    <col min="12072" max="12293" width="9" style="1"/>
    <col min="12294" max="12294" width="5.33203125" style="1" customWidth="1"/>
    <col min="12295" max="12295" width="12.6640625" style="1" customWidth="1"/>
    <col min="12296" max="12296" width="4.88671875" style="1" customWidth="1"/>
    <col min="12297" max="12297" width="9.77734375" style="1" customWidth="1"/>
    <col min="12298" max="12298" width="7.33203125" style="1" bestFit="1" customWidth="1"/>
    <col min="12299" max="12299" width="6.88671875" style="1" bestFit="1" customWidth="1"/>
    <col min="12300" max="12300" width="8.6640625" style="1" bestFit="1" customWidth="1"/>
    <col min="12301" max="12318" width="5.6640625" style="1" customWidth="1"/>
    <col min="12319" max="12320" width="9" style="1"/>
    <col min="12321" max="12321" width="5.21875" style="1" customWidth="1"/>
    <col min="12322" max="12322" width="4.88671875" style="1" customWidth="1"/>
    <col min="12323" max="12323" width="4.33203125" style="1" customWidth="1"/>
    <col min="12324" max="12324" width="9" style="1"/>
    <col min="12325" max="12325" width="6" style="1" customWidth="1"/>
    <col min="12326" max="12326" width="9" style="1"/>
    <col min="12327" max="12327" width="4.33203125" style="1" customWidth="1"/>
    <col min="12328" max="12549" width="9" style="1"/>
    <col min="12550" max="12550" width="5.33203125" style="1" customWidth="1"/>
    <col min="12551" max="12551" width="12.6640625" style="1" customWidth="1"/>
    <col min="12552" max="12552" width="4.88671875" style="1" customWidth="1"/>
    <col min="12553" max="12553" width="9.77734375" style="1" customWidth="1"/>
    <col min="12554" max="12554" width="7.33203125" style="1" bestFit="1" customWidth="1"/>
    <col min="12555" max="12555" width="6.88671875" style="1" bestFit="1" customWidth="1"/>
    <col min="12556" max="12556" width="8.6640625" style="1" bestFit="1" customWidth="1"/>
    <col min="12557" max="12574" width="5.6640625" style="1" customWidth="1"/>
    <col min="12575" max="12576" width="9" style="1"/>
    <col min="12577" max="12577" width="5.21875" style="1" customWidth="1"/>
    <col min="12578" max="12578" width="4.88671875" style="1" customWidth="1"/>
    <col min="12579" max="12579" width="4.33203125" style="1" customWidth="1"/>
    <col min="12580" max="12580" width="9" style="1"/>
    <col min="12581" max="12581" width="6" style="1" customWidth="1"/>
    <col min="12582" max="12582" width="9" style="1"/>
    <col min="12583" max="12583" width="4.33203125" style="1" customWidth="1"/>
    <col min="12584" max="12805" width="9" style="1"/>
    <col min="12806" max="12806" width="5.33203125" style="1" customWidth="1"/>
    <col min="12807" max="12807" width="12.6640625" style="1" customWidth="1"/>
    <col min="12808" max="12808" width="4.88671875" style="1" customWidth="1"/>
    <col min="12809" max="12809" width="9.77734375" style="1" customWidth="1"/>
    <col min="12810" max="12810" width="7.33203125" style="1" bestFit="1" customWidth="1"/>
    <col min="12811" max="12811" width="6.88671875" style="1" bestFit="1" customWidth="1"/>
    <col min="12812" max="12812" width="8.6640625" style="1" bestFit="1" customWidth="1"/>
    <col min="12813" max="12830" width="5.6640625" style="1" customWidth="1"/>
    <col min="12831" max="12832" width="9" style="1"/>
    <col min="12833" max="12833" width="5.21875" style="1" customWidth="1"/>
    <col min="12834" max="12834" width="4.88671875" style="1" customWidth="1"/>
    <col min="12835" max="12835" width="4.33203125" style="1" customWidth="1"/>
    <col min="12836" max="12836" width="9" style="1"/>
    <col min="12837" max="12837" width="6" style="1" customWidth="1"/>
    <col min="12838" max="12838" width="9" style="1"/>
    <col min="12839" max="12839" width="4.33203125" style="1" customWidth="1"/>
    <col min="12840" max="13061" width="9" style="1"/>
    <col min="13062" max="13062" width="5.33203125" style="1" customWidth="1"/>
    <col min="13063" max="13063" width="12.6640625" style="1" customWidth="1"/>
    <col min="13064" max="13064" width="4.88671875" style="1" customWidth="1"/>
    <col min="13065" max="13065" width="9.77734375" style="1" customWidth="1"/>
    <col min="13066" max="13066" width="7.33203125" style="1" bestFit="1" customWidth="1"/>
    <col min="13067" max="13067" width="6.88671875" style="1" bestFit="1" customWidth="1"/>
    <col min="13068" max="13068" width="8.6640625" style="1" bestFit="1" customWidth="1"/>
    <col min="13069" max="13086" width="5.6640625" style="1" customWidth="1"/>
    <col min="13087" max="13088" width="9" style="1"/>
    <col min="13089" max="13089" width="5.21875" style="1" customWidth="1"/>
    <col min="13090" max="13090" width="4.88671875" style="1" customWidth="1"/>
    <col min="13091" max="13091" width="4.33203125" style="1" customWidth="1"/>
    <col min="13092" max="13092" width="9" style="1"/>
    <col min="13093" max="13093" width="6" style="1" customWidth="1"/>
    <col min="13094" max="13094" width="9" style="1"/>
    <col min="13095" max="13095" width="4.33203125" style="1" customWidth="1"/>
    <col min="13096" max="13317" width="9" style="1"/>
    <col min="13318" max="13318" width="5.33203125" style="1" customWidth="1"/>
    <col min="13319" max="13319" width="12.6640625" style="1" customWidth="1"/>
    <col min="13320" max="13320" width="4.88671875" style="1" customWidth="1"/>
    <col min="13321" max="13321" width="9.77734375" style="1" customWidth="1"/>
    <col min="13322" max="13322" width="7.33203125" style="1" bestFit="1" customWidth="1"/>
    <col min="13323" max="13323" width="6.88671875" style="1" bestFit="1" customWidth="1"/>
    <col min="13324" max="13324" width="8.6640625" style="1" bestFit="1" customWidth="1"/>
    <col min="13325" max="13342" width="5.6640625" style="1" customWidth="1"/>
    <col min="13343" max="13344" width="9" style="1"/>
    <col min="13345" max="13345" width="5.21875" style="1" customWidth="1"/>
    <col min="13346" max="13346" width="4.88671875" style="1" customWidth="1"/>
    <col min="13347" max="13347" width="4.33203125" style="1" customWidth="1"/>
    <col min="13348" max="13348" width="9" style="1"/>
    <col min="13349" max="13349" width="6" style="1" customWidth="1"/>
    <col min="13350" max="13350" width="9" style="1"/>
    <col min="13351" max="13351" width="4.33203125" style="1" customWidth="1"/>
    <col min="13352" max="13573" width="9" style="1"/>
    <col min="13574" max="13574" width="5.33203125" style="1" customWidth="1"/>
    <col min="13575" max="13575" width="12.6640625" style="1" customWidth="1"/>
    <col min="13576" max="13576" width="4.88671875" style="1" customWidth="1"/>
    <col min="13577" max="13577" width="9.77734375" style="1" customWidth="1"/>
    <col min="13578" max="13578" width="7.33203125" style="1" bestFit="1" customWidth="1"/>
    <col min="13579" max="13579" width="6.88671875" style="1" bestFit="1" customWidth="1"/>
    <col min="13580" max="13580" width="8.6640625" style="1" bestFit="1" customWidth="1"/>
    <col min="13581" max="13598" width="5.6640625" style="1" customWidth="1"/>
    <col min="13599" max="13600" width="9" style="1"/>
    <col min="13601" max="13601" width="5.21875" style="1" customWidth="1"/>
    <col min="13602" max="13602" width="4.88671875" style="1" customWidth="1"/>
    <col min="13603" max="13603" width="4.33203125" style="1" customWidth="1"/>
    <col min="13604" max="13604" width="9" style="1"/>
    <col min="13605" max="13605" width="6" style="1" customWidth="1"/>
    <col min="13606" max="13606" width="9" style="1"/>
    <col min="13607" max="13607" width="4.33203125" style="1" customWidth="1"/>
    <col min="13608" max="13829" width="9" style="1"/>
    <col min="13830" max="13830" width="5.33203125" style="1" customWidth="1"/>
    <col min="13831" max="13831" width="12.6640625" style="1" customWidth="1"/>
    <col min="13832" max="13832" width="4.88671875" style="1" customWidth="1"/>
    <col min="13833" max="13833" width="9.77734375" style="1" customWidth="1"/>
    <col min="13834" max="13834" width="7.33203125" style="1" bestFit="1" customWidth="1"/>
    <col min="13835" max="13835" width="6.88671875" style="1" bestFit="1" customWidth="1"/>
    <col min="13836" max="13836" width="8.6640625" style="1" bestFit="1" customWidth="1"/>
    <col min="13837" max="13854" width="5.6640625" style="1" customWidth="1"/>
    <col min="13855" max="13856" width="9" style="1"/>
    <col min="13857" max="13857" width="5.21875" style="1" customWidth="1"/>
    <col min="13858" max="13858" width="4.88671875" style="1" customWidth="1"/>
    <col min="13859" max="13859" width="4.33203125" style="1" customWidth="1"/>
    <col min="13860" max="13860" width="9" style="1"/>
    <col min="13861" max="13861" width="6" style="1" customWidth="1"/>
    <col min="13862" max="13862" width="9" style="1"/>
    <col min="13863" max="13863" width="4.33203125" style="1" customWidth="1"/>
    <col min="13864" max="14085" width="9" style="1"/>
    <col min="14086" max="14086" width="5.33203125" style="1" customWidth="1"/>
    <col min="14087" max="14087" width="12.6640625" style="1" customWidth="1"/>
    <col min="14088" max="14088" width="4.88671875" style="1" customWidth="1"/>
    <col min="14089" max="14089" width="9.77734375" style="1" customWidth="1"/>
    <col min="14090" max="14090" width="7.33203125" style="1" bestFit="1" customWidth="1"/>
    <col min="14091" max="14091" width="6.88671875" style="1" bestFit="1" customWidth="1"/>
    <col min="14092" max="14092" width="8.6640625" style="1" bestFit="1" customWidth="1"/>
    <col min="14093" max="14110" width="5.6640625" style="1" customWidth="1"/>
    <col min="14111" max="14112" width="9" style="1"/>
    <col min="14113" max="14113" width="5.21875" style="1" customWidth="1"/>
    <col min="14114" max="14114" width="4.88671875" style="1" customWidth="1"/>
    <col min="14115" max="14115" width="4.33203125" style="1" customWidth="1"/>
    <col min="14116" max="14116" width="9" style="1"/>
    <col min="14117" max="14117" width="6" style="1" customWidth="1"/>
    <col min="14118" max="14118" width="9" style="1"/>
    <col min="14119" max="14119" width="4.33203125" style="1" customWidth="1"/>
    <col min="14120" max="14341" width="9" style="1"/>
    <col min="14342" max="14342" width="5.33203125" style="1" customWidth="1"/>
    <col min="14343" max="14343" width="12.6640625" style="1" customWidth="1"/>
    <col min="14344" max="14344" width="4.88671875" style="1" customWidth="1"/>
    <col min="14345" max="14345" width="9.77734375" style="1" customWidth="1"/>
    <col min="14346" max="14346" width="7.33203125" style="1" bestFit="1" customWidth="1"/>
    <col min="14347" max="14347" width="6.88671875" style="1" bestFit="1" customWidth="1"/>
    <col min="14348" max="14348" width="8.6640625" style="1" bestFit="1" customWidth="1"/>
    <col min="14349" max="14366" width="5.6640625" style="1" customWidth="1"/>
    <col min="14367" max="14368" width="9" style="1"/>
    <col min="14369" max="14369" width="5.21875" style="1" customWidth="1"/>
    <col min="14370" max="14370" width="4.88671875" style="1" customWidth="1"/>
    <col min="14371" max="14371" width="4.33203125" style="1" customWidth="1"/>
    <col min="14372" max="14372" width="9" style="1"/>
    <col min="14373" max="14373" width="6" style="1" customWidth="1"/>
    <col min="14374" max="14374" width="9" style="1"/>
    <col min="14375" max="14375" width="4.33203125" style="1" customWidth="1"/>
    <col min="14376" max="14597" width="9" style="1"/>
    <col min="14598" max="14598" width="5.33203125" style="1" customWidth="1"/>
    <col min="14599" max="14599" width="12.6640625" style="1" customWidth="1"/>
    <col min="14600" max="14600" width="4.88671875" style="1" customWidth="1"/>
    <col min="14601" max="14601" width="9.77734375" style="1" customWidth="1"/>
    <col min="14602" max="14602" width="7.33203125" style="1" bestFit="1" customWidth="1"/>
    <col min="14603" max="14603" width="6.88671875" style="1" bestFit="1" customWidth="1"/>
    <col min="14604" max="14604" width="8.6640625" style="1" bestFit="1" customWidth="1"/>
    <col min="14605" max="14622" width="5.6640625" style="1" customWidth="1"/>
    <col min="14623" max="14624" width="9" style="1"/>
    <col min="14625" max="14625" width="5.21875" style="1" customWidth="1"/>
    <col min="14626" max="14626" width="4.88671875" style="1" customWidth="1"/>
    <col min="14627" max="14627" width="4.33203125" style="1" customWidth="1"/>
    <col min="14628" max="14628" width="9" style="1"/>
    <col min="14629" max="14629" width="6" style="1" customWidth="1"/>
    <col min="14630" max="14630" width="9" style="1"/>
    <col min="14631" max="14631" width="4.33203125" style="1" customWidth="1"/>
    <col min="14632" max="14853" width="9" style="1"/>
    <col min="14854" max="14854" width="5.33203125" style="1" customWidth="1"/>
    <col min="14855" max="14855" width="12.6640625" style="1" customWidth="1"/>
    <col min="14856" max="14856" width="4.88671875" style="1" customWidth="1"/>
    <col min="14857" max="14857" width="9.77734375" style="1" customWidth="1"/>
    <col min="14858" max="14858" width="7.33203125" style="1" bestFit="1" customWidth="1"/>
    <col min="14859" max="14859" width="6.88671875" style="1" bestFit="1" customWidth="1"/>
    <col min="14860" max="14860" width="8.6640625" style="1" bestFit="1" customWidth="1"/>
    <col min="14861" max="14878" width="5.6640625" style="1" customWidth="1"/>
    <col min="14879" max="14880" width="9" style="1"/>
    <col min="14881" max="14881" width="5.21875" style="1" customWidth="1"/>
    <col min="14882" max="14882" width="4.88671875" style="1" customWidth="1"/>
    <col min="14883" max="14883" width="4.33203125" style="1" customWidth="1"/>
    <col min="14884" max="14884" width="9" style="1"/>
    <col min="14885" max="14885" width="6" style="1" customWidth="1"/>
    <col min="14886" max="14886" width="9" style="1"/>
    <col min="14887" max="14887" width="4.33203125" style="1" customWidth="1"/>
    <col min="14888" max="15109" width="9" style="1"/>
    <col min="15110" max="15110" width="5.33203125" style="1" customWidth="1"/>
    <col min="15111" max="15111" width="12.6640625" style="1" customWidth="1"/>
    <col min="15112" max="15112" width="4.88671875" style="1" customWidth="1"/>
    <col min="15113" max="15113" width="9.77734375" style="1" customWidth="1"/>
    <col min="15114" max="15114" width="7.33203125" style="1" bestFit="1" customWidth="1"/>
    <col min="15115" max="15115" width="6.88671875" style="1" bestFit="1" customWidth="1"/>
    <col min="15116" max="15116" width="8.6640625" style="1" bestFit="1" customWidth="1"/>
    <col min="15117" max="15134" width="5.6640625" style="1" customWidth="1"/>
    <col min="15135" max="15136" width="9" style="1"/>
    <col min="15137" max="15137" width="5.21875" style="1" customWidth="1"/>
    <col min="15138" max="15138" width="4.88671875" style="1" customWidth="1"/>
    <col min="15139" max="15139" width="4.33203125" style="1" customWidth="1"/>
    <col min="15140" max="15140" width="9" style="1"/>
    <col min="15141" max="15141" width="6" style="1" customWidth="1"/>
    <col min="15142" max="15142" width="9" style="1"/>
    <col min="15143" max="15143" width="4.33203125" style="1" customWidth="1"/>
    <col min="15144" max="15365" width="9" style="1"/>
    <col min="15366" max="15366" width="5.33203125" style="1" customWidth="1"/>
    <col min="15367" max="15367" width="12.6640625" style="1" customWidth="1"/>
    <col min="15368" max="15368" width="4.88671875" style="1" customWidth="1"/>
    <col min="15369" max="15369" width="9.77734375" style="1" customWidth="1"/>
    <col min="15370" max="15370" width="7.33203125" style="1" bestFit="1" customWidth="1"/>
    <col min="15371" max="15371" width="6.88671875" style="1" bestFit="1" customWidth="1"/>
    <col min="15372" max="15372" width="8.6640625" style="1" bestFit="1" customWidth="1"/>
    <col min="15373" max="15390" width="5.6640625" style="1" customWidth="1"/>
    <col min="15391" max="15392" width="9" style="1"/>
    <col min="15393" max="15393" width="5.21875" style="1" customWidth="1"/>
    <col min="15394" max="15394" width="4.88671875" style="1" customWidth="1"/>
    <col min="15395" max="15395" width="4.33203125" style="1" customWidth="1"/>
    <col min="15396" max="15396" width="9" style="1"/>
    <col min="15397" max="15397" width="6" style="1" customWidth="1"/>
    <col min="15398" max="15398" width="9" style="1"/>
    <col min="15399" max="15399" width="4.33203125" style="1" customWidth="1"/>
    <col min="15400" max="15621" width="9" style="1"/>
    <col min="15622" max="15622" width="5.33203125" style="1" customWidth="1"/>
    <col min="15623" max="15623" width="12.6640625" style="1" customWidth="1"/>
    <col min="15624" max="15624" width="4.88671875" style="1" customWidth="1"/>
    <col min="15625" max="15625" width="9.77734375" style="1" customWidth="1"/>
    <col min="15626" max="15626" width="7.33203125" style="1" bestFit="1" customWidth="1"/>
    <col min="15627" max="15627" width="6.88671875" style="1" bestFit="1" customWidth="1"/>
    <col min="15628" max="15628" width="8.6640625" style="1" bestFit="1" customWidth="1"/>
    <col min="15629" max="15646" width="5.6640625" style="1" customWidth="1"/>
    <col min="15647" max="15648" width="9" style="1"/>
    <col min="15649" max="15649" width="5.21875" style="1" customWidth="1"/>
    <col min="15650" max="15650" width="4.88671875" style="1" customWidth="1"/>
    <col min="15651" max="15651" width="4.33203125" style="1" customWidth="1"/>
    <col min="15652" max="15652" width="9" style="1"/>
    <col min="15653" max="15653" width="6" style="1" customWidth="1"/>
    <col min="15654" max="15654" width="9" style="1"/>
    <col min="15655" max="15655" width="4.33203125" style="1" customWidth="1"/>
    <col min="15656" max="15877" width="9" style="1"/>
    <col min="15878" max="15878" width="5.33203125" style="1" customWidth="1"/>
    <col min="15879" max="15879" width="12.6640625" style="1" customWidth="1"/>
    <col min="15880" max="15880" width="4.88671875" style="1" customWidth="1"/>
    <col min="15881" max="15881" width="9.77734375" style="1" customWidth="1"/>
    <col min="15882" max="15882" width="7.33203125" style="1" bestFit="1" customWidth="1"/>
    <col min="15883" max="15883" width="6.88671875" style="1" bestFit="1" customWidth="1"/>
    <col min="15884" max="15884" width="8.6640625" style="1" bestFit="1" customWidth="1"/>
    <col min="15885" max="15902" width="5.6640625" style="1" customWidth="1"/>
    <col min="15903" max="15904" width="9" style="1"/>
    <col min="15905" max="15905" width="5.21875" style="1" customWidth="1"/>
    <col min="15906" max="15906" width="4.88671875" style="1" customWidth="1"/>
    <col min="15907" max="15907" width="4.33203125" style="1" customWidth="1"/>
    <col min="15908" max="15908" width="9" style="1"/>
    <col min="15909" max="15909" width="6" style="1" customWidth="1"/>
    <col min="15910" max="15910" width="9" style="1"/>
    <col min="15911" max="15911" width="4.33203125" style="1" customWidth="1"/>
    <col min="15912" max="16133" width="9" style="1"/>
    <col min="16134" max="16134" width="5.33203125" style="1" customWidth="1"/>
    <col min="16135" max="16135" width="12.6640625" style="1" customWidth="1"/>
    <col min="16136" max="16136" width="4.88671875" style="1" customWidth="1"/>
    <col min="16137" max="16137" width="9.77734375" style="1" customWidth="1"/>
    <col min="16138" max="16138" width="7.33203125" style="1" bestFit="1" customWidth="1"/>
    <col min="16139" max="16139" width="6.88671875" style="1" bestFit="1" customWidth="1"/>
    <col min="16140" max="16140" width="8.6640625" style="1" bestFit="1" customWidth="1"/>
    <col min="16141" max="16158" width="5.6640625" style="1" customWidth="1"/>
    <col min="16159" max="16160" width="9" style="1"/>
    <col min="16161" max="16161" width="5.21875" style="1" customWidth="1"/>
    <col min="16162" max="16162" width="4.88671875" style="1" customWidth="1"/>
    <col min="16163" max="16163" width="4.33203125" style="1" customWidth="1"/>
    <col min="16164" max="16164" width="9" style="1"/>
    <col min="16165" max="16165" width="6" style="1" customWidth="1"/>
    <col min="16166" max="16166" width="9" style="1"/>
    <col min="16167" max="16167" width="4.33203125" style="1" customWidth="1"/>
    <col min="16168" max="16384" width="9" style="1"/>
  </cols>
  <sheetData>
    <row r="1" spans="1:39" ht="28.5" customHeight="1" x14ac:dyDescent="0.25">
      <c r="A1" s="686" t="s">
        <v>585</v>
      </c>
      <c r="B1" s="686"/>
      <c r="C1" s="686"/>
      <c r="D1" s="686"/>
      <c r="E1" s="686"/>
      <c r="F1" s="686"/>
      <c r="G1" s="687"/>
      <c r="H1" s="687"/>
      <c r="I1" s="688"/>
      <c r="J1" s="689"/>
      <c r="K1" s="686"/>
      <c r="L1" s="686"/>
      <c r="M1" s="440"/>
      <c r="N1" s="686"/>
      <c r="O1" s="443"/>
      <c r="P1" s="444"/>
      <c r="Q1" s="5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H1" s="126"/>
      <c r="AI1" s="127"/>
      <c r="AJ1" s="128"/>
      <c r="AK1" s="128"/>
      <c r="AL1" s="128"/>
    </row>
    <row r="2" spans="1:39" ht="15" customHeight="1" thickBot="1" x14ac:dyDescent="0.25">
      <c r="A2" s="129"/>
      <c r="B2" s="127"/>
      <c r="C2" s="126"/>
      <c r="D2" s="127"/>
      <c r="E2" s="128"/>
      <c r="F2" s="128"/>
      <c r="G2" s="690"/>
      <c r="H2" s="690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80"/>
      <c r="V2" s="879"/>
      <c r="W2" s="879"/>
      <c r="X2" s="879"/>
      <c r="Y2" s="879"/>
      <c r="Z2" s="879"/>
      <c r="AA2" s="879"/>
      <c r="AB2" s="879"/>
      <c r="AC2" s="879"/>
      <c r="AD2" s="879"/>
      <c r="AH2" s="126"/>
      <c r="AI2" s="127"/>
      <c r="AJ2" s="128"/>
      <c r="AK2" s="128"/>
      <c r="AL2" s="128"/>
    </row>
    <row r="3" spans="1:39" ht="133.80000000000001" thickBot="1" x14ac:dyDescent="0.25">
      <c r="A3" s="691" t="s">
        <v>0</v>
      </c>
      <c r="B3" s="692" t="s">
        <v>1</v>
      </c>
      <c r="C3" s="692" t="s">
        <v>2</v>
      </c>
      <c r="D3" s="693" t="s">
        <v>3</v>
      </c>
      <c r="E3" s="694" t="s">
        <v>571</v>
      </c>
      <c r="F3" s="695" t="s">
        <v>572</v>
      </c>
      <c r="G3" s="447" t="s">
        <v>547</v>
      </c>
      <c r="H3" s="448" t="s">
        <v>548</v>
      </c>
      <c r="I3" s="696" t="s">
        <v>553</v>
      </c>
      <c r="J3" s="316" t="s">
        <v>573</v>
      </c>
      <c r="K3" s="697"/>
      <c r="L3" s="698"/>
      <c r="M3" s="12"/>
      <c r="N3" s="697"/>
      <c r="O3" s="450" t="s">
        <v>586</v>
      </c>
      <c r="P3" s="451" t="s">
        <v>587</v>
      </c>
      <c r="Q3" s="593" t="s">
        <v>252</v>
      </c>
      <c r="R3" s="699" t="s">
        <v>1</v>
      </c>
      <c r="S3" s="697" t="s">
        <v>2</v>
      </c>
      <c r="T3" s="693" t="s">
        <v>3</v>
      </c>
      <c r="U3" s="697" t="s">
        <v>553</v>
      </c>
      <c r="V3" s="698"/>
      <c r="W3" s="697"/>
      <c r="X3" s="700"/>
      <c r="Y3" s="594"/>
      <c r="Z3" s="595"/>
      <c r="AA3" s="697"/>
      <c r="AB3" s="595"/>
      <c r="AC3" s="697"/>
      <c r="AD3" s="595"/>
      <c r="AF3" s="701"/>
      <c r="AG3" s="701"/>
      <c r="AH3" s="692"/>
      <c r="AI3" s="702"/>
      <c r="AJ3" s="9"/>
      <c r="AK3" s="9"/>
      <c r="AL3" s="703"/>
    </row>
    <row r="4" spans="1:39" ht="15.75" customHeight="1" x14ac:dyDescent="0.2">
      <c r="A4" s="704">
        <v>1</v>
      </c>
      <c r="B4" s="456" t="s">
        <v>229</v>
      </c>
      <c r="C4" s="705">
        <v>2</v>
      </c>
      <c r="D4" s="706" t="s">
        <v>6</v>
      </c>
      <c r="E4" s="707">
        <v>76.75</v>
      </c>
      <c r="F4" s="708">
        <v>1</v>
      </c>
      <c r="G4" s="709">
        <f>RANK(N4,$N$4:$N$159,0)</f>
        <v>1</v>
      </c>
      <c r="H4" s="710">
        <v>1</v>
      </c>
      <c r="I4" s="711">
        <f>IF(OR(C4=1,C4=2),E4/2,IF(C4="中3",E4,0))</f>
        <v>38.375</v>
      </c>
      <c r="J4" s="462">
        <f>VLOOKUP(C4,[1]学年!$C$2:$D$7,2,0)</f>
        <v>3</v>
      </c>
      <c r="K4" s="131" t="str">
        <f t="shared" ref="K4:K67" si="0">B4</f>
        <v>岩田幸太郎</v>
      </c>
      <c r="L4" s="712" t="str">
        <f t="shared" ref="L4:L67" si="1">D4</f>
        <v>麗澤瑞浪</v>
      </c>
      <c r="M4" s="251">
        <v>9.9999999999999995E-7</v>
      </c>
      <c r="N4" s="713">
        <f>I4+M4</f>
        <v>38.375000999999997</v>
      </c>
      <c r="O4" s="464"/>
      <c r="P4" s="465"/>
      <c r="Q4" s="608">
        <v>1</v>
      </c>
      <c r="R4" s="712" t="str">
        <f t="shared" ref="R4:R67" si="2">VLOOKUP($Q4,$G$4:$N$162,5,0)</f>
        <v>岩田幸太郎</v>
      </c>
      <c r="S4" s="131">
        <f t="shared" ref="S4:S67" si="3">VLOOKUP($Q4,$G$4:$N$162,4,0)</f>
        <v>3</v>
      </c>
      <c r="T4" s="714" t="str">
        <f t="shared" ref="T4:T67" si="4">VLOOKUP($Q4,$G$4:$N$162,6,0)</f>
        <v>麗澤瑞浪</v>
      </c>
      <c r="U4" s="131">
        <f t="shared" ref="U4:U67" si="5">VLOOKUP($Q4,$G$4:$N$162,3,0)</f>
        <v>38.375</v>
      </c>
      <c r="V4" s="714"/>
      <c r="W4" s="131"/>
      <c r="X4" s="715"/>
      <c r="Y4" s="132"/>
      <c r="Z4" s="609"/>
      <c r="AA4" s="716"/>
      <c r="AB4" s="714"/>
      <c r="AC4" s="131"/>
      <c r="AD4" s="715"/>
      <c r="AF4" s="133"/>
      <c r="AH4" s="134"/>
      <c r="AI4" s="135"/>
      <c r="AJ4" s="136"/>
      <c r="AK4" s="136"/>
      <c r="AL4" s="136"/>
      <c r="AM4" s="4"/>
    </row>
    <row r="5" spans="1:39" ht="15.75" customHeight="1" x14ac:dyDescent="0.2">
      <c r="A5" s="133">
        <v>2</v>
      </c>
      <c r="B5" s="19" t="s">
        <v>59</v>
      </c>
      <c r="C5" s="134">
        <v>2</v>
      </c>
      <c r="D5" s="135" t="s">
        <v>6</v>
      </c>
      <c r="E5" s="136">
        <v>75.25</v>
      </c>
      <c r="F5" s="137">
        <v>2</v>
      </c>
      <c r="G5" s="717">
        <f t="shared" ref="G5:G68" si="6">RANK(N5,$N$4:$N$159,0)</f>
        <v>2</v>
      </c>
      <c r="H5" s="718">
        <f t="shared" ref="H5:H68" si="7">RANK(I5,$I$4:$I$159,0)</f>
        <v>2</v>
      </c>
      <c r="I5" s="719">
        <f t="shared" ref="I5:I68" si="8">IF(OR(C5=1,C5=2),E5/2,IF(C5="中3",E5,0))</f>
        <v>37.625</v>
      </c>
      <c r="J5" s="485">
        <f>VLOOKUP(C5,[1]学年!$C$2:$D$7,2,0)</f>
        <v>3</v>
      </c>
      <c r="K5" s="140" t="str">
        <f t="shared" si="0"/>
        <v>間宮　浩輝</v>
      </c>
      <c r="L5" s="720" t="str">
        <f t="shared" si="1"/>
        <v>麗澤瑞浪</v>
      </c>
      <c r="M5" s="26">
        <v>1.9999999999999999E-6</v>
      </c>
      <c r="N5" s="140">
        <f t="shared" ref="N5:N68" si="9">I5+M5</f>
        <v>37.625002000000002</v>
      </c>
      <c r="O5" s="475"/>
      <c r="P5" s="476"/>
      <c r="Q5" s="615">
        <v>2</v>
      </c>
      <c r="R5" s="720" t="str">
        <f t="shared" si="2"/>
        <v>間宮　浩輝</v>
      </c>
      <c r="S5" s="140">
        <f t="shared" si="3"/>
        <v>3</v>
      </c>
      <c r="T5" s="721" t="str">
        <f t="shared" si="4"/>
        <v>麗澤瑞浪</v>
      </c>
      <c r="U5" s="140">
        <f t="shared" si="5"/>
        <v>37.625</v>
      </c>
      <c r="V5" s="721"/>
      <c r="W5" s="140"/>
      <c r="X5" s="722"/>
      <c r="Y5" s="28"/>
      <c r="Z5" s="616"/>
      <c r="AA5" s="138"/>
      <c r="AB5" s="721"/>
      <c r="AC5" s="140"/>
      <c r="AD5" s="722"/>
      <c r="AF5" s="133"/>
      <c r="AH5" s="134"/>
      <c r="AI5" s="135"/>
      <c r="AJ5" s="136"/>
      <c r="AK5" s="136"/>
      <c r="AL5" s="136"/>
      <c r="AM5" s="4"/>
    </row>
    <row r="6" spans="1:39" ht="15.75" customHeight="1" x14ac:dyDescent="0.2">
      <c r="A6" s="133">
        <v>3</v>
      </c>
      <c r="B6" s="19" t="s">
        <v>68</v>
      </c>
      <c r="C6" s="141">
        <v>2</v>
      </c>
      <c r="D6" s="135" t="s">
        <v>7</v>
      </c>
      <c r="E6" s="136">
        <v>46</v>
      </c>
      <c r="F6" s="137">
        <v>3</v>
      </c>
      <c r="G6" s="717">
        <f t="shared" si="6"/>
        <v>3</v>
      </c>
      <c r="H6" s="718">
        <f t="shared" si="7"/>
        <v>3</v>
      </c>
      <c r="I6" s="719">
        <f t="shared" si="8"/>
        <v>23</v>
      </c>
      <c r="J6" s="485">
        <f>VLOOKUP(C6,[1]学年!$C$2:$D$7,2,0)</f>
        <v>3</v>
      </c>
      <c r="K6" s="140" t="str">
        <f t="shared" si="0"/>
        <v>座馬　　大</v>
      </c>
      <c r="L6" s="720" t="str">
        <f t="shared" si="1"/>
        <v>県岐阜商</v>
      </c>
      <c r="M6" s="26">
        <v>3.0000000000000001E-6</v>
      </c>
      <c r="N6" s="140">
        <f t="shared" si="9"/>
        <v>23.000003</v>
      </c>
      <c r="O6" s="475"/>
      <c r="P6" s="476"/>
      <c r="Q6" s="615">
        <v>3</v>
      </c>
      <c r="R6" s="720" t="str">
        <f t="shared" si="2"/>
        <v>座馬　　大</v>
      </c>
      <c r="S6" s="140">
        <f t="shared" si="3"/>
        <v>3</v>
      </c>
      <c r="T6" s="721" t="str">
        <f t="shared" si="4"/>
        <v>県岐阜商</v>
      </c>
      <c r="U6" s="140">
        <f t="shared" si="5"/>
        <v>23</v>
      </c>
      <c r="V6" s="721"/>
      <c r="W6" s="140"/>
      <c r="X6" s="722"/>
      <c r="Y6" s="28"/>
      <c r="Z6" s="616"/>
      <c r="AA6" s="138"/>
      <c r="AB6" s="721"/>
      <c r="AC6" s="140"/>
      <c r="AD6" s="722"/>
      <c r="AF6" s="133"/>
      <c r="AH6" s="141"/>
      <c r="AI6" s="21"/>
      <c r="AJ6" s="136"/>
      <c r="AK6" s="136"/>
      <c r="AL6" s="136"/>
    </row>
    <row r="7" spans="1:39" ht="15.75" customHeight="1" x14ac:dyDescent="0.2">
      <c r="A7" s="133">
        <v>4</v>
      </c>
      <c r="B7" s="19" t="s">
        <v>118</v>
      </c>
      <c r="C7" s="32">
        <v>2</v>
      </c>
      <c r="D7" s="21" t="s">
        <v>7</v>
      </c>
      <c r="E7" s="136">
        <v>45.5</v>
      </c>
      <c r="F7" s="137">
        <v>4</v>
      </c>
      <c r="G7" s="717">
        <f t="shared" si="6"/>
        <v>4</v>
      </c>
      <c r="H7" s="718">
        <f t="shared" si="7"/>
        <v>4</v>
      </c>
      <c r="I7" s="719">
        <f t="shared" si="8"/>
        <v>22.75</v>
      </c>
      <c r="J7" s="485">
        <f>VLOOKUP(C7,[1]学年!$C$2:$D$7,2,0)</f>
        <v>3</v>
      </c>
      <c r="K7" s="140" t="str">
        <f t="shared" si="0"/>
        <v>浅井　暢斗</v>
      </c>
      <c r="L7" s="720" t="str">
        <f t="shared" si="1"/>
        <v>県岐阜商</v>
      </c>
      <c r="M7" s="26">
        <v>3.9999999999999998E-6</v>
      </c>
      <c r="N7" s="140">
        <f t="shared" si="9"/>
        <v>22.750004000000001</v>
      </c>
      <c r="O7" s="475"/>
      <c r="P7" s="476"/>
      <c r="Q7" s="615">
        <v>4</v>
      </c>
      <c r="R7" s="720" t="str">
        <f t="shared" si="2"/>
        <v>浅井　暢斗</v>
      </c>
      <c r="S7" s="140">
        <f t="shared" si="3"/>
        <v>3</v>
      </c>
      <c r="T7" s="721" t="str">
        <f t="shared" si="4"/>
        <v>県岐阜商</v>
      </c>
      <c r="U7" s="140">
        <f t="shared" si="5"/>
        <v>22.75</v>
      </c>
      <c r="V7" s="721"/>
      <c r="W7" s="140"/>
      <c r="X7" s="722"/>
      <c r="Y7" s="28"/>
      <c r="Z7" s="616"/>
      <c r="AA7" s="138"/>
      <c r="AB7" s="721"/>
      <c r="AC7" s="140"/>
      <c r="AD7" s="722"/>
      <c r="AF7" s="133"/>
      <c r="AH7" s="32"/>
      <c r="AI7" s="21"/>
      <c r="AJ7" s="136"/>
      <c r="AK7" s="136"/>
      <c r="AL7" s="136"/>
      <c r="AM7" s="4"/>
    </row>
    <row r="8" spans="1:39" ht="15.75" customHeight="1" x14ac:dyDescent="0.2">
      <c r="A8" s="133">
        <v>5</v>
      </c>
      <c r="B8" s="19" t="s">
        <v>62</v>
      </c>
      <c r="C8" s="134">
        <v>3</v>
      </c>
      <c r="D8" s="135" t="s">
        <v>7</v>
      </c>
      <c r="E8" s="136">
        <v>41.5625</v>
      </c>
      <c r="F8" s="137">
        <v>5</v>
      </c>
      <c r="G8" s="717">
        <f t="shared" si="6"/>
        <v>156</v>
      </c>
      <c r="H8" s="718">
        <f t="shared" si="7"/>
        <v>83</v>
      </c>
      <c r="I8" s="719">
        <f t="shared" si="8"/>
        <v>0</v>
      </c>
      <c r="J8" s="485" t="str">
        <f>VLOOKUP(C8,[1]学年!$C$2:$D$7,2,0)</f>
        <v>×</v>
      </c>
      <c r="K8" s="140" t="str">
        <f t="shared" si="0"/>
        <v>葛西　辰哉</v>
      </c>
      <c r="L8" s="720" t="str">
        <f t="shared" si="1"/>
        <v>県岐阜商</v>
      </c>
      <c r="M8" s="26">
        <v>5.0000000000000004E-6</v>
      </c>
      <c r="N8" s="140">
        <f t="shared" si="9"/>
        <v>5.0000000000000004E-6</v>
      </c>
      <c r="O8" s="475"/>
      <c r="P8" s="476"/>
      <c r="Q8" s="615">
        <v>5</v>
      </c>
      <c r="R8" s="720" t="str">
        <f t="shared" si="2"/>
        <v>川田　駿実</v>
      </c>
      <c r="S8" s="140">
        <f t="shared" si="3"/>
        <v>2</v>
      </c>
      <c r="T8" s="721" t="str">
        <f t="shared" si="4"/>
        <v>麗澤瑞浪</v>
      </c>
      <c r="U8" s="140">
        <f t="shared" si="5"/>
        <v>18.75</v>
      </c>
      <c r="V8" s="721"/>
      <c r="W8" s="140"/>
      <c r="X8" s="722"/>
      <c r="Y8" s="28"/>
      <c r="Z8" s="616"/>
      <c r="AA8" s="138"/>
      <c r="AB8" s="721"/>
      <c r="AC8" s="140"/>
      <c r="AD8" s="722"/>
      <c r="AF8" s="133"/>
      <c r="AH8" s="134"/>
      <c r="AI8" s="21"/>
      <c r="AJ8" s="136"/>
      <c r="AK8" s="136"/>
      <c r="AL8" s="136"/>
      <c r="AM8" s="4"/>
    </row>
    <row r="9" spans="1:39" ht="15.75" customHeight="1" x14ac:dyDescent="0.2">
      <c r="A9" s="133">
        <v>6</v>
      </c>
      <c r="B9" s="19" t="s">
        <v>64</v>
      </c>
      <c r="C9" s="134">
        <v>3</v>
      </c>
      <c r="D9" s="135" t="s">
        <v>7</v>
      </c>
      <c r="E9" s="136">
        <v>40.625</v>
      </c>
      <c r="F9" s="137">
        <v>6</v>
      </c>
      <c r="G9" s="717">
        <f t="shared" si="6"/>
        <v>155</v>
      </c>
      <c r="H9" s="718">
        <f t="shared" si="7"/>
        <v>83</v>
      </c>
      <c r="I9" s="719">
        <f t="shared" si="8"/>
        <v>0</v>
      </c>
      <c r="J9" s="485" t="str">
        <f>VLOOKUP(C9,[1]学年!$C$2:$D$7,2,0)</f>
        <v>×</v>
      </c>
      <c r="K9" s="140" t="str">
        <f t="shared" si="0"/>
        <v>三本　悠太</v>
      </c>
      <c r="L9" s="720" t="str">
        <f t="shared" si="1"/>
        <v>県岐阜商</v>
      </c>
      <c r="M9" s="26">
        <v>6.0000000000000002E-6</v>
      </c>
      <c r="N9" s="140">
        <f t="shared" si="9"/>
        <v>6.0000000000000002E-6</v>
      </c>
      <c r="O9" s="475"/>
      <c r="P9" s="476"/>
      <c r="Q9" s="615">
        <v>6</v>
      </c>
      <c r="R9" s="720" t="str">
        <f t="shared" si="2"/>
        <v>山口　智哉</v>
      </c>
      <c r="S9" s="140">
        <f t="shared" si="3"/>
        <v>3</v>
      </c>
      <c r="T9" s="721" t="str">
        <f t="shared" si="4"/>
        <v>麗澤瑞浪</v>
      </c>
      <c r="U9" s="140">
        <f t="shared" si="5"/>
        <v>17.875</v>
      </c>
      <c r="V9" s="721"/>
      <c r="W9" s="140"/>
      <c r="X9" s="722"/>
      <c r="Y9" s="28"/>
      <c r="Z9" s="616"/>
      <c r="AA9" s="138"/>
      <c r="AB9" s="721"/>
      <c r="AC9" s="140"/>
      <c r="AD9" s="722"/>
      <c r="AF9" s="133"/>
      <c r="AH9" s="134"/>
      <c r="AI9" s="135"/>
      <c r="AJ9" s="136"/>
      <c r="AK9" s="136"/>
      <c r="AL9" s="136"/>
      <c r="AM9" s="4"/>
    </row>
    <row r="10" spans="1:39" ht="15.75" customHeight="1" x14ac:dyDescent="0.2">
      <c r="A10" s="133">
        <v>7</v>
      </c>
      <c r="B10" s="19" t="s">
        <v>316</v>
      </c>
      <c r="C10" s="134">
        <v>1</v>
      </c>
      <c r="D10" s="135" t="s">
        <v>6</v>
      </c>
      <c r="E10" s="136">
        <v>37.5</v>
      </c>
      <c r="F10" s="137">
        <v>7</v>
      </c>
      <c r="G10" s="717">
        <f t="shared" si="6"/>
        <v>5</v>
      </c>
      <c r="H10" s="718">
        <f t="shared" si="7"/>
        <v>5</v>
      </c>
      <c r="I10" s="719">
        <f t="shared" si="8"/>
        <v>18.75</v>
      </c>
      <c r="J10" s="485">
        <f>VLOOKUP(C10,[1]学年!$C$2:$D$7,2,0)</f>
        <v>2</v>
      </c>
      <c r="K10" s="140" t="str">
        <f t="shared" si="0"/>
        <v>川田　駿実</v>
      </c>
      <c r="L10" s="720" t="str">
        <f t="shared" si="1"/>
        <v>麗澤瑞浪</v>
      </c>
      <c r="M10" s="26">
        <v>6.9999999999999999E-6</v>
      </c>
      <c r="N10" s="140">
        <f t="shared" si="9"/>
        <v>18.750007</v>
      </c>
      <c r="O10" s="475"/>
      <c r="P10" s="476"/>
      <c r="Q10" s="615">
        <v>7</v>
      </c>
      <c r="R10" s="720" t="str">
        <f t="shared" si="2"/>
        <v>林　　明利</v>
      </c>
      <c r="S10" s="140">
        <f t="shared" si="3"/>
        <v>3</v>
      </c>
      <c r="T10" s="721" t="str">
        <f t="shared" si="4"/>
        <v>県岐阜商</v>
      </c>
      <c r="U10" s="140">
        <f t="shared" si="5"/>
        <v>16.375</v>
      </c>
      <c r="V10" s="721"/>
      <c r="W10" s="140"/>
      <c r="X10" s="722"/>
      <c r="Y10" s="28"/>
      <c r="Z10" s="616"/>
      <c r="AA10" s="138"/>
      <c r="AB10" s="721"/>
      <c r="AC10" s="140"/>
      <c r="AD10" s="722"/>
      <c r="AF10" s="133"/>
      <c r="AH10" s="134"/>
      <c r="AI10" s="21"/>
      <c r="AJ10" s="136"/>
      <c r="AK10" s="136"/>
      <c r="AL10" s="136"/>
      <c r="AM10" s="4"/>
    </row>
    <row r="11" spans="1:39" ht="15.75" customHeight="1" x14ac:dyDescent="0.2">
      <c r="A11" s="133">
        <v>8</v>
      </c>
      <c r="B11" s="19" t="s">
        <v>73</v>
      </c>
      <c r="C11" s="134">
        <v>3</v>
      </c>
      <c r="D11" s="135" t="s">
        <v>6</v>
      </c>
      <c r="E11" s="136">
        <v>37.4375</v>
      </c>
      <c r="F11" s="137">
        <v>8</v>
      </c>
      <c r="G11" s="717">
        <f t="shared" si="6"/>
        <v>154</v>
      </c>
      <c r="H11" s="718">
        <f t="shared" si="7"/>
        <v>83</v>
      </c>
      <c r="I11" s="719">
        <f t="shared" si="8"/>
        <v>0</v>
      </c>
      <c r="J11" s="485" t="str">
        <f>VLOOKUP(C11,[1]学年!$C$2:$D$7,2,0)</f>
        <v>×</v>
      </c>
      <c r="K11" s="140" t="str">
        <f t="shared" si="0"/>
        <v>細川　祐希</v>
      </c>
      <c r="L11" s="720" t="str">
        <f t="shared" si="1"/>
        <v>麗澤瑞浪</v>
      </c>
      <c r="M11" s="26">
        <v>7.9999999999999996E-6</v>
      </c>
      <c r="N11" s="140">
        <f t="shared" si="9"/>
        <v>7.9999999999999996E-6</v>
      </c>
      <c r="O11" s="475"/>
      <c r="P11" s="476"/>
      <c r="Q11" s="615">
        <v>8</v>
      </c>
      <c r="R11" s="720" t="str">
        <f t="shared" si="2"/>
        <v>村田　英夢</v>
      </c>
      <c r="S11" s="140">
        <f t="shared" si="3"/>
        <v>2</v>
      </c>
      <c r="T11" s="721" t="str">
        <f t="shared" si="4"/>
        <v>麗澤瑞浪</v>
      </c>
      <c r="U11" s="140">
        <f t="shared" si="5"/>
        <v>15.5</v>
      </c>
      <c r="V11" s="721"/>
      <c r="W11" s="140"/>
      <c r="X11" s="722"/>
      <c r="Y11" s="28"/>
      <c r="Z11" s="616"/>
      <c r="AA11" s="138"/>
      <c r="AB11" s="721"/>
      <c r="AC11" s="140"/>
      <c r="AD11" s="722"/>
      <c r="AF11" s="133"/>
      <c r="AH11" s="134"/>
      <c r="AI11" s="21"/>
      <c r="AJ11" s="136"/>
      <c r="AK11" s="136"/>
      <c r="AL11" s="136"/>
      <c r="AM11" s="4"/>
    </row>
    <row r="12" spans="1:39" ht="15.75" customHeight="1" x14ac:dyDescent="0.2">
      <c r="A12" s="133">
        <v>9</v>
      </c>
      <c r="B12" s="19" t="s">
        <v>60</v>
      </c>
      <c r="C12" s="141">
        <v>2</v>
      </c>
      <c r="D12" s="135" t="s">
        <v>6</v>
      </c>
      <c r="E12" s="136">
        <v>35.75</v>
      </c>
      <c r="F12" s="137">
        <v>9</v>
      </c>
      <c r="G12" s="717">
        <f t="shared" si="6"/>
        <v>6</v>
      </c>
      <c r="H12" s="718">
        <f t="shared" si="7"/>
        <v>6</v>
      </c>
      <c r="I12" s="719">
        <f t="shared" si="8"/>
        <v>17.875</v>
      </c>
      <c r="J12" s="485">
        <f>VLOOKUP(C12,[1]学年!$C$2:$D$7,2,0)</f>
        <v>3</v>
      </c>
      <c r="K12" s="140" t="str">
        <f t="shared" si="0"/>
        <v>山口　智哉</v>
      </c>
      <c r="L12" s="720" t="str">
        <f t="shared" si="1"/>
        <v>麗澤瑞浪</v>
      </c>
      <c r="M12" s="26">
        <v>9.0000000000000002E-6</v>
      </c>
      <c r="N12" s="140">
        <f t="shared" si="9"/>
        <v>17.875008999999999</v>
      </c>
      <c r="O12" s="475"/>
      <c r="P12" s="476"/>
      <c r="Q12" s="615">
        <v>9</v>
      </c>
      <c r="R12" s="720" t="str">
        <f t="shared" si="2"/>
        <v>野﨑　陸斗</v>
      </c>
      <c r="S12" s="140">
        <f t="shared" si="3"/>
        <v>3</v>
      </c>
      <c r="T12" s="721" t="str">
        <f t="shared" si="4"/>
        <v>郡上</v>
      </c>
      <c r="U12" s="140">
        <f t="shared" si="5"/>
        <v>15.25</v>
      </c>
      <c r="V12" s="721"/>
      <c r="W12" s="140"/>
      <c r="X12" s="722"/>
      <c r="Y12" s="28"/>
      <c r="Z12" s="616"/>
      <c r="AA12" s="138"/>
      <c r="AB12" s="721"/>
      <c r="AC12" s="140"/>
      <c r="AD12" s="722"/>
      <c r="AF12" s="133"/>
      <c r="AH12" s="141"/>
      <c r="AI12" s="135"/>
      <c r="AJ12" s="136"/>
      <c r="AK12" s="136"/>
      <c r="AL12" s="136"/>
      <c r="AM12" s="4"/>
    </row>
    <row r="13" spans="1:39" ht="15.75" customHeight="1" x14ac:dyDescent="0.2">
      <c r="A13" s="133">
        <v>10</v>
      </c>
      <c r="B13" s="19" t="s">
        <v>226</v>
      </c>
      <c r="C13" s="134">
        <v>2</v>
      </c>
      <c r="D13" s="135" t="s">
        <v>7</v>
      </c>
      <c r="E13" s="136">
        <v>32.75</v>
      </c>
      <c r="F13" s="137">
        <v>10</v>
      </c>
      <c r="G13" s="717">
        <f t="shared" si="6"/>
        <v>7</v>
      </c>
      <c r="H13" s="718">
        <f t="shared" si="7"/>
        <v>7</v>
      </c>
      <c r="I13" s="719">
        <f t="shared" si="8"/>
        <v>16.375</v>
      </c>
      <c r="J13" s="485">
        <f>VLOOKUP(C13,[1]学年!$C$2:$D$7,2,0)</f>
        <v>3</v>
      </c>
      <c r="K13" s="140" t="str">
        <f t="shared" si="0"/>
        <v>林　　明利</v>
      </c>
      <c r="L13" s="720" t="str">
        <f t="shared" si="1"/>
        <v>県岐阜商</v>
      </c>
      <c r="M13" s="26">
        <v>1.0000000000000001E-5</v>
      </c>
      <c r="N13" s="140">
        <f t="shared" si="9"/>
        <v>16.37501</v>
      </c>
      <c r="O13" s="475"/>
      <c r="P13" s="476"/>
      <c r="Q13" s="615">
        <v>10</v>
      </c>
      <c r="R13" s="720" t="str">
        <f t="shared" si="2"/>
        <v>石埜　光輝</v>
      </c>
      <c r="S13" s="140">
        <f t="shared" si="3"/>
        <v>2</v>
      </c>
      <c r="T13" s="721" t="str">
        <f t="shared" si="4"/>
        <v>麗澤瑞浪</v>
      </c>
      <c r="U13" s="140">
        <f t="shared" si="5"/>
        <v>12.75</v>
      </c>
      <c r="V13" s="721"/>
      <c r="W13" s="140"/>
      <c r="X13" s="722"/>
      <c r="Y13" s="28"/>
      <c r="Z13" s="616"/>
      <c r="AA13" s="138"/>
      <c r="AB13" s="721"/>
      <c r="AC13" s="140"/>
      <c r="AD13" s="722"/>
      <c r="AF13" s="133"/>
      <c r="AH13" s="134"/>
      <c r="AI13" s="21"/>
      <c r="AJ13" s="136"/>
      <c r="AK13" s="136"/>
      <c r="AL13" s="136"/>
    </row>
    <row r="14" spans="1:39" ht="15.75" customHeight="1" x14ac:dyDescent="0.2">
      <c r="A14" s="133">
        <v>11</v>
      </c>
      <c r="B14" s="19" t="s">
        <v>131</v>
      </c>
      <c r="C14" s="141">
        <v>1</v>
      </c>
      <c r="D14" s="135" t="s">
        <v>6</v>
      </c>
      <c r="E14" s="136">
        <v>31</v>
      </c>
      <c r="F14" s="137">
        <v>11</v>
      </c>
      <c r="G14" s="717">
        <f t="shared" si="6"/>
        <v>8</v>
      </c>
      <c r="H14" s="718">
        <f t="shared" si="7"/>
        <v>8</v>
      </c>
      <c r="I14" s="719">
        <f t="shared" si="8"/>
        <v>15.5</v>
      </c>
      <c r="J14" s="485">
        <f>VLOOKUP(C14,[1]学年!$C$2:$D$7,2,0)</f>
        <v>2</v>
      </c>
      <c r="K14" s="140" t="str">
        <f t="shared" si="0"/>
        <v>村田　英夢</v>
      </c>
      <c r="L14" s="720" t="str">
        <f t="shared" si="1"/>
        <v>麗澤瑞浪</v>
      </c>
      <c r="M14" s="26">
        <v>1.1E-5</v>
      </c>
      <c r="N14" s="140">
        <f t="shared" si="9"/>
        <v>15.500011000000001</v>
      </c>
      <c r="O14" s="481"/>
      <c r="P14" s="482"/>
      <c r="Q14" s="615">
        <v>11</v>
      </c>
      <c r="R14" s="720" t="str">
        <f t="shared" si="2"/>
        <v>後藤　希生</v>
      </c>
      <c r="S14" s="140">
        <f t="shared" si="3"/>
        <v>1</v>
      </c>
      <c r="T14" s="721" t="str">
        <f t="shared" si="4"/>
        <v>ＨＩＤＥ TA</v>
      </c>
      <c r="U14" s="140">
        <f t="shared" si="5"/>
        <v>11</v>
      </c>
      <c r="V14" s="721"/>
      <c r="W14" s="140"/>
      <c r="X14" s="722"/>
      <c r="Y14" s="28"/>
      <c r="Z14" s="616"/>
      <c r="AA14" s="138"/>
      <c r="AB14" s="721"/>
      <c r="AC14" s="140"/>
      <c r="AD14" s="722"/>
      <c r="AF14" s="133"/>
      <c r="AH14" s="141"/>
      <c r="AI14" s="21"/>
      <c r="AJ14" s="136"/>
      <c r="AK14" s="136"/>
      <c r="AL14" s="136"/>
    </row>
    <row r="15" spans="1:39" ht="15.75" customHeight="1" x14ac:dyDescent="0.2">
      <c r="A15" s="133">
        <v>12</v>
      </c>
      <c r="B15" s="19" t="s">
        <v>228</v>
      </c>
      <c r="C15" s="134">
        <v>2</v>
      </c>
      <c r="D15" s="135" t="s">
        <v>69</v>
      </c>
      <c r="E15" s="136">
        <v>30.5</v>
      </c>
      <c r="F15" s="137">
        <v>12</v>
      </c>
      <c r="G15" s="717">
        <f t="shared" si="6"/>
        <v>9</v>
      </c>
      <c r="H15" s="718">
        <f t="shared" si="7"/>
        <v>9</v>
      </c>
      <c r="I15" s="719">
        <f t="shared" si="8"/>
        <v>15.25</v>
      </c>
      <c r="J15" s="485">
        <f>VLOOKUP(C15,[1]学年!$C$2:$D$7,2,0)</f>
        <v>3</v>
      </c>
      <c r="K15" s="140" t="str">
        <f t="shared" si="0"/>
        <v>野﨑　陸斗</v>
      </c>
      <c r="L15" s="720" t="str">
        <f t="shared" si="1"/>
        <v>郡上</v>
      </c>
      <c r="M15" s="26">
        <v>1.2E-5</v>
      </c>
      <c r="N15" s="140">
        <f t="shared" si="9"/>
        <v>15.250012</v>
      </c>
      <c r="O15" s="481"/>
      <c r="P15" s="482"/>
      <c r="Q15" s="615">
        <v>12</v>
      </c>
      <c r="R15" s="720" t="str">
        <f t="shared" si="2"/>
        <v>豊吉　柊人</v>
      </c>
      <c r="S15" s="140">
        <f t="shared" si="3"/>
        <v>2</v>
      </c>
      <c r="T15" s="721" t="str">
        <f t="shared" si="4"/>
        <v>県岐阜商</v>
      </c>
      <c r="U15" s="140">
        <f t="shared" si="5"/>
        <v>11</v>
      </c>
      <c r="V15" s="721"/>
      <c r="W15" s="140"/>
      <c r="X15" s="722"/>
      <c r="Y15" s="28"/>
      <c r="Z15" s="616"/>
      <c r="AA15" s="138"/>
      <c r="AB15" s="721"/>
      <c r="AC15" s="140"/>
      <c r="AD15" s="722"/>
      <c r="AF15" s="133"/>
      <c r="AH15" s="134"/>
      <c r="AI15" s="135"/>
      <c r="AJ15" s="136"/>
      <c r="AK15" s="136"/>
      <c r="AL15" s="136"/>
    </row>
    <row r="16" spans="1:39" ht="15.75" customHeight="1" x14ac:dyDescent="0.2">
      <c r="A16" s="133">
        <v>13</v>
      </c>
      <c r="B16" s="19" t="s">
        <v>61</v>
      </c>
      <c r="C16" s="141">
        <v>3</v>
      </c>
      <c r="D16" s="135" t="s">
        <v>7</v>
      </c>
      <c r="E16" s="136">
        <v>27.5625</v>
      </c>
      <c r="F16" s="137">
        <v>13</v>
      </c>
      <c r="G16" s="717">
        <f t="shared" si="6"/>
        <v>153</v>
      </c>
      <c r="H16" s="718">
        <f t="shared" si="7"/>
        <v>83</v>
      </c>
      <c r="I16" s="719">
        <f t="shared" si="8"/>
        <v>0</v>
      </c>
      <c r="J16" s="485" t="str">
        <f>VLOOKUP(C16,[1]学年!$C$2:$D$7,2,0)</f>
        <v>×</v>
      </c>
      <c r="K16" s="140" t="str">
        <f t="shared" si="0"/>
        <v>樋口　貴大</v>
      </c>
      <c r="L16" s="720" t="str">
        <f t="shared" si="1"/>
        <v>県岐阜商</v>
      </c>
      <c r="M16" s="26">
        <v>1.2999999999999999E-5</v>
      </c>
      <c r="N16" s="140">
        <f t="shared" si="9"/>
        <v>1.2999999999999999E-5</v>
      </c>
      <c r="O16" s="481"/>
      <c r="P16" s="482"/>
      <c r="Q16" s="615">
        <v>13</v>
      </c>
      <c r="R16" s="720" t="str">
        <f t="shared" si="2"/>
        <v>小川　拳斗</v>
      </c>
      <c r="S16" s="140">
        <f t="shared" si="3"/>
        <v>1</v>
      </c>
      <c r="T16" s="721" t="str">
        <f t="shared" si="4"/>
        <v>関スポーツ塾</v>
      </c>
      <c r="U16" s="140">
        <f t="shared" si="5"/>
        <v>8</v>
      </c>
      <c r="V16" s="721"/>
      <c r="W16" s="140"/>
      <c r="X16" s="722"/>
      <c r="Y16" s="28"/>
      <c r="Z16" s="616"/>
      <c r="AA16" s="138"/>
      <c r="AB16" s="721"/>
      <c r="AC16" s="140"/>
      <c r="AD16" s="722"/>
      <c r="AF16" s="77"/>
      <c r="AH16" s="141"/>
      <c r="AI16" s="135"/>
      <c r="AJ16" s="136"/>
      <c r="AK16" s="136"/>
      <c r="AL16" s="136"/>
    </row>
    <row r="17" spans="1:39" ht="15.75" customHeight="1" x14ac:dyDescent="0.2">
      <c r="A17" s="133">
        <v>14</v>
      </c>
      <c r="B17" s="19" t="s">
        <v>314</v>
      </c>
      <c r="C17" s="134">
        <v>1</v>
      </c>
      <c r="D17" s="135" t="s">
        <v>6</v>
      </c>
      <c r="E17" s="136">
        <v>25.5</v>
      </c>
      <c r="F17" s="137">
        <v>14</v>
      </c>
      <c r="G17" s="717">
        <f t="shared" si="6"/>
        <v>10</v>
      </c>
      <c r="H17" s="718">
        <f t="shared" si="7"/>
        <v>10</v>
      </c>
      <c r="I17" s="719">
        <f t="shared" si="8"/>
        <v>12.75</v>
      </c>
      <c r="J17" s="485">
        <f>VLOOKUP(C17,[1]学年!$C$2:$D$7,2,0)</f>
        <v>2</v>
      </c>
      <c r="K17" s="140" t="str">
        <f t="shared" si="0"/>
        <v>石埜　光輝</v>
      </c>
      <c r="L17" s="720" t="str">
        <f t="shared" si="1"/>
        <v>麗澤瑞浪</v>
      </c>
      <c r="M17" s="26">
        <v>1.4E-5</v>
      </c>
      <c r="N17" s="140">
        <f t="shared" si="9"/>
        <v>12.750014</v>
      </c>
      <c r="O17" s="481"/>
      <c r="P17" s="482"/>
      <c r="Q17" s="615">
        <v>14</v>
      </c>
      <c r="R17" s="720" t="str">
        <f t="shared" si="2"/>
        <v>淺野　洸司</v>
      </c>
      <c r="S17" s="140">
        <f t="shared" si="3"/>
        <v>2</v>
      </c>
      <c r="T17" s="721" t="str">
        <f t="shared" si="4"/>
        <v>麗澤瑞浪</v>
      </c>
      <c r="U17" s="140">
        <f t="shared" si="5"/>
        <v>7.25</v>
      </c>
      <c r="V17" s="721"/>
      <c r="W17" s="140"/>
      <c r="X17" s="722"/>
      <c r="Y17" s="28"/>
      <c r="Z17" s="616"/>
      <c r="AA17" s="138"/>
      <c r="AB17" s="721"/>
      <c r="AC17" s="140"/>
      <c r="AD17" s="722"/>
      <c r="AF17" s="133"/>
      <c r="AH17" s="134"/>
      <c r="AI17" s="135"/>
      <c r="AJ17" s="136"/>
      <c r="AK17" s="136"/>
      <c r="AL17" s="136"/>
      <c r="AM17" s="4"/>
    </row>
    <row r="18" spans="1:39" ht="15.75" customHeight="1" x14ac:dyDescent="0.2">
      <c r="A18" s="133">
        <v>15</v>
      </c>
      <c r="B18" s="142" t="s">
        <v>79</v>
      </c>
      <c r="C18" s="32">
        <v>1</v>
      </c>
      <c r="D18" s="21" t="s">
        <v>7</v>
      </c>
      <c r="E18" s="136">
        <v>22</v>
      </c>
      <c r="F18" s="137">
        <v>15</v>
      </c>
      <c r="G18" s="717">
        <f t="shared" si="6"/>
        <v>12</v>
      </c>
      <c r="H18" s="718">
        <f t="shared" si="7"/>
        <v>11</v>
      </c>
      <c r="I18" s="719">
        <f t="shared" si="8"/>
        <v>11</v>
      </c>
      <c r="J18" s="485">
        <f>VLOOKUP(C18,[1]学年!$C$2:$D$7,2,0)</f>
        <v>2</v>
      </c>
      <c r="K18" s="140" t="str">
        <f t="shared" si="0"/>
        <v>豊吉　柊人</v>
      </c>
      <c r="L18" s="720" t="str">
        <f t="shared" si="1"/>
        <v>県岐阜商</v>
      </c>
      <c r="M18" s="26">
        <v>1.5E-5</v>
      </c>
      <c r="N18" s="140">
        <f t="shared" si="9"/>
        <v>11.000014999999999</v>
      </c>
      <c r="O18" s="481"/>
      <c r="P18" s="482"/>
      <c r="Q18" s="615">
        <v>15</v>
      </c>
      <c r="R18" s="720" t="str">
        <f t="shared" si="2"/>
        <v>柴田　裕平</v>
      </c>
      <c r="S18" s="140">
        <f t="shared" si="3"/>
        <v>3</v>
      </c>
      <c r="T18" s="721" t="str">
        <f t="shared" si="4"/>
        <v>各務原</v>
      </c>
      <c r="U18" s="140">
        <f t="shared" si="5"/>
        <v>6.375</v>
      </c>
      <c r="V18" s="721"/>
      <c r="W18" s="140"/>
      <c r="X18" s="722"/>
      <c r="Y18" s="28"/>
      <c r="Z18" s="616"/>
      <c r="AA18" s="138"/>
      <c r="AB18" s="721"/>
      <c r="AC18" s="140"/>
      <c r="AD18" s="722"/>
      <c r="AF18" s="133"/>
      <c r="AH18" s="32"/>
      <c r="AI18" s="21"/>
      <c r="AJ18" s="136"/>
      <c r="AK18" s="136"/>
      <c r="AL18" s="136"/>
    </row>
    <row r="19" spans="1:39" ht="15.75" customHeight="1" x14ac:dyDescent="0.2">
      <c r="A19" s="133">
        <v>16</v>
      </c>
      <c r="B19" s="19" t="s">
        <v>132</v>
      </c>
      <c r="C19" s="134">
        <v>3</v>
      </c>
      <c r="D19" s="135" t="s">
        <v>6</v>
      </c>
      <c r="E19" s="143">
        <v>18.5</v>
      </c>
      <c r="F19" s="137">
        <v>16</v>
      </c>
      <c r="G19" s="723">
        <f t="shared" si="6"/>
        <v>152</v>
      </c>
      <c r="H19" s="724">
        <f t="shared" si="7"/>
        <v>83</v>
      </c>
      <c r="I19" s="719">
        <f t="shared" si="8"/>
        <v>0</v>
      </c>
      <c r="J19" s="485" t="str">
        <f>VLOOKUP(C19,[1]学年!$C$2:$D$7,2,0)</f>
        <v>×</v>
      </c>
      <c r="K19" s="140" t="str">
        <f t="shared" si="0"/>
        <v>久田　　天</v>
      </c>
      <c r="L19" s="720" t="str">
        <f t="shared" si="1"/>
        <v>麗澤瑞浪</v>
      </c>
      <c r="M19" s="26">
        <v>1.5999999999999999E-5</v>
      </c>
      <c r="N19" s="140">
        <f t="shared" si="9"/>
        <v>1.5999999999999999E-5</v>
      </c>
      <c r="O19" s="481"/>
      <c r="P19" s="482"/>
      <c r="Q19" s="615">
        <v>16</v>
      </c>
      <c r="R19" s="720" t="str">
        <f t="shared" si="2"/>
        <v>飯沼　優斗</v>
      </c>
      <c r="S19" s="140">
        <f t="shared" si="3"/>
        <v>3</v>
      </c>
      <c r="T19" s="721" t="str">
        <f t="shared" si="4"/>
        <v>各務原</v>
      </c>
      <c r="U19" s="140">
        <f t="shared" si="5"/>
        <v>6.375</v>
      </c>
      <c r="V19" s="721"/>
      <c r="W19" s="140"/>
      <c r="X19" s="722"/>
      <c r="Y19" s="28"/>
      <c r="Z19" s="616"/>
      <c r="AA19" s="138"/>
      <c r="AB19" s="721"/>
      <c r="AC19" s="140"/>
      <c r="AD19" s="722"/>
      <c r="AF19" s="133"/>
      <c r="AH19" s="134"/>
      <c r="AI19" s="21"/>
      <c r="AJ19" s="143"/>
      <c r="AK19" s="136"/>
      <c r="AL19" s="143"/>
      <c r="AM19" s="4"/>
    </row>
    <row r="20" spans="1:39" ht="15.75" customHeight="1" x14ac:dyDescent="0.2">
      <c r="A20" s="133">
        <v>17</v>
      </c>
      <c r="B20" s="19" t="s">
        <v>227</v>
      </c>
      <c r="C20" s="134">
        <v>3</v>
      </c>
      <c r="D20" s="135" t="s">
        <v>7</v>
      </c>
      <c r="E20" s="143">
        <v>16.625</v>
      </c>
      <c r="F20" s="137">
        <v>17</v>
      </c>
      <c r="G20" s="723">
        <f t="shared" si="6"/>
        <v>151</v>
      </c>
      <c r="H20" s="724">
        <f t="shared" si="7"/>
        <v>83</v>
      </c>
      <c r="I20" s="719">
        <f t="shared" si="8"/>
        <v>0</v>
      </c>
      <c r="J20" s="485" t="str">
        <f>VLOOKUP(C20,[1]学年!$C$2:$D$7,2,0)</f>
        <v>×</v>
      </c>
      <c r="K20" s="140" t="str">
        <f t="shared" si="0"/>
        <v>宮島　　陸</v>
      </c>
      <c r="L20" s="720" t="str">
        <f t="shared" si="1"/>
        <v>県岐阜商</v>
      </c>
      <c r="M20" s="26">
        <v>1.7E-5</v>
      </c>
      <c r="N20" s="140">
        <f t="shared" si="9"/>
        <v>1.7E-5</v>
      </c>
      <c r="O20" s="481"/>
      <c r="P20" s="482"/>
      <c r="Q20" s="615">
        <v>17</v>
      </c>
      <c r="R20" s="720" t="str">
        <f t="shared" si="2"/>
        <v>座馬　　陸</v>
      </c>
      <c r="S20" s="140">
        <f t="shared" si="3"/>
        <v>1</v>
      </c>
      <c r="T20" s="721" t="str">
        <f t="shared" si="4"/>
        <v>WiM岐阜</v>
      </c>
      <c r="U20" s="140">
        <f t="shared" si="5"/>
        <v>6</v>
      </c>
      <c r="V20" s="721"/>
      <c r="W20" s="140"/>
      <c r="X20" s="722"/>
      <c r="Y20" s="28"/>
      <c r="Z20" s="616"/>
      <c r="AA20" s="138"/>
      <c r="AB20" s="721"/>
      <c r="AC20" s="140"/>
      <c r="AD20" s="722"/>
      <c r="AF20" s="133"/>
      <c r="AH20" s="134"/>
      <c r="AI20" s="21"/>
      <c r="AJ20" s="143"/>
      <c r="AK20" s="136"/>
      <c r="AL20" s="143"/>
      <c r="AM20" s="4"/>
    </row>
    <row r="21" spans="1:39" ht="15.75" customHeight="1" x14ac:dyDescent="0.2">
      <c r="A21" s="133">
        <v>18</v>
      </c>
      <c r="B21" s="19" t="s">
        <v>128</v>
      </c>
      <c r="C21" s="134">
        <v>3</v>
      </c>
      <c r="D21" s="135" t="s">
        <v>69</v>
      </c>
      <c r="E21" s="143">
        <v>15.875</v>
      </c>
      <c r="F21" s="137">
        <v>18</v>
      </c>
      <c r="G21" s="723">
        <f t="shared" si="6"/>
        <v>150</v>
      </c>
      <c r="H21" s="724">
        <f t="shared" si="7"/>
        <v>83</v>
      </c>
      <c r="I21" s="719">
        <f t="shared" si="8"/>
        <v>0</v>
      </c>
      <c r="J21" s="485" t="str">
        <f>VLOOKUP(C21,[1]学年!$C$2:$D$7,2,0)</f>
        <v>×</v>
      </c>
      <c r="K21" s="140" t="str">
        <f t="shared" si="0"/>
        <v>原　　颯希</v>
      </c>
      <c r="L21" s="720" t="str">
        <f t="shared" si="1"/>
        <v>郡上</v>
      </c>
      <c r="M21" s="26">
        <v>1.8E-5</v>
      </c>
      <c r="N21" s="140">
        <f t="shared" si="9"/>
        <v>1.8E-5</v>
      </c>
      <c r="O21" s="481"/>
      <c r="P21" s="482"/>
      <c r="Q21" s="615">
        <v>18</v>
      </c>
      <c r="R21" s="720" t="str">
        <f t="shared" si="2"/>
        <v>山下　湧登</v>
      </c>
      <c r="S21" s="140">
        <f t="shared" si="3"/>
        <v>2</v>
      </c>
      <c r="T21" s="721" t="str">
        <f t="shared" si="4"/>
        <v>郡上</v>
      </c>
      <c r="U21" s="140">
        <f t="shared" si="5"/>
        <v>6</v>
      </c>
      <c r="V21" s="721"/>
      <c r="W21" s="140"/>
      <c r="X21" s="722"/>
      <c r="Y21" s="28"/>
      <c r="Z21" s="616"/>
      <c r="AA21" s="138"/>
      <c r="AB21" s="721"/>
      <c r="AC21" s="140"/>
      <c r="AD21" s="722"/>
      <c r="AF21" s="133"/>
      <c r="AH21" s="134"/>
      <c r="AI21" s="135"/>
      <c r="AJ21" s="143"/>
      <c r="AK21" s="136"/>
      <c r="AL21" s="143"/>
      <c r="AM21" s="4"/>
    </row>
    <row r="22" spans="1:39" ht="15.75" customHeight="1" x14ac:dyDescent="0.2">
      <c r="A22" s="133">
        <v>19</v>
      </c>
      <c r="B22" s="19" t="s">
        <v>67</v>
      </c>
      <c r="C22" s="134">
        <v>3</v>
      </c>
      <c r="D22" s="135" t="s">
        <v>7</v>
      </c>
      <c r="E22" s="143">
        <v>14.5625</v>
      </c>
      <c r="F22" s="137">
        <v>19</v>
      </c>
      <c r="G22" s="723">
        <f t="shared" si="6"/>
        <v>149</v>
      </c>
      <c r="H22" s="724">
        <f t="shared" si="7"/>
        <v>83</v>
      </c>
      <c r="I22" s="719">
        <f t="shared" si="8"/>
        <v>0</v>
      </c>
      <c r="J22" s="485" t="str">
        <f>VLOOKUP(C22,[1]学年!$C$2:$D$7,2,0)</f>
        <v>×</v>
      </c>
      <c r="K22" s="140" t="str">
        <f t="shared" si="0"/>
        <v>岩間　治樹</v>
      </c>
      <c r="L22" s="720" t="str">
        <f t="shared" si="1"/>
        <v>県岐阜商</v>
      </c>
      <c r="M22" s="26">
        <v>1.9000000000000001E-5</v>
      </c>
      <c r="N22" s="140">
        <f t="shared" si="9"/>
        <v>1.9000000000000001E-5</v>
      </c>
      <c r="O22" s="481"/>
      <c r="P22" s="482"/>
      <c r="Q22" s="615">
        <v>19</v>
      </c>
      <c r="R22" s="720" t="str">
        <f t="shared" si="2"/>
        <v>立石　真也</v>
      </c>
      <c r="S22" s="140">
        <f t="shared" si="3"/>
        <v>2</v>
      </c>
      <c r="T22" s="721" t="str">
        <f t="shared" si="4"/>
        <v>麗澤瑞浪</v>
      </c>
      <c r="U22" s="140">
        <f t="shared" si="5"/>
        <v>5.5</v>
      </c>
      <c r="V22" s="721"/>
      <c r="W22" s="140"/>
      <c r="X22" s="722"/>
      <c r="Y22" s="28"/>
      <c r="Z22" s="616"/>
      <c r="AA22" s="138"/>
      <c r="AB22" s="721"/>
      <c r="AC22" s="140"/>
      <c r="AD22" s="722"/>
      <c r="AF22" s="133"/>
      <c r="AH22" s="134"/>
      <c r="AI22" s="21"/>
      <c r="AJ22" s="143"/>
      <c r="AK22" s="136"/>
      <c r="AL22" s="143"/>
    </row>
    <row r="23" spans="1:39" ht="15.75" customHeight="1" x14ac:dyDescent="0.2">
      <c r="A23" s="133">
        <v>20</v>
      </c>
      <c r="B23" s="19" t="s">
        <v>317</v>
      </c>
      <c r="C23" s="141">
        <v>1</v>
      </c>
      <c r="D23" s="135" t="s">
        <v>6</v>
      </c>
      <c r="E23" s="143">
        <v>14.5</v>
      </c>
      <c r="F23" s="137">
        <v>20</v>
      </c>
      <c r="G23" s="723">
        <f t="shared" si="6"/>
        <v>14</v>
      </c>
      <c r="H23" s="724">
        <f t="shared" si="7"/>
        <v>14</v>
      </c>
      <c r="I23" s="719">
        <f t="shared" si="8"/>
        <v>7.25</v>
      </c>
      <c r="J23" s="485">
        <f>VLOOKUP(C23,[1]学年!$C$2:$D$7,2,0)</f>
        <v>2</v>
      </c>
      <c r="K23" s="140" t="str">
        <f t="shared" si="0"/>
        <v>淺野　洸司</v>
      </c>
      <c r="L23" s="720" t="str">
        <f t="shared" si="1"/>
        <v>麗澤瑞浪</v>
      </c>
      <c r="M23" s="26">
        <v>2.0000000000000002E-5</v>
      </c>
      <c r="N23" s="140">
        <f t="shared" si="9"/>
        <v>7.2500200000000001</v>
      </c>
      <c r="O23" s="481"/>
      <c r="P23" s="482"/>
      <c r="Q23" s="615">
        <v>20</v>
      </c>
      <c r="R23" s="720" t="str">
        <f t="shared" si="2"/>
        <v>下村　　稜</v>
      </c>
      <c r="S23" s="140">
        <f t="shared" si="3"/>
        <v>3</v>
      </c>
      <c r="T23" s="721" t="str">
        <f t="shared" si="4"/>
        <v>関</v>
      </c>
      <c r="U23" s="140">
        <f t="shared" si="5"/>
        <v>4.5</v>
      </c>
      <c r="V23" s="721"/>
      <c r="W23" s="140"/>
      <c r="X23" s="722"/>
      <c r="Y23" s="28"/>
      <c r="Z23" s="616"/>
      <c r="AA23" s="138"/>
      <c r="AB23" s="721"/>
      <c r="AC23" s="140"/>
      <c r="AD23" s="722"/>
      <c r="AF23" s="133"/>
      <c r="AH23" s="141"/>
      <c r="AI23" s="135"/>
      <c r="AJ23" s="143"/>
      <c r="AK23" s="136"/>
      <c r="AL23" s="143"/>
      <c r="AM23" s="4"/>
    </row>
    <row r="24" spans="1:39" ht="15.75" customHeight="1" x14ac:dyDescent="0.2">
      <c r="A24" s="133">
        <v>21</v>
      </c>
      <c r="B24" s="19" t="s">
        <v>196</v>
      </c>
      <c r="C24" s="134">
        <v>2</v>
      </c>
      <c r="D24" s="135" t="s">
        <v>26</v>
      </c>
      <c r="E24" s="143">
        <v>12.75</v>
      </c>
      <c r="F24" s="137">
        <v>21</v>
      </c>
      <c r="G24" s="723">
        <f t="shared" si="6"/>
        <v>16</v>
      </c>
      <c r="H24" s="724">
        <f t="shared" si="7"/>
        <v>15</v>
      </c>
      <c r="I24" s="719">
        <f t="shared" si="8"/>
        <v>6.375</v>
      </c>
      <c r="J24" s="485">
        <f>VLOOKUP(C24,[1]学年!$C$2:$D$7,2,0)</f>
        <v>3</v>
      </c>
      <c r="K24" s="140" t="str">
        <f t="shared" si="0"/>
        <v>飯沼　優斗</v>
      </c>
      <c r="L24" s="720" t="str">
        <f t="shared" si="1"/>
        <v>各務原</v>
      </c>
      <c r="M24" s="26">
        <v>2.0999999999999999E-5</v>
      </c>
      <c r="N24" s="140">
        <f t="shared" si="9"/>
        <v>6.3750210000000003</v>
      </c>
      <c r="O24" s="481"/>
      <c r="P24" s="482"/>
      <c r="Q24" s="615">
        <v>21</v>
      </c>
      <c r="R24" s="720" t="str">
        <f t="shared" si="2"/>
        <v>長尾　俊希</v>
      </c>
      <c r="S24" s="140">
        <f t="shared" si="3"/>
        <v>3</v>
      </c>
      <c r="T24" s="721" t="str">
        <f t="shared" si="4"/>
        <v>関</v>
      </c>
      <c r="U24" s="140">
        <f t="shared" si="5"/>
        <v>4.5</v>
      </c>
      <c r="V24" s="721"/>
      <c r="W24" s="140"/>
      <c r="X24" s="722"/>
      <c r="Y24" s="28"/>
      <c r="Z24" s="616"/>
      <c r="AA24" s="138"/>
      <c r="AB24" s="721"/>
      <c r="AC24" s="140"/>
      <c r="AD24" s="722"/>
      <c r="AF24" s="133"/>
      <c r="AH24" s="134"/>
      <c r="AI24" s="135"/>
      <c r="AJ24" s="143"/>
      <c r="AK24" s="136"/>
      <c r="AL24" s="143"/>
    </row>
    <row r="25" spans="1:39" ht="15.75" customHeight="1" x14ac:dyDescent="0.2">
      <c r="A25" s="133">
        <v>22</v>
      </c>
      <c r="B25" s="19" t="s">
        <v>293</v>
      </c>
      <c r="C25" s="134">
        <v>2</v>
      </c>
      <c r="D25" s="135" t="s">
        <v>26</v>
      </c>
      <c r="E25" s="143">
        <v>12.75</v>
      </c>
      <c r="F25" s="137">
        <v>21</v>
      </c>
      <c r="G25" s="723">
        <f t="shared" si="6"/>
        <v>15</v>
      </c>
      <c r="H25" s="724">
        <f t="shared" si="7"/>
        <v>15</v>
      </c>
      <c r="I25" s="719">
        <f t="shared" si="8"/>
        <v>6.375</v>
      </c>
      <c r="J25" s="485">
        <f>VLOOKUP(C25,[1]学年!$C$2:$D$7,2,0)</f>
        <v>3</v>
      </c>
      <c r="K25" s="140" t="str">
        <f t="shared" si="0"/>
        <v>柴田　裕平</v>
      </c>
      <c r="L25" s="720" t="str">
        <f t="shared" si="1"/>
        <v>各務原</v>
      </c>
      <c r="M25" s="26">
        <v>2.1999999999999999E-5</v>
      </c>
      <c r="N25" s="140">
        <f t="shared" si="9"/>
        <v>6.3750220000000004</v>
      </c>
      <c r="O25" s="481"/>
      <c r="P25" s="482"/>
      <c r="Q25" s="615">
        <v>22</v>
      </c>
      <c r="R25" s="720" t="str">
        <f t="shared" si="2"/>
        <v>藤本　博文</v>
      </c>
      <c r="S25" s="140">
        <f t="shared" si="3"/>
        <v>2</v>
      </c>
      <c r="T25" s="721" t="str">
        <f t="shared" si="4"/>
        <v>県岐阜商</v>
      </c>
      <c r="U25" s="140">
        <f t="shared" si="5"/>
        <v>4.25</v>
      </c>
      <c r="V25" s="721"/>
      <c r="W25" s="140"/>
      <c r="X25" s="722"/>
      <c r="Y25" s="28"/>
      <c r="Z25" s="616"/>
      <c r="AA25" s="138"/>
      <c r="AB25" s="721"/>
      <c r="AC25" s="140"/>
      <c r="AD25" s="722"/>
      <c r="AF25" s="133"/>
      <c r="AH25" s="134"/>
      <c r="AI25" s="135"/>
      <c r="AJ25" s="143"/>
      <c r="AK25" s="136"/>
      <c r="AL25" s="143"/>
    </row>
    <row r="26" spans="1:39" ht="15.75" customHeight="1" x14ac:dyDescent="0.2">
      <c r="A26" s="133">
        <v>23</v>
      </c>
      <c r="B26" s="19" t="s">
        <v>71</v>
      </c>
      <c r="C26" s="134">
        <v>3</v>
      </c>
      <c r="D26" s="135" t="s">
        <v>6</v>
      </c>
      <c r="E26" s="143">
        <v>12.25</v>
      </c>
      <c r="F26" s="137">
        <v>23</v>
      </c>
      <c r="G26" s="723">
        <f t="shared" si="6"/>
        <v>148</v>
      </c>
      <c r="H26" s="724">
        <f t="shared" si="7"/>
        <v>83</v>
      </c>
      <c r="I26" s="719">
        <f t="shared" si="8"/>
        <v>0</v>
      </c>
      <c r="J26" s="485" t="str">
        <f>VLOOKUP(C26,[1]学年!$C$2:$D$7,2,0)</f>
        <v>×</v>
      </c>
      <c r="K26" s="140" t="str">
        <f t="shared" si="0"/>
        <v>林　幸多郎</v>
      </c>
      <c r="L26" s="720" t="str">
        <f t="shared" si="1"/>
        <v>麗澤瑞浪</v>
      </c>
      <c r="M26" s="26">
        <v>2.3E-5</v>
      </c>
      <c r="N26" s="140">
        <f t="shared" si="9"/>
        <v>2.3E-5</v>
      </c>
      <c r="O26" s="481"/>
      <c r="P26" s="482"/>
      <c r="Q26" s="615">
        <v>23</v>
      </c>
      <c r="R26" s="720" t="str">
        <f t="shared" si="2"/>
        <v>一色　凌介</v>
      </c>
      <c r="S26" s="140">
        <f t="shared" si="3"/>
        <v>3</v>
      </c>
      <c r="T26" s="721" t="str">
        <f t="shared" si="4"/>
        <v>麗澤瑞浪</v>
      </c>
      <c r="U26" s="140">
        <f t="shared" si="5"/>
        <v>4</v>
      </c>
      <c r="V26" s="721"/>
      <c r="W26" s="140"/>
      <c r="X26" s="722"/>
      <c r="Y26" s="28"/>
      <c r="Z26" s="616"/>
      <c r="AA26" s="138"/>
      <c r="AB26" s="721"/>
      <c r="AC26" s="140"/>
      <c r="AD26" s="722"/>
      <c r="AF26" s="133"/>
      <c r="AH26" s="134"/>
      <c r="AI26" s="21"/>
      <c r="AJ26" s="143"/>
      <c r="AK26" s="136"/>
      <c r="AL26" s="143"/>
      <c r="AM26" s="4"/>
    </row>
    <row r="27" spans="1:39" ht="15.75" customHeight="1" x14ac:dyDescent="0.2">
      <c r="A27" s="133">
        <v>24</v>
      </c>
      <c r="B27" s="19" t="s">
        <v>430</v>
      </c>
      <c r="C27" s="134">
        <v>1</v>
      </c>
      <c r="D27" s="135" t="s">
        <v>69</v>
      </c>
      <c r="E27" s="143">
        <v>12</v>
      </c>
      <c r="F27" s="137">
        <v>24</v>
      </c>
      <c r="G27" s="723">
        <f t="shared" si="6"/>
        <v>18</v>
      </c>
      <c r="H27" s="724">
        <f t="shared" si="7"/>
        <v>17</v>
      </c>
      <c r="I27" s="719">
        <f t="shared" si="8"/>
        <v>6</v>
      </c>
      <c r="J27" s="485">
        <f>VLOOKUP(C27,[1]学年!$C$2:$D$7,2,0)</f>
        <v>2</v>
      </c>
      <c r="K27" s="140" t="str">
        <f t="shared" si="0"/>
        <v>山下　湧登</v>
      </c>
      <c r="L27" s="720" t="str">
        <f t="shared" si="1"/>
        <v>郡上</v>
      </c>
      <c r="M27" s="26">
        <v>2.4000000000000001E-5</v>
      </c>
      <c r="N27" s="140">
        <f t="shared" si="9"/>
        <v>6.0000239999999998</v>
      </c>
      <c r="O27" s="481"/>
      <c r="P27" s="482"/>
      <c r="Q27" s="615">
        <v>24</v>
      </c>
      <c r="R27" s="720" t="str">
        <f t="shared" si="2"/>
        <v>戸田　涼太</v>
      </c>
      <c r="S27" s="140">
        <f t="shared" si="3"/>
        <v>2</v>
      </c>
      <c r="T27" s="721" t="str">
        <f t="shared" si="4"/>
        <v>郡上</v>
      </c>
      <c r="U27" s="140">
        <f t="shared" si="5"/>
        <v>3.25</v>
      </c>
      <c r="V27" s="721"/>
      <c r="W27" s="140"/>
      <c r="X27" s="722"/>
      <c r="Y27" s="28"/>
      <c r="Z27" s="616"/>
      <c r="AA27" s="138"/>
      <c r="AB27" s="721"/>
      <c r="AC27" s="140"/>
      <c r="AD27" s="722"/>
      <c r="AF27" s="133"/>
      <c r="AH27" s="134"/>
      <c r="AI27" s="21"/>
      <c r="AJ27" s="143"/>
      <c r="AK27" s="136"/>
      <c r="AL27" s="143"/>
    </row>
    <row r="28" spans="1:39" ht="15.75" customHeight="1" x14ac:dyDescent="0.2">
      <c r="A28" s="133">
        <v>25</v>
      </c>
      <c r="B28" s="19" t="s">
        <v>315</v>
      </c>
      <c r="C28" s="134">
        <v>1</v>
      </c>
      <c r="D28" s="135" t="s">
        <v>6</v>
      </c>
      <c r="E28" s="143">
        <v>11</v>
      </c>
      <c r="F28" s="137">
        <v>25</v>
      </c>
      <c r="G28" s="723">
        <f t="shared" si="6"/>
        <v>19</v>
      </c>
      <c r="H28" s="724">
        <f t="shared" si="7"/>
        <v>19</v>
      </c>
      <c r="I28" s="719">
        <f t="shared" si="8"/>
        <v>5.5</v>
      </c>
      <c r="J28" s="485">
        <f>VLOOKUP(C28,[1]学年!$C$2:$D$7,2,0)</f>
        <v>2</v>
      </c>
      <c r="K28" s="140" t="str">
        <f t="shared" si="0"/>
        <v>立石　真也</v>
      </c>
      <c r="L28" s="720" t="str">
        <f t="shared" si="1"/>
        <v>麗澤瑞浪</v>
      </c>
      <c r="M28" s="26">
        <v>2.5000000000000001E-5</v>
      </c>
      <c r="N28" s="140">
        <f t="shared" si="9"/>
        <v>5.5000249999999999</v>
      </c>
      <c r="O28" s="481"/>
      <c r="P28" s="482"/>
      <c r="Q28" s="615">
        <v>25</v>
      </c>
      <c r="R28" s="720" t="str">
        <f t="shared" si="2"/>
        <v>関野　洸貴</v>
      </c>
      <c r="S28" s="140">
        <f t="shared" si="3"/>
        <v>1</v>
      </c>
      <c r="T28" s="721">
        <f t="shared" si="4"/>
        <v>0</v>
      </c>
      <c r="U28" s="140">
        <f t="shared" si="5"/>
        <v>3</v>
      </c>
      <c r="V28" s="721"/>
      <c r="W28" s="140"/>
      <c r="X28" s="722"/>
      <c r="Y28" s="28"/>
      <c r="Z28" s="616"/>
      <c r="AA28" s="138"/>
      <c r="AB28" s="721"/>
      <c r="AC28" s="140"/>
      <c r="AD28" s="722"/>
      <c r="AF28" s="77"/>
      <c r="AH28" s="141"/>
      <c r="AI28" s="135"/>
      <c r="AJ28" s="143"/>
      <c r="AK28" s="136"/>
      <c r="AL28" s="143"/>
    </row>
    <row r="29" spans="1:39" ht="15.75" customHeight="1" x14ac:dyDescent="0.2">
      <c r="A29" s="133">
        <v>26</v>
      </c>
      <c r="B29" s="19" t="s">
        <v>270</v>
      </c>
      <c r="C29" s="134" t="s">
        <v>50</v>
      </c>
      <c r="D29" s="135" t="s">
        <v>215</v>
      </c>
      <c r="E29" s="143">
        <v>11</v>
      </c>
      <c r="F29" s="137">
        <v>25</v>
      </c>
      <c r="G29" s="723">
        <f t="shared" si="6"/>
        <v>11</v>
      </c>
      <c r="H29" s="724">
        <f t="shared" si="7"/>
        <v>11</v>
      </c>
      <c r="I29" s="719">
        <f t="shared" si="8"/>
        <v>11</v>
      </c>
      <c r="J29" s="485">
        <f>VLOOKUP(C29,[1]学年!$C$2:$D$7,2,0)</f>
        <v>1</v>
      </c>
      <c r="K29" s="140" t="str">
        <f t="shared" si="0"/>
        <v>後藤　希生</v>
      </c>
      <c r="L29" s="720" t="str">
        <f t="shared" si="1"/>
        <v>ＨＩＤＥ TA</v>
      </c>
      <c r="M29" s="26">
        <v>2.5999999999999998E-5</v>
      </c>
      <c r="N29" s="140">
        <f t="shared" si="9"/>
        <v>11.000026</v>
      </c>
      <c r="O29" s="481"/>
      <c r="P29" s="482"/>
      <c r="Q29" s="615">
        <v>26</v>
      </c>
      <c r="R29" s="720" t="str">
        <f t="shared" si="2"/>
        <v>鈴木　博斗</v>
      </c>
      <c r="S29" s="140">
        <f t="shared" si="3"/>
        <v>3</v>
      </c>
      <c r="T29" s="721" t="str">
        <f t="shared" si="4"/>
        <v>加茂農林</v>
      </c>
      <c r="U29" s="140">
        <f t="shared" si="5"/>
        <v>2.5</v>
      </c>
      <c r="V29" s="721"/>
      <c r="W29" s="140"/>
      <c r="X29" s="722"/>
      <c r="Y29" s="28"/>
      <c r="Z29" s="616"/>
      <c r="AA29" s="138"/>
      <c r="AB29" s="721"/>
      <c r="AC29" s="140"/>
      <c r="AD29" s="722"/>
      <c r="AF29" s="133"/>
      <c r="AH29" s="134"/>
      <c r="AI29" s="135"/>
      <c r="AJ29" s="143"/>
      <c r="AK29" s="136"/>
      <c r="AL29" s="143"/>
      <c r="AM29" s="4"/>
    </row>
    <row r="30" spans="1:39" ht="15.75" customHeight="1" x14ac:dyDescent="0.2">
      <c r="A30" s="133">
        <v>27</v>
      </c>
      <c r="B30" s="19" t="s">
        <v>218</v>
      </c>
      <c r="C30" s="134">
        <v>2</v>
      </c>
      <c r="D30" s="135" t="s">
        <v>27</v>
      </c>
      <c r="E30" s="143">
        <v>9</v>
      </c>
      <c r="F30" s="137">
        <v>27</v>
      </c>
      <c r="G30" s="723">
        <f t="shared" si="6"/>
        <v>21</v>
      </c>
      <c r="H30" s="724">
        <f t="shared" si="7"/>
        <v>20</v>
      </c>
      <c r="I30" s="719">
        <f t="shared" si="8"/>
        <v>4.5</v>
      </c>
      <c r="J30" s="485">
        <f>VLOOKUP(C30,[1]学年!$C$2:$D$7,2,0)</f>
        <v>3</v>
      </c>
      <c r="K30" s="140" t="str">
        <f t="shared" si="0"/>
        <v>長尾　俊希</v>
      </c>
      <c r="L30" s="720" t="str">
        <f t="shared" si="1"/>
        <v>関</v>
      </c>
      <c r="M30" s="26">
        <v>2.6999999999999999E-5</v>
      </c>
      <c r="N30" s="140">
        <f t="shared" si="9"/>
        <v>4.5000270000000002</v>
      </c>
      <c r="O30" s="481"/>
      <c r="P30" s="482"/>
      <c r="Q30" s="615">
        <v>27</v>
      </c>
      <c r="R30" s="720" t="str">
        <f t="shared" si="2"/>
        <v>森　　健太</v>
      </c>
      <c r="S30" s="140">
        <f t="shared" si="3"/>
        <v>3</v>
      </c>
      <c r="T30" s="721" t="str">
        <f t="shared" si="4"/>
        <v>加茂農林</v>
      </c>
      <c r="U30" s="140">
        <f t="shared" si="5"/>
        <v>2.5</v>
      </c>
      <c r="V30" s="721"/>
      <c r="W30" s="140"/>
      <c r="X30" s="722"/>
      <c r="Y30" s="28"/>
      <c r="Z30" s="616"/>
      <c r="AA30" s="138"/>
      <c r="AB30" s="721"/>
      <c r="AC30" s="140"/>
      <c r="AD30" s="722"/>
      <c r="AF30" s="133"/>
      <c r="AH30" s="134"/>
      <c r="AI30" s="21"/>
      <c r="AJ30" s="143"/>
      <c r="AK30" s="136"/>
      <c r="AL30" s="143"/>
    </row>
    <row r="31" spans="1:39" ht="15.75" customHeight="1" x14ac:dyDescent="0.2">
      <c r="A31" s="133">
        <v>28</v>
      </c>
      <c r="B31" s="19" t="s">
        <v>219</v>
      </c>
      <c r="C31" s="134">
        <v>2</v>
      </c>
      <c r="D31" s="135" t="s">
        <v>27</v>
      </c>
      <c r="E31" s="143">
        <v>9</v>
      </c>
      <c r="F31" s="137">
        <v>27</v>
      </c>
      <c r="G31" s="723">
        <f t="shared" si="6"/>
        <v>20</v>
      </c>
      <c r="H31" s="724">
        <f t="shared" si="7"/>
        <v>20</v>
      </c>
      <c r="I31" s="719">
        <f t="shared" si="8"/>
        <v>4.5</v>
      </c>
      <c r="J31" s="485">
        <f>VLOOKUP(C31,[1]学年!$C$2:$D$7,2,0)</f>
        <v>3</v>
      </c>
      <c r="K31" s="140" t="str">
        <f t="shared" si="0"/>
        <v>下村　　稜</v>
      </c>
      <c r="L31" s="720" t="str">
        <f t="shared" si="1"/>
        <v>関</v>
      </c>
      <c r="M31" s="26">
        <v>2.8E-5</v>
      </c>
      <c r="N31" s="140">
        <f t="shared" si="9"/>
        <v>4.5000280000000004</v>
      </c>
      <c r="O31" s="481"/>
      <c r="P31" s="482"/>
      <c r="Q31" s="615">
        <v>28</v>
      </c>
      <c r="R31" s="720" t="str">
        <f t="shared" si="2"/>
        <v>水野峻太朗</v>
      </c>
      <c r="S31" s="140">
        <f t="shared" si="3"/>
        <v>2</v>
      </c>
      <c r="T31" s="721" t="str">
        <f t="shared" si="4"/>
        <v>郡上</v>
      </c>
      <c r="U31" s="140">
        <f t="shared" si="5"/>
        <v>2.125</v>
      </c>
      <c r="V31" s="721"/>
      <c r="W31" s="140"/>
      <c r="X31" s="722"/>
      <c r="Y31" s="28"/>
      <c r="Z31" s="616"/>
      <c r="AA31" s="138"/>
      <c r="AB31" s="721"/>
      <c r="AC31" s="140"/>
      <c r="AD31" s="722"/>
      <c r="AF31" s="133"/>
      <c r="AH31" s="134"/>
      <c r="AI31" s="21"/>
      <c r="AJ31" s="143"/>
      <c r="AK31" s="136"/>
      <c r="AL31" s="143"/>
      <c r="AM31" s="4"/>
    </row>
    <row r="32" spans="1:39" ht="15.75" customHeight="1" x14ac:dyDescent="0.2">
      <c r="A32" s="133">
        <v>29</v>
      </c>
      <c r="B32" s="19" t="s">
        <v>322</v>
      </c>
      <c r="C32" s="134">
        <v>1</v>
      </c>
      <c r="D32" s="135" t="s">
        <v>7</v>
      </c>
      <c r="E32" s="143">
        <v>8.5</v>
      </c>
      <c r="F32" s="137">
        <v>29</v>
      </c>
      <c r="G32" s="723">
        <f t="shared" si="6"/>
        <v>22</v>
      </c>
      <c r="H32" s="724">
        <f t="shared" si="7"/>
        <v>22</v>
      </c>
      <c r="I32" s="719">
        <f t="shared" si="8"/>
        <v>4.25</v>
      </c>
      <c r="J32" s="485">
        <f>VLOOKUP(C32,[1]学年!$C$2:$D$7,2,0)</f>
        <v>2</v>
      </c>
      <c r="K32" s="140" t="str">
        <f t="shared" si="0"/>
        <v>藤本　博文</v>
      </c>
      <c r="L32" s="720" t="str">
        <f t="shared" si="1"/>
        <v>県岐阜商</v>
      </c>
      <c r="M32" s="26">
        <v>2.9E-5</v>
      </c>
      <c r="N32" s="140">
        <f t="shared" si="9"/>
        <v>4.2500289999999996</v>
      </c>
      <c r="O32" s="481"/>
      <c r="P32" s="482"/>
      <c r="Q32" s="615">
        <v>29</v>
      </c>
      <c r="R32" s="720" t="str">
        <f t="shared" si="2"/>
        <v>前刀　奏斗</v>
      </c>
      <c r="S32" s="140">
        <f t="shared" si="3"/>
        <v>3</v>
      </c>
      <c r="T32" s="721" t="str">
        <f t="shared" si="4"/>
        <v>大垣南</v>
      </c>
      <c r="U32" s="140">
        <f t="shared" si="5"/>
        <v>2.125</v>
      </c>
      <c r="V32" s="721"/>
      <c r="W32" s="140"/>
      <c r="X32" s="722"/>
      <c r="Y32" s="28"/>
      <c r="Z32" s="616"/>
      <c r="AA32" s="138"/>
      <c r="AB32" s="721"/>
      <c r="AC32" s="140"/>
      <c r="AD32" s="722"/>
      <c r="AF32" s="133"/>
      <c r="AH32" s="134"/>
      <c r="AI32" s="135"/>
      <c r="AJ32" s="143"/>
      <c r="AK32" s="136"/>
      <c r="AL32" s="143"/>
      <c r="AM32" s="4"/>
    </row>
    <row r="33" spans="1:39" ht="15.75" customHeight="1" x14ac:dyDescent="0.2">
      <c r="A33" s="133">
        <v>30</v>
      </c>
      <c r="B33" s="19" t="s">
        <v>225</v>
      </c>
      <c r="C33" s="141">
        <v>3</v>
      </c>
      <c r="D33" s="135" t="s">
        <v>6</v>
      </c>
      <c r="E33" s="143">
        <v>8.5</v>
      </c>
      <c r="F33" s="137">
        <v>29</v>
      </c>
      <c r="G33" s="723">
        <f t="shared" si="6"/>
        <v>147</v>
      </c>
      <c r="H33" s="724">
        <f t="shared" si="7"/>
        <v>83</v>
      </c>
      <c r="I33" s="719">
        <f t="shared" si="8"/>
        <v>0</v>
      </c>
      <c r="J33" s="485" t="str">
        <f>VLOOKUP(C33,[1]学年!$C$2:$D$7,2,0)</f>
        <v>×</v>
      </c>
      <c r="K33" s="140" t="str">
        <f t="shared" si="0"/>
        <v>阿部　航大</v>
      </c>
      <c r="L33" s="720" t="str">
        <f t="shared" si="1"/>
        <v>麗澤瑞浪</v>
      </c>
      <c r="M33" s="26">
        <v>3.0000000000000001E-5</v>
      </c>
      <c r="N33" s="140">
        <f t="shared" si="9"/>
        <v>3.0000000000000001E-5</v>
      </c>
      <c r="O33" s="481"/>
      <c r="P33" s="482"/>
      <c r="Q33" s="615">
        <v>30</v>
      </c>
      <c r="R33" s="720" t="str">
        <f t="shared" si="2"/>
        <v>鈴木　　頼</v>
      </c>
      <c r="S33" s="140">
        <f t="shared" si="3"/>
        <v>1</v>
      </c>
      <c r="T33" s="721" t="str">
        <f t="shared" si="4"/>
        <v>WiM岐阜</v>
      </c>
      <c r="U33" s="140">
        <f t="shared" si="5"/>
        <v>2</v>
      </c>
      <c r="V33" s="721"/>
      <c r="W33" s="140"/>
      <c r="X33" s="722"/>
      <c r="Y33" s="28"/>
      <c r="Z33" s="616"/>
      <c r="AA33" s="138"/>
      <c r="AB33" s="721"/>
      <c r="AC33" s="140"/>
      <c r="AD33" s="722"/>
      <c r="AF33" s="77"/>
      <c r="AH33" s="141"/>
      <c r="AI33" s="135"/>
      <c r="AJ33" s="143"/>
      <c r="AK33" s="136"/>
      <c r="AL33" s="143"/>
    </row>
    <row r="34" spans="1:39" ht="15.75" customHeight="1" x14ac:dyDescent="0.2">
      <c r="A34" s="133">
        <v>31</v>
      </c>
      <c r="B34" s="19" t="s">
        <v>198</v>
      </c>
      <c r="C34" s="134">
        <v>2</v>
      </c>
      <c r="D34" s="135" t="s">
        <v>6</v>
      </c>
      <c r="E34" s="143">
        <v>8</v>
      </c>
      <c r="F34" s="137">
        <v>31</v>
      </c>
      <c r="G34" s="723">
        <f t="shared" si="6"/>
        <v>23</v>
      </c>
      <c r="H34" s="724">
        <f t="shared" si="7"/>
        <v>23</v>
      </c>
      <c r="I34" s="719">
        <f t="shared" si="8"/>
        <v>4</v>
      </c>
      <c r="J34" s="485">
        <f>VLOOKUP(C34,[1]学年!$C$2:$D$7,2,0)</f>
        <v>3</v>
      </c>
      <c r="K34" s="140" t="str">
        <f t="shared" si="0"/>
        <v>一色　凌介</v>
      </c>
      <c r="L34" s="720" t="str">
        <f t="shared" si="1"/>
        <v>麗澤瑞浪</v>
      </c>
      <c r="M34" s="26">
        <v>3.1000000000000001E-5</v>
      </c>
      <c r="N34" s="140">
        <f t="shared" si="9"/>
        <v>4.0000309999999999</v>
      </c>
      <c r="O34" s="481"/>
      <c r="P34" s="482"/>
      <c r="Q34" s="615">
        <v>31</v>
      </c>
      <c r="R34" s="720" t="str">
        <f t="shared" si="2"/>
        <v>中村　航大</v>
      </c>
      <c r="S34" s="140">
        <f t="shared" si="3"/>
        <v>3</v>
      </c>
      <c r="T34" s="721" t="str">
        <f t="shared" si="4"/>
        <v>岐阜</v>
      </c>
      <c r="U34" s="140">
        <f t="shared" si="5"/>
        <v>1.875</v>
      </c>
      <c r="V34" s="721"/>
      <c r="W34" s="140"/>
      <c r="X34" s="722"/>
      <c r="Y34" s="28"/>
      <c r="Z34" s="616"/>
      <c r="AA34" s="138"/>
      <c r="AB34" s="721"/>
      <c r="AC34" s="140"/>
      <c r="AD34" s="722"/>
      <c r="AF34" s="133"/>
      <c r="AH34" s="134"/>
      <c r="AI34" s="21"/>
      <c r="AJ34" s="143"/>
      <c r="AK34" s="136"/>
      <c r="AL34" s="143"/>
      <c r="AM34" s="4"/>
    </row>
    <row r="35" spans="1:39" ht="15.75" customHeight="1" x14ac:dyDescent="0.2">
      <c r="A35" s="133">
        <v>32</v>
      </c>
      <c r="B35" s="19" t="s">
        <v>123</v>
      </c>
      <c r="C35" s="134" t="s">
        <v>50</v>
      </c>
      <c r="D35" s="135" t="s">
        <v>90</v>
      </c>
      <c r="E35" s="143">
        <v>8</v>
      </c>
      <c r="F35" s="137">
        <v>31</v>
      </c>
      <c r="G35" s="723">
        <f t="shared" si="6"/>
        <v>13</v>
      </c>
      <c r="H35" s="724">
        <f t="shared" si="7"/>
        <v>13</v>
      </c>
      <c r="I35" s="719">
        <f t="shared" si="8"/>
        <v>8</v>
      </c>
      <c r="J35" s="485">
        <f>VLOOKUP(C35,[1]学年!$C$2:$D$7,2,0)</f>
        <v>1</v>
      </c>
      <c r="K35" s="140" t="str">
        <f t="shared" si="0"/>
        <v>小川　拳斗</v>
      </c>
      <c r="L35" s="720" t="str">
        <f t="shared" si="1"/>
        <v>関スポーツ塾</v>
      </c>
      <c r="M35" s="26">
        <v>3.1999999999999999E-5</v>
      </c>
      <c r="N35" s="140">
        <f t="shared" si="9"/>
        <v>8.0000319999999991</v>
      </c>
      <c r="O35" s="481"/>
      <c r="P35" s="482"/>
      <c r="Q35" s="615">
        <v>32</v>
      </c>
      <c r="R35" s="720" t="str">
        <f t="shared" si="2"/>
        <v>木股好太郎</v>
      </c>
      <c r="S35" s="140">
        <f t="shared" si="3"/>
        <v>3</v>
      </c>
      <c r="T35" s="721" t="str">
        <f t="shared" si="4"/>
        <v>加納</v>
      </c>
      <c r="U35" s="140">
        <f t="shared" si="5"/>
        <v>1.8125</v>
      </c>
      <c r="V35" s="721"/>
      <c r="W35" s="140"/>
      <c r="X35" s="722"/>
      <c r="Y35" s="28"/>
      <c r="Z35" s="616"/>
      <c r="AA35" s="138"/>
      <c r="AB35" s="721"/>
      <c r="AC35" s="140"/>
      <c r="AD35" s="722"/>
      <c r="AF35" s="77"/>
      <c r="AH35" s="141"/>
      <c r="AI35" s="135"/>
      <c r="AJ35" s="143"/>
      <c r="AK35" s="136"/>
      <c r="AL35" s="143"/>
    </row>
    <row r="36" spans="1:39" ht="15.75" customHeight="1" x14ac:dyDescent="0.2">
      <c r="A36" s="133">
        <v>33</v>
      </c>
      <c r="B36" s="19" t="s">
        <v>277</v>
      </c>
      <c r="C36" s="134">
        <v>1</v>
      </c>
      <c r="D36" s="135" t="s">
        <v>69</v>
      </c>
      <c r="E36" s="143">
        <v>6.5</v>
      </c>
      <c r="F36" s="137">
        <v>33</v>
      </c>
      <c r="G36" s="723">
        <f t="shared" si="6"/>
        <v>24</v>
      </c>
      <c r="H36" s="724">
        <f t="shared" si="7"/>
        <v>24</v>
      </c>
      <c r="I36" s="719">
        <f t="shared" si="8"/>
        <v>3.25</v>
      </c>
      <c r="J36" s="485">
        <f>VLOOKUP(C36,[1]学年!$C$2:$D$7,2,0)</f>
        <v>2</v>
      </c>
      <c r="K36" s="140" t="str">
        <f t="shared" si="0"/>
        <v>戸田　涼太</v>
      </c>
      <c r="L36" s="720" t="str">
        <f t="shared" si="1"/>
        <v>郡上</v>
      </c>
      <c r="M36" s="26">
        <v>3.3000000000000003E-5</v>
      </c>
      <c r="N36" s="140">
        <f t="shared" si="9"/>
        <v>3.2500330000000002</v>
      </c>
      <c r="O36" s="481"/>
      <c r="P36" s="482"/>
      <c r="Q36" s="615">
        <v>33</v>
      </c>
      <c r="R36" s="720" t="str">
        <f t="shared" si="2"/>
        <v>細川　蒼士</v>
      </c>
      <c r="S36" s="140">
        <f t="shared" si="3"/>
        <v>3</v>
      </c>
      <c r="T36" s="721" t="str">
        <f t="shared" si="4"/>
        <v>郡上</v>
      </c>
      <c r="U36" s="140">
        <f t="shared" si="5"/>
        <v>1.75</v>
      </c>
      <c r="V36" s="721"/>
      <c r="W36" s="140"/>
      <c r="X36" s="722"/>
      <c r="Y36" s="28"/>
      <c r="Z36" s="616"/>
      <c r="AA36" s="138"/>
      <c r="AB36" s="721"/>
      <c r="AC36" s="140"/>
      <c r="AD36" s="722"/>
      <c r="AF36" s="133"/>
      <c r="AH36" s="134"/>
      <c r="AI36" s="135"/>
      <c r="AJ36" s="143"/>
      <c r="AK36" s="136"/>
      <c r="AL36" s="143"/>
    </row>
    <row r="37" spans="1:39" ht="15.75" customHeight="1" x14ac:dyDescent="0.2">
      <c r="A37" s="133">
        <v>34</v>
      </c>
      <c r="B37" s="19" t="s">
        <v>119</v>
      </c>
      <c r="C37" s="134" t="s">
        <v>50</v>
      </c>
      <c r="D37" s="135" t="s">
        <v>116</v>
      </c>
      <c r="E37" s="143">
        <v>6</v>
      </c>
      <c r="F37" s="137">
        <v>34</v>
      </c>
      <c r="G37" s="723">
        <f t="shared" si="6"/>
        <v>17</v>
      </c>
      <c r="H37" s="724">
        <f t="shared" si="7"/>
        <v>17</v>
      </c>
      <c r="I37" s="719">
        <f t="shared" si="8"/>
        <v>6</v>
      </c>
      <c r="J37" s="485">
        <f>VLOOKUP(C37,[1]学年!$C$2:$D$7,2,0)</f>
        <v>1</v>
      </c>
      <c r="K37" s="140" t="str">
        <f t="shared" si="0"/>
        <v>座馬　　陸</v>
      </c>
      <c r="L37" s="720" t="str">
        <f t="shared" si="1"/>
        <v>WiM岐阜</v>
      </c>
      <c r="M37" s="26">
        <v>3.4E-5</v>
      </c>
      <c r="N37" s="140">
        <f t="shared" si="9"/>
        <v>6.0000340000000003</v>
      </c>
      <c r="O37" s="481"/>
      <c r="P37" s="482"/>
      <c r="Q37" s="615">
        <v>34</v>
      </c>
      <c r="R37" s="720" t="str">
        <f t="shared" si="2"/>
        <v>小澤　　光</v>
      </c>
      <c r="S37" s="140">
        <f t="shared" si="3"/>
        <v>3</v>
      </c>
      <c r="T37" s="721" t="str">
        <f t="shared" si="4"/>
        <v>麗澤瑞浪</v>
      </c>
      <c r="U37" s="140">
        <f t="shared" si="5"/>
        <v>1.75</v>
      </c>
      <c r="V37" s="721"/>
      <c r="W37" s="140"/>
      <c r="X37" s="722"/>
      <c r="Y37" s="28"/>
      <c r="Z37" s="616"/>
      <c r="AA37" s="138"/>
      <c r="AB37" s="721"/>
      <c r="AC37" s="140"/>
      <c r="AD37" s="722"/>
      <c r="AF37" s="133"/>
      <c r="AH37" s="134"/>
      <c r="AI37" s="135"/>
      <c r="AJ37" s="143"/>
      <c r="AK37" s="136"/>
      <c r="AL37" s="143"/>
      <c r="AM37" s="4"/>
    </row>
    <row r="38" spans="1:39" ht="15.75" customHeight="1" x14ac:dyDescent="0.2">
      <c r="A38" s="133">
        <v>35</v>
      </c>
      <c r="B38" s="19" t="s">
        <v>432</v>
      </c>
      <c r="C38" s="134">
        <v>2</v>
      </c>
      <c r="D38" s="135" t="s">
        <v>115</v>
      </c>
      <c r="E38" s="143">
        <v>5</v>
      </c>
      <c r="F38" s="137">
        <v>35</v>
      </c>
      <c r="G38" s="723">
        <f t="shared" si="6"/>
        <v>27</v>
      </c>
      <c r="H38" s="724">
        <f t="shared" si="7"/>
        <v>26</v>
      </c>
      <c r="I38" s="719">
        <f t="shared" si="8"/>
        <v>2.5</v>
      </c>
      <c r="J38" s="485">
        <f>VLOOKUP(C38,[1]学年!$C$2:$D$7,2,0)</f>
        <v>3</v>
      </c>
      <c r="K38" s="140" t="str">
        <f t="shared" si="0"/>
        <v>森　　健太</v>
      </c>
      <c r="L38" s="720" t="str">
        <f t="shared" si="1"/>
        <v>加茂農林</v>
      </c>
      <c r="M38" s="26">
        <v>3.4999999999999997E-5</v>
      </c>
      <c r="N38" s="140">
        <f t="shared" si="9"/>
        <v>2.500035</v>
      </c>
      <c r="O38" s="481"/>
      <c r="P38" s="482"/>
      <c r="Q38" s="615">
        <v>35</v>
      </c>
      <c r="R38" s="720" t="str">
        <f t="shared" si="2"/>
        <v>日比野竜也</v>
      </c>
      <c r="S38" s="140">
        <f t="shared" si="3"/>
        <v>3</v>
      </c>
      <c r="T38" s="721" t="str">
        <f t="shared" si="4"/>
        <v>関有知</v>
      </c>
      <c r="U38" s="140">
        <f t="shared" si="5"/>
        <v>1.6875</v>
      </c>
      <c r="V38" s="721"/>
      <c r="W38" s="140"/>
      <c r="X38" s="722"/>
      <c r="Y38" s="28"/>
      <c r="Z38" s="616"/>
      <c r="AA38" s="138"/>
      <c r="AB38" s="721"/>
      <c r="AC38" s="140"/>
      <c r="AD38" s="722"/>
      <c r="AF38" s="133"/>
      <c r="AH38" s="134"/>
      <c r="AI38" s="135"/>
      <c r="AJ38" s="143"/>
      <c r="AK38" s="136"/>
      <c r="AL38" s="143"/>
    </row>
    <row r="39" spans="1:39" ht="15.75" customHeight="1" x14ac:dyDescent="0.2">
      <c r="A39" s="133">
        <v>36</v>
      </c>
      <c r="B39" s="19" t="s">
        <v>434</v>
      </c>
      <c r="C39" s="134">
        <v>2</v>
      </c>
      <c r="D39" s="135" t="s">
        <v>115</v>
      </c>
      <c r="E39" s="143">
        <v>5</v>
      </c>
      <c r="F39" s="137">
        <v>35</v>
      </c>
      <c r="G39" s="723">
        <f t="shared" si="6"/>
        <v>26</v>
      </c>
      <c r="H39" s="724">
        <f t="shared" si="7"/>
        <v>26</v>
      </c>
      <c r="I39" s="719">
        <f t="shared" si="8"/>
        <v>2.5</v>
      </c>
      <c r="J39" s="485">
        <f>VLOOKUP(C39,[1]学年!$C$2:$D$7,2,0)</f>
        <v>3</v>
      </c>
      <c r="K39" s="140" t="str">
        <f t="shared" si="0"/>
        <v>鈴木　博斗</v>
      </c>
      <c r="L39" s="720" t="str">
        <f t="shared" si="1"/>
        <v>加茂農林</v>
      </c>
      <c r="M39" s="26">
        <v>3.6000000000000001E-5</v>
      </c>
      <c r="N39" s="140">
        <f t="shared" si="9"/>
        <v>2.5000360000000001</v>
      </c>
      <c r="O39" s="481"/>
      <c r="P39" s="482"/>
      <c r="Q39" s="615">
        <v>36</v>
      </c>
      <c r="R39" s="720" t="str">
        <f t="shared" si="2"/>
        <v>林　　幸佑</v>
      </c>
      <c r="S39" s="140">
        <f t="shared" si="3"/>
        <v>1</v>
      </c>
      <c r="T39" s="721" t="str">
        <f t="shared" si="4"/>
        <v>WiM岐阜</v>
      </c>
      <c r="U39" s="140">
        <f t="shared" si="5"/>
        <v>1.5</v>
      </c>
      <c r="V39" s="721"/>
      <c r="W39" s="140"/>
      <c r="X39" s="722"/>
      <c r="Y39" s="28"/>
      <c r="Z39" s="616"/>
      <c r="AA39" s="138"/>
      <c r="AB39" s="721"/>
      <c r="AC39" s="140"/>
      <c r="AD39" s="722"/>
      <c r="AF39" s="133"/>
      <c r="AH39" s="134"/>
      <c r="AI39" s="135"/>
      <c r="AJ39" s="143"/>
      <c r="AK39" s="136"/>
      <c r="AL39" s="143"/>
      <c r="AM39" s="4"/>
    </row>
    <row r="40" spans="1:39" ht="15.75" customHeight="1" x14ac:dyDescent="0.2">
      <c r="A40" s="133">
        <v>37</v>
      </c>
      <c r="B40" s="19" t="s">
        <v>122</v>
      </c>
      <c r="C40" s="134">
        <v>2</v>
      </c>
      <c r="D40" s="135" t="s">
        <v>30</v>
      </c>
      <c r="E40" s="143">
        <v>4.25</v>
      </c>
      <c r="F40" s="137">
        <v>37</v>
      </c>
      <c r="G40" s="723">
        <f t="shared" si="6"/>
        <v>29</v>
      </c>
      <c r="H40" s="724">
        <f t="shared" si="7"/>
        <v>28</v>
      </c>
      <c r="I40" s="719">
        <f t="shared" si="8"/>
        <v>2.125</v>
      </c>
      <c r="J40" s="485">
        <f>VLOOKUP(C40,[1]学年!$C$2:$D$7,2,0)</f>
        <v>3</v>
      </c>
      <c r="K40" s="140" t="str">
        <f t="shared" si="0"/>
        <v>前刀　奏斗</v>
      </c>
      <c r="L40" s="720" t="str">
        <f t="shared" si="1"/>
        <v>大垣南</v>
      </c>
      <c r="M40" s="26">
        <v>3.6999999999999998E-5</v>
      </c>
      <c r="N40" s="140">
        <f t="shared" si="9"/>
        <v>2.1250369999999998</v>
      </c>
      <c r="O40" s="481"/>
      <c r="P40" s="482"/>
      <c r="Q40" s="615">
        <v>37</v>
      </c>
      <c r="R40" s="720" t="str">
        <f t="shared" si="2"/>
        <v>服部　将大</v>
      </c>
      <c r="S40" s="140">
        <f t="shared" si="3"/>
        <v>3</v>
      </c>
      <c r="T40" s="721" t="str">
        <f t="shared" si="4"/>
        <v>加納</v>
      </c>
      <c r="U40" s="140">
        <f t="shared" si="5"/>
        <v>1.5</v>
      </c>
      <c r="V40" s="721"/>
      <c r="W40" s="140"/>
      <c r="X40" s="722"/>
      <c r="Y40" s="28"/>
      <c r="Z40" s="616"/>
      <c r="AA40" s="138"/>
      <c r="AB40" s="721"/>
      <c r="AC40" s="140"/>
      <c r="AD40" s="722"/>
      <c r="AF40" s="133"/>
      <c r="AH40" s="134"/>
      <c r="AI40" s="135"/>
      <c r="AJ40" s="143"/>
      <c r="AK40" s="136"/>
      <c r="AL40" s="143"/>
    </row>
    <row r="41" spans="1:39" ht="15.75" customHeight="1" x14ac:dyDescent="0.2">
      <c r="A41" s="133">
        <v>38</v>
      </c>
      <c r="B41" s="19" t="s">
        <v>290</v>
      </c>
      <c r="C41" s="134">
        <v>1</v>
      </c>
      <c r="D41" s="135" t="s">
        <v>69</v>
      </c>
      <c r="E41" s="143">
        <v>4.25</v>
      </c>
      <c r="F41" s="137">
        <v>37</v>
      </c>
      <c r="G41" s="723">
        <f t="shared" si="6"/>
        <v>28</v>
      </c>
      <c r="H41" s="724">
        <f t="shared" si="7"/>
        <v>28</v>
      </c>
      <c r="I41" s="719">
        <f t="shared" si="8"/>
        <v>2.125</v>
      </c>
      <c r="J41" s="485">
        <f>VLOOKUP(C41,[1]学年!$C$2:$D$7,2,0)</f>
        <v>2</v>
      </c>
      <c r="K41" s="140" t="str">
        <f t="shared" si="0"/>
        <v>水野峻太朗</v>
      </c>
      <c r="L41" s="720" t="str">
        <f t="shared" si="1"/>
        <v>郡上</v>
      </c>
      <c r="M41" s="26">
        <v>3.8000000000000002E-5</v>
      </c>
      <c r="N41" s="140">
        <f t="shared" si="9"/>
        <v>2.125038</v>
      </c>
      <c r="O41" s="481"/>
      <c r="P41" s="482"/>
      <c r="Q41" s="615">
        <v>38</v>
      </c>
      <c r="R41" s="720" t="str">
        <f t="shared" si="2"/>
        <v>松﨑　友哉</v>
      </c>
      <c r="S41" s="140">
        <f t="shared" si="3"/>
        <v>2</v>
      </c>
      <c r="T41" s="721" t="str">
        <f t="shared" si="4"/>
        <v>麗澤瑞浪</v>
      </c>
      <c r="U41" s="140">
        <f t="shared" si="5"/>
        <v>1.25</v>
      </c>
      <c r="V41" s="721"/>
      <c r="W41" s="140"/>
      <c r="X41" s="722"/>
      <c r="Y41" s="28"/>
      <c r="Z41" s="616"/>
      <c r="AA41" s="138"/>
      <c r="AB41" s="721"/>
      <c r="AC41" s="140"/>
      <c r="AD41" s="722"/>
      <c r="AF41" s="133"/>
      <c r="AH41" s="134"/>
      <c r="AI41" s="135"/>
      <c r="AJ41" s="143"/>
      <c r="AK41" s="136"/>
      <c r="AL41" s="143"/>
      <c r="AM41" s="4"/>
    </row>
    <row r="42" spans="1:39" ht="15.75" customHeight="1" x14ac:dyDescent="0.2">
      <c r="A42" s="133">
        <v>39</v>
      </c>
      <c r="B42" s="19" t="s">
        <v>349</v>
      </c>
      <c r="C42" s="134" t="s">
        <v>53</v>
      </c>
      <c r="D42" s="135" t="s">
        <v>215</v>
      </c>
      <c r="E42" s="143">
        <v>4</v>
      </c>
      <c r="F42" s="137">
        <v>39</v>
      </c>
      <c r="G42" s="723">
        <f t="shared" si="6"/>
        <v>146</v>
      </c>
      <c r="H42" s="724">
        <f t="shared" si="7"/>
        <v>83</v>
      </c>
      <c r="I42" s="719">
        <f t="shared" si="8"/>
        <v>0</v>
      </c>
      <c r="J42" s="485" t="str">
        <f>VLOOKUP(C42,[1]学年!$C$2:$D$7,2,0)</f>
        <v>中3</v>
      </c>
      <c r="K42" s="140" t="str">
        <f t="shared" si="0"/>
        <v>可児　優希</v>
      </c>
      <c r="L42" s="720" t="str">
        <f t="shared" si="1"/>
        <v>ＨＩＤＥ TA</v>
      </c>
      <c r="M42" s="26">
        <v>3.8999999999999999E-5</v>
      </c>
      <c r="N42" s="140">
        <f t="shared" si="9"/>
        <v>3.8999999999999999E-5</v>
      </c>
      <c r="O42" s="481"/>
      <c r="P42" s="482"/>
      <c r="Q42" s="615">
        <v>39</v>
      </c>
      <c r="R42" s="720" t="str">
        <f t="shared" si="2"/>
        <v>高橋　宗佑</v>
      </c>
      <c r="S42" s="140">
        <f t="shared" si="3"/>
        <v>2</v>
      </c>
      <c r="T42" s="721" t="str">
        <f t="shared" si="4"/>
        <v>麗澤瑞浪</v>
      </c>
      <c r="U42" s="140">
        <f t="shared" si="5"/>
        <v>1.25</v>
      </c>
      <c r="V42" s="721"/>
      <c r="W42" s="140"/>
      <c r="X42" s="722"/>
      <c r="Y42" s="28"/>
      <c r="Z42" s="616"/>
      <c r="AA42" s="138"/>
      <c r="AB42" s="721"/>
      <c r="AC42" s="140"/>
      <c r="AD42" s="722"/>
      <c r="AF42" s="133"/>
      <c r="AH42" s="134"/>
      <c r="AI42" s="135"/>
      <c r="AJ42" s="143"/>
      <c r="AK42" s="136"/>
      <c r="AL42" s="143"/>
      <c r="AM42" s="4"/>
    </row>
    <row r="43" spans="1:39" ht="15.75" customHeight="1" x14ac:dyDescent="0.2">
      <c r="A43" s="133">
        <v>40</v>
      </c>
      <c r="B43" s="19" t="s">
        <v>346</v>
      </c>
      <c r="C43" s="134" t="s">
        <v>53</v>
      </c>
      <c r="D43" s="135"/>
      <c r="E43" s="143">
        <v>4</v>
      </c>
      <c r="F43" s="137">
        <v>39</v>
      </c>
      <c r="G43" s="723">
        <f t="shared" si="6"/>
        <v>145</v>
      </c>
      <c r="H43" s="724">
        <f t="shared" si="7"/>
        <v>83</v>
      </c>
      <c r="I43" s="719">
        <f t="shared" si="8"/>
        <v>0</v>
      </c>
      <c r="J43" s="485" t="str">
        <f>VLOOKUP(C43,[1]学年!$C$2:$D$7,2,0)</f>
        <v>中3</v>
      </c>
      <c r="K43" s="140" t="str">
        <f t="shared" si="0"/>
        <v>橋本　拓也</v>
      </c>
      <c r="L43" s="720">
        <f t="shared" si="1"/>
        <v>0</v>
      </c>
      <c r="M43" s="26">
        <v>4.0000000000000003E-5</v>
      </c>
      <c r="N43" s="140">
        <f t="shared" si="9"/>
        <v>4.0000000000000003E-5</v>
      </c>
      <c r="O43" s="481"/>
      <c r="P43" s="482"/>
      <c r="Q43" s="615">
        <v>40</v>
      </c>
      <c r="R43" s="720" t="str">
        <f t="shared" si="2"/>
        <v>藤井　悠成</v>
      </c>
      <c r="S43" s="140">
        <f t="shared" si="3"/>
        <v>2</v>
      </c>
      <c r="T43" s="721" t="str">
        <f t="shared" si="4"/>
        <v>大垣南</v>
      </c>
      <c r="U43" s="140">
        <f t="shared" si="5"/>
        <v>1.25</v>
      </c>
      <c r="V43" s="721"/>
      <c r="W43" s="140"/>
      <c r="X43" s="722"/>
      <c r="Y43" s="28"/>
      <c r="Z43" s="616"/>
      <c r="AA43" s="138"/>
      <c r="AB43" s="721"/>
      <c r="AC43" s="140"/>
      <c r="AD43" s="722"/>
      <c r="AF43" s="133"/>
      <c r="AH43" s="134"/>
      <c r="AI43" s="135"/>
      <c r="AJ43" s="143"/>
      <c r="AK43" s="136"/>
      <c r="AL43" s="143"/>
    </row>
    <row r="44" spans="1:39" ht="15.75" customHeight="1" x14ac:dyDescent="0.2">
      <c r="A44" s="133">
        <v>41</v>
      </c>
      <c r="B44" s="19" t="s">
        <v>379</v>
      </c>
      <c r="C44" s="134" t="s">
        <v>53</v>
      </c>
      <c r="D44" s="135" t="s">
        <v>380</v>
      </c>
      <c r="E44" s="143">
        <v>4</v>
      </c>
      <c r="F44" s="137">
        <v>39</v>
      </c>
      <c r="G44" s="723">
        <f t="shared" si="6"/>
        <v>144</v>
      </c>
      <c r="H44" s="724">
        <f t="shared" si="7"/>
        <v>83</v>
      </c>
      <c r="I44" s="719">
        <f t="shared" si="8"/>
        <v>0</v>
      </c>
      <c r="J44" s="485" t="str">
        <f>VLOOKUP(C44,[1]学年!$C$2:$D$7,2,0)</f>
        <v>中3</v>
      </c>
      <c r="K44" s="140" t="str">
        <f t="shared" si="0"/>
        <v>橋詰　直隼</v>
      </c>
      <c r="L44" s="720" t="str">
        <f t="shared" si="1"/>
        <v>恵那峡TC</v>
      </c>
      <c r="M44" s="26">
        <v>4.1E-5</v>
      </c>
      <c r="N44" s="140">
        <f t="shared" si="9"/>
        <v>4.1E-5</v>
      </c>
      <c r="O44" s="481"/>
      <c r="P44" s="482"/>
      <c r="Q44" s="615">
        <v>41</v>
      </c>
      <c r="R44" s="720" t="str">
        <f t="shared" si="2"/>
        <v>林　　亮佑</v>
      </c>
      <c r="S44" s="140">
        <f t="shared" si="3"/>
        <v>3</v>
      </c>
      <c r="T44" s="721" t="str">
        <f t="shared" si="4"/>
        <v>可児</v>
      </c>
      <c r="U44" s="140">
        <f t="shared" si="5"/>
        <v>1.125</v>
      </c>
      <c r="V44" s="721"/>
      <c r="W44" s="140"/>
      <c r="X44" s="722"/>
      <c r="Y44" s="28"/>
      <c r="Z44" s="616"/>
      <c r="AA44" s="138"/>
      <c r="AB44" s="721"/>
      <c r="AC44" s="140"/>
      <c r="AD44" s="722"/>
      <c r="AF44" s="133"/>
      <c r="AH44" s="134"/>
      <c r="AI44" s="21"/>
      <c r="AJ44" s="143"/>
      <c r="AK44" s="136"/>
      <c r="AL44" s="143"/>
    </row>
    <row r="45" spans="1:39" ht="15.75" customHeight="1" x14ac:dyDescent="0.2">
      <c r="A45" s="133">
        <v>42</v>
      </c>
      <c r="B45" s="19" t="s">
        <v>381</v>
      </c>
      <c r="C45" s="134" t="s">
        <v>53</v>
      </c>
      <c r="D45" s="135" t="s">
        <v>358</v>
      </c>
      <c r="E45" s="143">
        <v>4</v>
      </c>
      <c r="F45" s="137">
        <v>39</v>
      </c>
      <c r="G45" s="723">
        <f t="shared" si="6"/>
        <v>143</v>
      </c>
      <c r="H45" s="724">
        <f t="shared" si="7"/>
        <v>83</v>
      </c>
      <c r="I45" s="719">
        <f t="shared" si="8"/>
        <v>0</v>
      </c>
      <c r="J45" s="485" t="str">
        <f>VLOOKUP(C45,[1]学年!$C$2:$D$7,2,0)</f>
        <v>中3</v>
      </c>
      <c r="K45" s="140" t="str">
        <f t="shared" si="0"/>
        <v>古屋　良祐</v>
      </c>
      <c r="L45" s="720" t="str">
        <f t="shared" si="1"/>
        <v>麗澤瑞浪中</v>
      </c>
      <c r="M45" s="26">
        <v>4.1999999999999998E-5</v>
      </c>
      <c r="N45" s="140">
        <f t="shared" si="9"/>
        <v>4.1999999999999998E-5</v>
      </c>
      <c r="O45" s="481"/>
      <c r="P45" s="482"/>
      <c r="Q45" s="615">
        <v>42</v>
      </c>
      <c r="R45" s="720" t="str">
        <f t="shared" si="2"/>
        <v>熊本　優弥</v>
      </c>
      <c r="S45" s="140">
        <f t="shared" si="3"/>
        <v>2</v>
      </c>
      <c r="T45" s="721" t="str">
        <f t="shared" si="4"/>
        <v>麗澤瑞浪</v>
      </c>
      <c r="U45" s="140">
        <f t="shared" si="5"/>
        <v>1.125</v>
      </c>
      <c r="V45" s="721"/>
      <c r="W45" s="140"/>
      <c r="X45" s="722"/>
      <c r="Y45" s="28"/>
      <c r="Z45" s="616"/>
      <c r="AA45" s="138"/>
      <c r="AB45" s="721"/>
      <c r="AC45" s="140"/>
      <c r="AD45" s="722"/>
      <c r="AF45" s="133"/>
      <c r="AH45" s="134"/>
      <c r="AI45" s="135"/>
      <c r="AJ45" s="143"/>
      <c r="AK45" s="136"/>
      <c r="AL45" s="143"/>
    </row>
    <row r="46" spans="1:39" ht="15.75" customHeight="1" x14ac:dyDescent="0.2">
      <c r="A46" s="133">
        <v>43</v>
      </c>
      <c r="B46" s="19" t="s">
        <v>134</v>
      </c>
      <c r="C46" s="134">
        <v>3</v>
      </c>
      <c r="D46" s="135" t="s">
        <v>78</v>
      </c>
      <c r="E46" s="143">
        <v>4</v>
      </c>
      <c r="F46" s="137">
        <v>39</v>
      </c>
      <c r="G46" s="723">
        <f t="shared" si="6"/>
        <v>142</v>
      </c>
      <c r="H46" s="724">
        <f t="shared" si="7"/>
        <v>83</v>
      </c>
      <c r="I46" s="719">
        <f t="shared" si="8"/>
        <v>0</v>
      </c>
      <c r="J46" s="485" t="str">
        <f>VLOOKUP(C46,[1]学年!$C$2:$D$7,2,0)</f>
        <v>×</v>
      </c>
      <c r="K46" s="140" t="str">
        <f t="shared" si="0"/>
        <v>澤本　拓巳</v>
      </c>
      <c r="L46" s="720" t="str">
        <f t="shared" si="1"/>
        <v>岐阜</v>
      </c>
      <c r="M46" s="26">
        <v>4.3000000000000002E-5</v>
      </c>
      <c r="N46" s="140">
        <f t="shared" si="9"/>
        <v>4.3000000000000002E-5</v>
      </c>
      <c r="O46" s="481"/>
      <c r="P46" s="482"/>
      <c r="Q46" s="615">
        <v>43</v>
      </c>
      <c r="R46" s="720" t="str">
        <f t="shared" si="2"/>
        <v>奥田　晃平</v>
      </c>
      <c r="S46" s="140">
        <f t="shared" si="3"/>
        <v>3</v>
      </c>
      <c r="T46" s="721" t="str">
        <f t="shared" si="4"/>
        <v>麗澤瑞浪</v>
      </c>
      <c r="U46" s="140">
        <f t="shared" si="5"/>
        <v>1.125</v>
      </c>
      <c r="V46" s="721"/>
      <c r="W46" s="140"/>
      <c r="X46" s="722"/>
      <c r="Y46" s="28"/>
      <c r="Z46" s="616"/>
      <c r="AA46" s="138"/>
      <c r="AB46" s="721"/>
      <c r="AC46" s="140"/>
      <c r="AD46" s="722"/>
      <c r="AF46" s="133"/>
      <c r="AH46" s="134"/>
      <c r="AI46" s="135"/>
      <c r="AJ46" s="143"/>
      <c r="AK46" s="136"/>
      <c r="AL46" s="143"/>
      <c r="AM46" s="4"/>
    </row>
    <row r="47" spans="1:39" ht="15.75" customHeight="1" x14ac:dyDescent="0.2">
      <c r="A47" s="133">
        <v>44</v>
      </c>
      <c r="B47" s="19" t="s">
        <v>223</v>
      </c>
      <c r="C47" s="134">
        <v>2</v>
      </c>
      <c r="D47" s="135" t="s">
        <v>78</v>
      </c>
      <c r="E47" s="143">
        <v>3.75</v>
      </c>
      <c r="F47" s="137">
        <v>44</v>
      </c>
      <c r="G47" s="723">
        <f t="shared" si="6"/>
        <v>31</v>
      </c>
      <c r="H47" s="724">
        <f t="shared" si="7"/>
        <v>31</v>
      </c>
      <c r="I47" s="719">
        <f t="shared" si="8"/>
        <v>1.875</v>
      </c>
      <c r="J47" s="485">
        <f>VLOOKUP(C47,[1]学年!$C$2:$D$7,2,0)</f>
        <v>3</v>
      </c>
      <c r="K47" s="140" t="str">
        <f t="shared" si="0"/>
        <v>中村　航大</v>
      </c>
      <c r="L47" s="720" t="str">
        <f t="shared" si="1"/>
        <v>岐阜</v>
      </c>
      <c r="M47" s="26">
        <v>4.3999999999999999E-5</v>
      </c>
      <c r="N47" s="140">
        <f t="shared" si="9"/>
        <v>1.8750439999999999</v>
      </c>
      <c r="O47" s="481"/>
      <c r="P47" s="482"/>
      <c r="Q47" s="615">
        <v>44</v>
      </c>
      <c r="R47" s="720" t="str">
        <f t="shared" si="2"/>
        <v>中村　宗吾</v>
      </c>
      <c r="S47" s="140">
        <f t="shared" si="3"/>
        <v>3</v>
      </c>
      <c r="T47" s="721" t="str">
        <f t="shared" si="4"/>
        <v>加納</v>
      </c>
      <c r="U47" s="140">
        <f t="shared" si="5"/>
        <v>1.0625</v>
      </c>
      <c r="V47" s="721"/>
      <c r="W47" s="140"/>
      <c r="X47" s="722"/>
      <c r="Y47" s="28"/>
      <c r="Z47" s="616"/>
      <c r="AA47" s="138"/>
      <c r="AB47" s="721"/>
      <c r="AC47" s="140"/>
      <c r="AD47" s="722"/>
      <c r="AF47" s="133"/>
      <c r="AH47" s="134"/>
      <c r="AI47" s="135"/>
      <c r="AJ47" s="143"/>
      <c r="AK47" s="136"/>
      <c r="AL47" s="143"/>
      <c r="AM47" s="4"/>
    </row>
    <row r="48" spans="1:39" ht="15.75" customHeight="1" x14ac:dyDescent="0.2">
      <c r="A48" s="133">
        <v>45</v>
      </c>
      <c r="B48" s="19" t="s">
        <v>214</v>
      </c>
      <c r="C48" s="134">
        <v>2</v>
      </c>
      <c r="D48" s="135" t="s">
        <v>82</v>
      </c>
      <c r="E48" s="143">
        <v>3.625</v>
      </c>
      <c r="F48" s="137">
        <v>45</v>
      </c>
      <c r="G48" s="723">
        <f t="shared" si="6"/>
        <v>32</v>
      </c>
      <c r="H48" s="724">
        <f t="shared" si="7"/>
        <v>32</v>
      </c>
      <c r="I48" s="719">
        <f t="shared" si="8"/>
        <v>1.8125</v>
      </c>
      <c r="J48" s="485">
        <f>VLOOKUP(C48,[1]学年!$C$2:$D$7,2,0)</f>
        <v>3</v>
      </c>
      <c r="K48" s="140" t="str">
        <f t="shared" si="0"/>
        <v>木股好太郎</v>
      </c>
      <c r="L48" s="720" t="str">
        <f t="shared" si="1"/>
        <v>加納</v>
      </c>
      <c r="M48" s="26">
        <v>4.5000000000000003E-5</v>
      </c>
      <c r="N48" s="140">
        <f t="shared" si="9"/>
        <v>1.8125450000000001</v>
      </c>
      <c r="O48" s="481"/>
      <c r="P48" s="482"/>
      <c r="Q48" s="615">
        <v>45</v>
      </c>
      <c r="R48" s="720" t="str">
        <f t="shared" si="2"/>
        <v>和田　輝</v>
      </c>
      <c r="S48" s="140">
        <f t="shared" si="3"/>
        <v>3</v>
      </c>
      <c r="T48" s="721" t="str">
        <f t="shared" si="4"/>
        <v>郡上</v>
      </c>
      <c r="U48" s="140">
        <f t="shared" si="5"/>
        <v>1</v>
      </c>
      <c r="V48" s="721"/>
      <c r="W48" s="140"/>
      <c r="X48" s="722"/>
      <c r="Y48" s="28"/>
      <c r="Z48" s="616"/>
      <c r="AA48" s="138"/>
      <c r="AB48" s="721"/>
      <c r="AC48" s="140"/>
      <c r="AD48" s="722"/>
      <c r="AF48" s="133"/>
      <c r="AH48" s="134"/>
      <c r="AI48" s="21"/>
      <c r="AJ48" s="143"/>
      <c r="AK48" s="136"/>
      <c r="AL48" s="143"/>
    </row>
    <row r="49" spans="1:39" ht="15.75" customHeight="1" x14ac:dyDescent="0.2">
      <c r="A49" s="133">
        <v>46</v>
      </c>
      <c r="B49" s="19" t="s">
        <v>442</v>
      </c>
      <c r="C49" s="134">
        <v>2</v>
      </c>
      <c r="D49" s="135" t="s">
        <v>424</v>
      </c>
      <c r="E49" s="143">
        <v>3.5</v>
      </c>
      <c r="F49" s="137">
        <v>46</v>
      </c>
      <c r="G49" s="723">
        <f t="shared" si="6"/>
        <v>34</v>
      </c>
      <c r="H49" s="724">
        <f t="shared" si="7"/>
        <v>33</v>
      </c>
      <c r="I49" s="719">
        <f t="shared" si="8"/>
        <v>1.75</v>
      </c>
      <c r="J49" s="485">
        <f>VLOOKUP(C49,[1]学年!$C$2:$D$7,2,0)</f>
        <v>3</v>
      </c>
      <c r="K49" s="140" t="str">
        <f t="shared" si="0"/>
        <v>小澤　　光</v>
      </c>
      <c r="L49" s="720" t="str">
        <f t="shared" si="1"/>
        <v>麗澤瑞浪</v>
      </c>
      <c r="M49" s="26">
        <v>4.6E-5</v>
      </c>
      <c r="N49" s="140">
        <f t="shared" si="9"/>
        <v>1.750046</v>
      </c>
      <c r="O49" s="481"/>
      <c r="P49" s="482"/>
      <c r="Q49" s="615">
        <v>46</v>
      </c>
      <c r="R49" s="720" t="str">
        <f t="shared" si="2"/>
        <v>森　　映琉</v>
      </c>
      <c r="S49" s="140">
        <f t="shared" si="3"/>
        <v>2</v>
      </c>
      <c r="T49" s="721" t="str">
        <f t="shared" si="4"/>
        <v>県岐阜商</v>
      </c>
      <c r="U49" s="140">
        <f t="shared" si="5"/>
        <v>1</v>
      </c>
      <c r="V49" s="721"/>
      <c r="W49" s="140"/>
      <c r="X49" s="722"/>
      <c r="Y49" s="28"/>
      <c r="Z49" s="616"/>
      <c r="AA49" s="138"/>
      <c r="AB49" s="721"/>
      <c r="AC49" s="140"/>
      <c r="AD49" s="722"/>
      <c r="AF49" s="77"/>
      <c r="AH49" s="141"/>
      <c r="AI49" s="135"/>
      <c r="AJ49" s="143"/>
      <c r="AK49" s="136"/>
      <c r="AL49" s="143"/>
    </row>
    <row r="50" spans="1:39" ht="15.75" customHeight="1" x14ac:dyDescent="0.2">
      <c r="A50" s="133">
        <v>47</v>
      </c>
      <c r="B50" s="19" t="s">
        <v>231</v>
      </c>
      <c r="C50" s="141">
        <v>2</v>
      </c>
      <c r="D50" s="135" t="s">
        <v>69</v>
      </c>
      <c r="E50" s="143">
        <v>3.5</v>
      </c>
      <c r="F50" s="137">
        <v>46</v>
      </c>
      <c r="G50" s="723">
        <f t="shared" si="6"/>
        <v>33</v>
      </c>
      <c r="H50" s="724">
        <f t="shared" si="7"/>
        <v>33</v>
      </c>
      <c r="I50" s="719">
        <f t="shared" si="8"/>
        <v>1.75</v>
      </c>
      <c r="J50" s="485">
        <f>VLOOKUP(C50,[1]学年!$C$2:$D$7,2,0)</f>
        <v>3</v>
      </c>
      <c r="K50" s="140" t="str">
        <f t="shared" si="0"/>
        <v>細川　蒼士</v>
      </c>
      <c r="L50" s="720" t="str">
        <f t="shared" si="1"/>
        <v>郡上</v>
      </c>
      <c r="M50" s="26">
        <v>4.6999999999999997E-5</v>
      </c>
      <c r="N50" s="140">
        <f t="shared" si="9"/>
        <v>1.7500469999999999</v>
      </c>
      <c r="O50" s="481"/>
      <c r="P50" s="482"/>
      <c r="Q50" s="615">
        <v>47</v>
      </c>
      <c r="R50" s="720" t="str">
        <f t="shared" si="2"/>
        <v>村田　和也</v>
      </c>
      <c r="S50" s="140">
        <f t="shared" si="3"/>
        <v>3</v>
      </c>
      <c r="T50" s="721" t="str">
        <f t="shared" si="4"/>
        <v>岐阜</v>
      </c>
      <c r="U50" s="140">
        <f t="shared" si="5"/>
        <v>1</v>
      </c>
      <c r="V50" s="721"/>
      <c r="W50" s="140"/>
      <c r="X50" s="722"/>
      <c r="Y50" s="28"/>
      <c r="Z50" s="616"/>
      <c r="AA50" s="138"/>
      <c r="AB50" s="721"/>
      <c r="AC50" s="140"/>
      <c r="AD50" s="722"/>
      <c r="AF50" s="77"/>
      <c r="AH50" s="141"/>
      <c r="AI50" s="135"/>
      <c r="AJ50" s="143"/>
      <c r="AK50" s="136"/>
      <c r="AL50" s="143"/>
    </row>
    <row r="51" spans="1:39" ht="15.75" customHeight="1" x14ac:dyDescent="0.2">
      <c r="A51" s="133">
        <v>48</v>
      </c>
      <c r="B51" s="19" t="s">
        <v>161</v>
      </c>
      <c r="C51" s="141">
        <v>2</v>
      </c>
      <c r="D51" s="135" t="s">
        <v>9</v>
      </c>
      <c r="E51" s="143">
        <v>3.375</v>
      </c>
      <c r="F51" s="137">
        <v>48</v>
      </c>
      <c r="G51" s="723">
        <f t="shared" si="6"/>
        <v>35</v>
      </c>
      <c r="H51" s="724">
        <f t="shared" si="7"/>
        <v>35</v>
      </c>
      <c r="I51" s="719">
        <f t="shared" si="8"/>
        <v>1.6875</v>
      </c>
      <c r="J51" s="485">
        <f>VLOOKUP(C51,[1]学年!$C$2:$D$7,2,0)</f>
        <v>3</v>
      </c>
      <c r="K51" s="140" t="str">
        <f t="shared" si="0"/>
        <v>日比野竜也</v>
      </c>
      <c r="L51" s="720" t="str">
        <f t="shared" si="1"/>
        <v>関有知</v>
      </c>
      <c r="M51" s="26">
        <v>4.8000000000000001E-5</v>
      </c>
      <c r="N51" s="140">
        <f t="shared" si="9"/>
        <v>1.687548</v>
      </c>
      <c r="O51" s="481"/>
      <c r="P51" s="482"/>
      <c r="Q51" s="615">
        <v>48</v>
      </c>
      <c r="R51" s="720" t="str">
        <f t="shared" si="2"/>
        <v>杉山　史和</v>
      </c>
      <c r="S51" s="140">
        <f t="shared" si="3"/>
        <v>3</v>
      </c>
      <c r="T51" s="721" t="str">
        <f t="shared" si="4"/>
        <v>岐阜</v>
      </c>
      <c r="U51" s="140">
        <f t="shared" si="5"/>
        <v>1</v>
      </c>
      <c r="V51" s="721"/>
      <c r="W51" s="140"/>
      <c r="X51" s="722"/>
      <c r="Y51" s="28"/>
      <c r="Z51" s="616"/>
      <c r="AA51" s="138"/>
      <c r="AB51" s="721"/>
      <c r="AC51" s="140"/>
      <c r="AD51" s="722"/>
      <c r="AF51" s="77"/>
      <c r="AH51" s="141"/>
      <c r="AI51" s="135"/>
      <c r="AJ51" s="143"/>
      <c r="AK51" s="136"/>
      <c r="AL51" s="143"/>
    </row>
    <row r="52" spans="1:39" ht="15.75" customHeight="1" x14ac:dyDescent="0.2">
      <c r="A52" s="133">
        <v>49</v>
      </c>
      <c r="B52" s="19" t="s">
        <v>164</v>
      </c>
      <c r="C52" s="141">
        <v>2</v>
      </c>
      <c r="D52" s="135" t="s">
        <v>82</v>
      </c>
      <c r="E52" s="143">
        <v>3</v>
      </c>
      <c r="F52" s="137">
        <v>49</v>
      </c>
      <c r="G52" s="723">
        <f t="shared" si="6"/>
        <v>37</v>
      </c>
      <c r="H52" s="724">
        <f t="shared" si="7"/>
        <v>36</v>
      </c>
      <c r="I52" s="719">
        <f t="shared" si="8"/>
        <v>1.5</v>
      </c>
      <c r="J52" s="485">
        <f>VLOOKUP(C52,[1]学年!$C$2:$D$7,2,0)</f>
        <v>3</v>
      </c>
      <c r="K52" s="140" t="str">
        <f t="shared" si="0"/>
        <v>服部　将大</v>
      </c>
      <c r="L52" s="720" t="str">
        <f t="shared" si="1"/>
        <v>加納</v>
      </c>
      <c r="M52" s="26">
        <v>4.8999999999999998E-5</v>
      </c>
      <c r="N52" s="140">
        <f t="shared" si="9"/>
        <v>1.500049</v>
      </c>
      <c r="O52" s="481"/>
      <c r="P52" s="482"/>
      <c r="Q52" s="615">
        <v>49</v>
      </c>
      <c r="R52" s="720" t="str">
        <f t="shared" si="2"/>
        <v>佐藤　瑞己</v>
      </c>
      <c r="S52" s="140">
        <f t="shared" si="3"/>
        <v>3</v>
      </c>
      <c r="T52" s="721" t="str">
        <f t="shared" si="4"/>
        <v>関</v>
      </c>
      <c r="U52" s="140">
        <f t="shared" si="5"/>
        <v>1</v>
      </c>
      <c r="V52" s="721"/>
      <c r="W52" s="140"/>
      <c r="X52" s="722"/>
      <c r="Y52" s="28"/>
      <c r="Z52" s="616"/>
      <c r="AA52" s="138"/>
      <c r="AB52" s="721"/>
      <c r="AC52" s="140"/>
      <c r="AD52" s="722"/>
      <c r="AF52" s="77"/>
      <c r="AH52" s="141"/>
      <c r="AI52" s="135"/>
      <c r="AJ52" s="143"/>
      <c r="AK52" s="136"/>
      <c r="AL52" s="143"/>
    </row>
    <row r="53" spans="1:39" ht="15.75" customHeight="1" x14ac:dyDescent="0.2">
      <c r="A53" s="133">
        <v>50</v>
      </c>
      <c r="B53" s="19" t="s">
        <v>265</v>
      </c>
      <c r="C53" s="134" t="s">
        <v>65</v>
      </c>
      <c r="D53" s="135" t="s">
        <v>116</v>
      </c>
      <c r="E53" s="143">
        <v>3</v>
      </c>
      <c r="F53" s="137">
        <v>49</v>
      </c>
      <c r="G53" s="723">
        <f t="shared" si="6"/>
        <v>141</v>
      </c>
      <c r="H53" s="724">
        <f t="shared" si="7"/>
        <v>83</v>
      </c>
      <c r="I53" s="719">
        <f t="shared" si="8"/>
        <v>0</v>
      </c>
      <c r="J53" s="485" t="str">
        <f>VLOOKUP(C53,[1]学年!$C$2:$D$7,2,0)</f>
        <v>中3</v>
      </c>
      <c r="K53" s="140" t="str">
        <f t="shared" si="0"/>
        <v>水野　惺矢</v>
      </c>
      <c r="L53" s="720" t="str">
        <f t="shared" si="1"/>
        <v>WiM岐阜</v>
      </c>
      <c r="M53" s="26">
        <v>5.0000000000000002E-5</v>
      </c>
      <c r="N53" s="140">
        <f t="shared" si="9"/>
        <v>5.0000000000000002E-5</v>
      </c>
      <c r="O53" s="481"/>
      <c r="P53" s="482"/>
      <c r="Q53" s="615">
        <v>50</v>
      </c>
      <c r="R53" s="720" t="str">
        <f t="shared" si="2"/>
        <v>亀山　貴史</v>
      </c>
      <c r="S53" s="140">
        <f t="shared" si="3"/>
        <v>3</v>
      </c>
      <c r="T53" s="721" t="str">
        <f t="shared" si="4"/>
        <v>関</v>
      </c>
      <c r="U53" s="140">
        <f t="shared" si="5"/>
        <v>1</v>
      </c>
      <c r="V53" s="721"/>
      <c r="W53" s="140"/>
      <c r="X53" s="722"/>
      <c r="Y53" s="28"/>
      <c r="Z53" s="616"/>
      <c r="AA53" s="138"/>
      <c r="AB53" s="721"/>
      <c r="AC53" s="140"/>
      <c r="AD53" s="722"/>
      <c r="AF53" s="133"/>
      <c r="AH53" s="134"/>
      <c r="AI53" s="135"/>
      <c r="AJ53" s="143"/>
      <c r="AK53" s="136"/>
      <c r="AL53" s="143"/>
    </row>
    <row r="54" spans="1:39" ht="15.75" customHeight="1" x14ac:dyDescent="0.2">
      <c r="A54" s="133">
        <v>51</v>
      </c>
      <c r="B54" s="19" t="s">
        <v>74</v>
      </c>
      <c r="C54" s="134">
        <v>3</v>
      </c>
      <c r="D54" s="135" t="s">
        <v>29</v>
      </c>
      <c r="E54" s="143">
        <v>3</v>
      </c>
      <c r="F54" s="137">
        <v>49</v>
      </c>
      <c r="G54" s="723">
        <f t="shared" si="6"/>
        <v>140</v>
      </c>
      <c r="H54" s="724">
        <f t="shared" si="7"/>
        <v>83</v>
      </c>
      <c r="I54" s="719">
        <f t="shared" si="8"/>
        <v>0</v>
      </c>
      <c r="J54" s="485" t="str">
        <f>VLOOKUP(C54,[1]学年!$C$2:$D$7,2,0)</f>
        <v>×</v>
      </c>
      <c r="K54" s="140" t="str">
        <f t="shared" si="0"/>
        <v>林　　佳生</v>
      </c>
      <c r="L54" s="720" t="str">
        <f t="shared" si="1"/>
        <v>可児</v>
      </c>
      <c r="M54" s="26">
        <v>5.1E-5</v>
      </c>
      <c r="N54" s="140">
        <f t="shared" si="9"/>
        <v>5.1E-5</v>
      </c>
      <c r="O54" s="481"/>
      <c r="P54" s="482"/>
      <c r="Q54" s="615">
        <v>51</v>
      </c>
      <c r="R54" s="720" t="str">
        <f t="shared" si="2"/>
        <v>松本　晃明</v>
      </c>
      <c r="S54" s="140">
        <f t="shared" si="3"/>
        <v>3</v>
      </c>
      <c r="T54" s="721">
        <f t="shared" si="4"/>
        <v>0</v>
      </c>
      <c r="U54" s="140">
        <f t="shared" si="5"/>
        <v>0.75</v>
      </c>
      <c r="V54" s="721"/>
      <c r="W54" s="140"/>
      <c r="X54" s="722"/>
      <c r="Y54" s="28"/>
      <c r="Z54" s="616"/>
      <c r="AA54" s="138"/>
      <c r="AB54" s="721"/>
      <c r="AC54" s="140"/>
      <c r="AD54" s="722"/>
      <c r="AF54" s="133"/>
      <c r="AH54" s="134"/>
      <c r="AI54" s="135"/>
      <c r="AJ54" s="143"/>
      <c r="AK54" s="136"/>
      <c r="AL54" s="143"/>
      <c r="AM54" s="4"/>
    </row>
    <row r="55" spans="1:39" ht="15.75" customHeight="1" x14ac:dyDescent="0.2">
      <c r="A55" s="133">
        <v>52</v>
      </c>
      <c r="B55" s="19" t="s">
        <v>347</v>
      </c>
      <c r="C55" s="134" t="s">
        <v>55</v>
      </c>
      <c r="D55" s="135"/>
      <c r="E55" s="143">
        <v>3</v>
      </c>
      <c r="F55" s="137">
        <v>49</v>
      </c>
      <c r="G55" s="723">
        <f t="shared" si="6"/>
        <v>25</v>
      </c>
      <c r="H55" s="724">
        <f t="shared" si="7"/>
        <v>25</v>
      </c>
      <c r="I55" s="719">
        <f t="shared" si="8"/>
        <v>3</v>
      </c>
      <c r="J55" s="485">
        <f>VLOOKUP(C55,[1]学年!$C$2:$D$7,2,0)</f>
        <v>1</v>
      </c>
      <c r="K55" s="140" t="str">
        <f t="shared" si="0"/>
        <v>関野　洸貴</v>
      </c>
      <c r="L55" s="720">
        <f t="shared" si="1"/>
        <v>0</v>
      </c>
      <c r="M55" s="26">
        <v>5.1999999999999997E-5</v>
      </c>
      <c r="N55" s="140">
        <f t="shared" si="9"/>
        <v>3.0000520000000002</v>
      </c>
      <c r="O55" s="481"/>
      <c r="P55" s="482"/>
      <c r="Q55" s="615">
        <v>52</v>
      </c>
      <c r="R55" s="720" t="str">
        <f t="shared" si="2"/>
        <v>橋本　竣史</v>
      </c>
      <c r="S55" s="140">
        <f t="shared" si="3"/>
        <v>3</v>
      </c>
      <c r="T55" s="721" t="str">
        <f t="shared" si="4"/>
        <v>可児工</v>
      </c>
      <c r="U55" s="140">
        <f t="shared" si="5"/>
        <v>0.75</v>
      </c>
      <c r="V55" s="721"/>
      <c r="W55" s="140"/>
      <c r="X55" s="722"/>
      <c r="Y55" s="28"/>
      <c r="Z55" s="616"/>
      <c r="AA55" s="138"/>
      <c r="AB55" s="721"/>
      <c r="AC55" s="140"/>
      <c r="AD55" s="722"/>
      <c r="AF55" s="133"/>
      <c r="AH55" s="134"/>
      <c r="AI55" s="21"/>
      <c r="AJ55" s="143"/>
      <c r="AK55" s="136"/>
      <c r="AL55" s="143"/>
    </row>
    <row r="56" spans="1:39" ht="15.75" customHeight="1" x14ac:dyDescent="0.2">
      <c r="A56" s="133">
        <v>53</v>
      </c>
      <c r="B56" s="19" t="s">
        <v>266</v>
      </c>
      <c r="C56" s="141" t="s">
        <v>65</v>
      </c>
      <c r="D56" s="135" t="s">
        <v>215</v>
      </c>
      <c r="E56" s="143">
        <v>3</v>
      </c>
      <c r="F56" s="137">
        <v>49</v>
      </c>
      <c r="G56" s="723">
        <f t="shared" si="6"/>
        <v>139</v>
      </c>
      <c r="H56" s="724">
        <f t="shared" si="7"/>
        <v>83</v>
      </c>
      <c r="I56" s="719">
        <f t="shared" si="8"/>
        <v>0</v>
      </c>
      <c r="J56" s="485" t="str">
        <f>VLOOKUP(C56,[1]学年!$C$2:$D$7,2,0)</f>
        <v>中3</v>
      </c>
      <c r="K56" s="140" t="str">
        <f t="shared" si="0"/>
        <v>間宮　友稀</v>
      </c>
      <c r="L56" s="720" t="str">
        <f t="shared" si="1"/>
        <v>ＨＩＤＥ TA</v>
      </c>
      <c r="M56" s="26">
        <v>5.3000000000000001E-5</v>
      </c>
      <c r="N56" s="140">
        <f t="shared" si="9"/>
        <v>5.3000000000000001E-5</v>
      </c>
      <c r="O56" s="481"/>
      <c r="P56" s="482"/>
      <c r="Q56" s="615">
        <v>53</v>
      </c>
      <c r="R56" s="720" t="str">
        <f t="shared" si="2"/>
        <v>畠中　健士郎</v>
      </c>
      <c r="S56" s="140">
        <f t="shared" si="3"/>
        <v>3</v>
      </c>
      <c r="T56" s="721" t="str">
        <f t="shared" si="4"/>
        <v>可児工</v>
      </c>
      <c r="U56" s="140">
        <f t="shared" si="5"/>
        <v>0.75</v>
      </c>
      <c r="V56" s="721"/>
      <c r="W56" s="140"/>
      <c r="X56" s="722"/>
      <c r="Y56" s="28"/>
      <c r="Z56" s="616"/>
      <c r="AA56" s="138"/>
      <c r="AB56" s="721"/>
      <c r="AC56" s="140"/>
      <c r="AD56" s="722"/>
      <c r="AF56" s="77"/>
      <c r="AH56" s="141"/>
      <c r="AI56" s="135"/>
      <c r="AJ56" s="143"/>
      <c r="AK56" s="136"/>
      <c r="AL56" s="143"/>
    </row>
    <row r="57" spans="1:39" ht="15.75" customHeight="1" x14ac:dyDescent="0.2">
      <c r="A57" s="133">
        <v>54</v>
      </c>
      <c r="B57" s="19" t="s">
        <v>155</v>
      </c>
      <c r="C57" s="134" t="s">
        <v>53</v>
      </c>
      <c r="D57" s="135" t="s">
        <v>116</v>
      </c>
      <c r="E57" s="143">
        <v>3</v>
      </c>
      <c r="F57" s="137">
        <v>49</v>
      </c>
      <c r="G57" s="723">
        <f t="shared" si="6"/>
        <v>138</v>
      </c>
      <c r="H57" s="724">
        <f t="shared" si="7"/>
        <v>83</v>
      </c>
      <c r="I57" s="719">
        <f t="shared" si="8"/>
        <v>0</v>
      </c>
      <c r="J57" s="485" t="str">
        <f>VLOOKUP(C57,[1]学年!$C$2:$D$7,2,0)</f>
        <v>中3</v>
      </c>
      <c r="K57" s="140" t="str">
        <f t="shared" si="0"/>
        <v>丹羽　駿介</v>
      </c>
      <c r="L57" s="720" t="str">
        <f t="shared" si="1"/>
        <v>WiM岐阜</v>
      </c>
      <c r="M57" s="26">
        <v>5.3999999999999998E-5</v>
      </c>
      <c r="N57" s="140">
        <f t="shared" si="9"/>
        <v>5.3999999999999998E-5</v>
      </c>
      <c r="O57" s="481"/>
      <c r="P57" s="482"/>
      <c r="Q57" s="615">
        <v>54</v>
      </c>
      <c r="R57" s="720" t="str">
        <f t="shared" si="2"/>
        <v>孕石　光</v>
      </c>
      <c r="S57" s="140">
        <f t="shared" si="3"/>
        <v>3</v>
      </c>
      <c r="T57" s="721" t="str">
        <f t="shared" si="4"/>
        <v>関有知</v>
      </c>
      <c r="U57" s="140">
        <f t="shared" si="5"/>
        <v>0.75</v>
      </c>
      <c r="V57" s="721"/>
      <c r="W57" s="140"/>
      <c r="X57" s="722"/>
      <c r="Y57" s="28"/>
      <c r="Z57" s="616"/>
      <c r="AA57" s="138"/>
      <c r="AB57" s="721"/>
      <c r="AC57" s="140"/>
      <c r="AD57" s="722"/>
      <c r="AF57" s="133"/>
      <c r="AH57" s="134"/>
      <c r="AI57" s="135"/>
      <c r="AJ57" s="143"/>
      <c r="AK57" s="136"/>
      <c r="AL57" s="143"/>
    </row>
    <row r="58" spans="1:39" ht="15.75" customHeight="1" x14ac:dyDescent="0.2">
      <c r="A58" s="133">
        <v>55</v>
      </c>
      <c r="B58" s="19" t="s">
        <v>204</v>
      </c>
      <c r="C58" s="134">
        <v>3</v>
      </c>
      <c r="D58" s="135" t="s">
        <v>76</v>
      </c>
      <c r="E58" s="143">
        <v>2.875</v>
      </c>
      <c r="F58" s="137">
        <v>55</v>
      </c>
      <c r="G58" s="723">
        <f t="shared" si="6"/>
        <v>137</v>
      </c>
      <c r="H58" s="724">
        <f t="shared" si="7"/>
        <v>83</v>
      </c>
      <c r="I58" s="719">
        <f t="shared" si="8"/>
        <v>0</v>
      </c>
      <c r="J58" s="485" t="str">
        <f>VLOOKUP(C58,[1]学年!$C$2:$D$7,2,0)</f>
        <v>×</v>
      </c>
      <c r="K58" s="140" t="str">
        <f t="shared" si="0"/>
        <v>石川　　徹</v>
      </c>
      <c r="L58" s="720" t="str">
        <f t="shared" si="1"/>
        <v>中津</v>
      </c>
      <c r="M58" s="26">
        <v>5.5000000000000002E-5</v>
      </c>
      <c r="N58" s="140">
        <f t="shared" si="9"/>
        <v>5.5000000000000002E-5</v>
      </c>
      <c r="O58" s="481"/>
      <c r="P58" s="482"/>
      <c r="Q58" s="615">
        <v>55</v>
      </c>
      <c r="R58" s="720" t="str">
        <f t="shared" si="2"/>
        <v>二村　海成</v>
      </c>
      <c r="S58" s="140">
        <f t="shared" si="3"/>
        <v>3</v>
      </c>
      <c r="T58" s="721" t="str">
        <f t="shared" si="4"/>
        <v>関商工</v>
      </c>
      <c r="U58" s="140">
        <f t="shared" si="5"/>
        <v>0.625</v>
      </c>
      <c r="V58" s="721"/>
      <c r="W58" s="140"/>
      <c r="X58" s="722"/>
      <c r="Y58" s="28"/>
      <c r="Z58" s="616"/>
      <c r="AA58" s="138"/>
      <c r="AB58" s="721"/>
      <c r="AC58" s="140"/>
      <c r="AD58" s="722"/>
      <c r="AF58" s="133"/>
      <c r="AH58" s="134"/>
      <c r="AI58" s="21"/>
      <c r="AJ58" s="143"/>
      <c r="AK58" s="136"/>
      <c r="AL58" s="143"/>
    </row>
    <row r="59" spans="1:39" ht="15.75" customHeight="1" x14ac:dyDescent="0.2">
      <c r="A59" s="133">
        <v>56</v>
      </c>
      <c r="B59" s="19" t="s">
        <v>203</v>
      </c>
      <c r="C59" s="134">
        <v>3</v>
      </c>
      <c r="D59" s="135" t="s">
        <v>76</v>
      </c>
      <c r="E59" s="143">
        <v>2.875</v>
      </c>
      <c r="F59" s="137">
        <v>55</v>
      </c>
      <c r="G59" s="723">
        <f t="shared" si="6"/>
        <v>136</v>
      </c>
      <c r="H59" s="724">
        <f t="shared" si="7"/>
        <v>83</v>
      </c>
      <c r="I59" s="719">
        <f t="shared" si="8"/>
        <v>0</v>
      </c>
      <c r="J59" s="485" t="str">
        <f>VLOOKUP(C59,[1]学年!$C$2:$D$7,2,0)</f>
        <v>×</v>
      </c>
      <c r="K59" s="140" t="str">
        <f t="shared" si="0"/>
        <v>伊藤　月架</v>
      </c>
      <c r="L59" s="720" t="str">
        <f t="shared" si="1"/>
        <v>中津</v>
      </c>
      <c r="M59" s="26">
        <v>5.5999999999999999E-5</v>
      </c>
      <c r="N59" s="140">
        <f t="shared" si="9"/>
        <v>5.5999999999999999E-5</v>
      </c>
      <c r="O59" s="481"/>
      <c r="P59" s="482"/>
      <c r="Q59" s="615">
        <v>56</v>
      </c>
      <c r="R59" s="720" t="str">
        <f t="shared" si="2"/>
        <v>長尾　柊也</v>
      </c>
      <c r="S59" s="140">
        <f t="shared" si="3"/>
        <v>3</v>
      </c>
      <c r="T59" s="721" t="str">
        <f t="shared" si="4"/>
        <v>関商工</v>
      </c>
      <c r="U59" s="140">
        <f t="shared" si="5"/>
        <v>0.625</v>
      </c>
      <c r="V59" s="721"/>
      <c r="W59" s="140"/>
      <c r="X59" s="722"/>
      <c r="Y59" s="28"/>
      <c r="Z59" s="616"/>
      <c r="AA59" s="138"/>
      <c r="AB59" s="721"/>
      <c r="AC59" s="140"/>
      <c r="AD59" s="722"/>
      <c r="AF59" s="133"/>
      <c r="AH59" s="134"/>
      <c r="AI59" s="135"/>
      <c r="AJ59" s="143"/>
      <c r="AK59" s="136"/>
      <c r="AL59" s="143"/>
      <c r="AM59" s="4"/>
    </row>
    <row r="60" spans="1:39" ht="15.75" customHeight="1" x14ac:dyDescent="0.2">
      <c r="A60" s="133">
        <v>57</v>
      </c>
      <c r="B60" s="19" t="s">
        <v>435</v>
      </c>
      <c r="C60" s="141">
        <v>1</v>
      </c>
      <c r="D60" s="135" t="s">
        <v>30</v>
      </c>
      <c r="E60" s="143">
        <v>2.5</v>
      </c>
      <c r="F60" s="137">
        <v>57</v>
      </c>
      <c r="G60" s="723">
        <f t="shared" si="6"/>
        <v>40</v>
      </c>
      <c r="H60" s="724">
        <f t="shared" si="7"/>
        <v>38</v>
      </c>
      <c r="I60" s="719">
        <f t="shared" si="8"/>
        <v>1.25</v>
      </c>
      <c r="J60" s="485">
        <f>VLOOKUP(C60,[1]学年!$C$2:$D$7,2,0)</f>
        <v>2</v>
      </c>
      <c r="K60" s="140" t="str">
        <f t="shared" si="0"/>
        <v>藤井　悠成</v>
      </c>
      <c r="L60" s="720" t="str">
        <f t="shared" si="1"/>
        <v>大垣南</v>
      </c>
      <c r="M60" s="26">
        <v>5.7000000000000003E-5</v>
      </c>
      <c r="N60" s="140">
        <f t="shared" si="9"/>
        <v>1.250057</v>
      </c>
      <c r="O60" s="481"/>
      <c r="P60" s="482"/>
      <c r="Q60" s="615">
        <v>57</v>
      </c>
      <c r="R60" s="720" t="str">
        <f t="shared" si="2"/>
        <v>岡田　拓也</v>
      </c>
      <c r="S60" s="140">
        <f t="shared" si="3"/>
        <v>3</v>
      </c>
      <c r="T60" s="721" t="str">
        <f t="shared" si="4"/>
        <v>加納</v>
      </c>
      <c r="U60" s="140">
        <f t="shared" si="5"/>
        <v>0.625</v>
      </c>
      <c r="V60" s="721"/>
      <c r="W60" s="140"/>
      <c r="X60" s="722"/>
      <c r="Y60" s="28"/>
      <c r="Z60" s="616"/>
      <c r="AA60" s="138"/>
      <c r="AB60" s="721"/>
      <c r="AC60" s="140"/>
      <c r="AD60" s="722"/>
      <c r="AF60" s="133"/>
      <c r="AH60" s="141"/>
      <c r="AI60" s="135"/>
      <c r="AJ60" s="143"/>
      <c r="AK60" s="136"/>
      <c r="AL60" s="143"/>
      <c r="AM60" s="4"/>
    </row>
    <row r="61" spans="1:39" ht="15.75" customHeight="1" x14ac:dyDescent="0.2">
      <c r="A61" s="133">
        <v>58</v>
      </c>
      <c r="B61" s="19" t="s">
        <v>428</v>
      </c>
      <c r="C61" s="134">
        <v>1</v>
      </c>
      <c r="D61" s="135" t="s">
        <v>418</v>
      </c>
      <c r="E61" s="143">
        <v>2.5</v>
      </c>
      <c r="F61" s="137">
        <v>57</v>
      </c>
      <c r="G61" s="723">
        <f t="shared" si="6"/>
        <v>39</v>
      </c>
      <c r="H61" s="724">
        <f t="shared" si="7"/>
        <v>38</v>
      </c>
      <c r="I61" s="719">
        <f t="shared" si="8"/>
        <v>1.25</v>
      </c>
      <c r="J61" s="485">
        <f>VLOOKUP(C61,[1]学年!$C$2:$D$7,2,0)</f>
        <v>2</v>
      </c>
      <c r="K61" s="140" t="str">
        <f t="shared" si="0"/>
        <v>高橋　宗佑</v>
      </c>
      <c r="L61" s="720" t="str">
        <f t="shared" si="1"/>
        <v>麗澤瑞浪</v>
      </c>
      <c r="M61" s="26">
        <v>5.8E-5</v>
      </c>
      <c r="N61" s="140">
        <f t="shared" si="9"/>
        <v>1.2500579999999999</v>
      </c>
      <c r="O61" s="481"/>
      <c r="P61" s="482"/>
      <c r="Q61" s="615">
        <v>58</v>
      </c>
      <c r="R61" s="720" t="str">
        <f t="shared" si="2"/>
        <v>武市　勇輝</v>
      </c>
      <c r="S61" s="140">
        <f t="shared" si="3"/>
        <v>3</v>
      </c>
      <c r="T61" s="721" t="str">
        <f t="shared" si="4"/>
        <v>岐阜</v>
      </c>
      <c r="U61" s="140">
        <f t="shared" si="5"/>
        <v>0.625</v>
      </c>
      <c r="V61" s="721"/>
      <c r="W61" s="140"/>
      <c r="X61" s="722"/>
      <c r="Y61" s="28"/>
      <c r="Z61" s="616"/>
      <c r="AA61" s="138"/>
      <c r="AB61" s="721"/>
      <c r="AC61" s="140"/>
      <c r="AD61" s="722"/>
      <c r="AF61" s="133"/>
      <c r="AH61" s="134"/>
      <c r="AI61" s="135"/>
      <c r="AJ61" s="143"/>
      <c r="AK61" s="136"/>
      <c r="AL61" s="143"/>
    </row>
    <row r="62" spans="1:39" ht="15.75" customHeight="1" x14ac:dyDescent="0.2">
      <c r="A62" s="133">
        <v>59</v>
      </c>
      <c r="B62" s="19" t="s">
        <v>429</v>
      </c>
      <c r="C62" s="134">
        <v>1</v>
      </c>
      <c r="D62" s="135" t="s">
        <v>418</v>
      </c>
      <c r="E62" s="143">
        <v>2.5</v>
      </c>
      <c r="F62" s="137">
        <v>57</v>
      </c>
      <c r="G62" s="723">
        <f t="shared" si="6"/>
        <v>38</v>
      </c>
      <c r="H62" s="724">
        <f t="shared" si="7"/>
        <v>38</v>
      </c>
      <c r="I62" s="719">
        <f t="shared" si="8"/>
        <v>1.25</v>
      </c>
      <c r="J62" s="485">
        <f>VLOOKUP(C62,[1]学年!$C$2:$D$7,2,0)</f>
        <v>2</v>
      </c>
      <c r="K62" s="140" t="str">
        <f t="shared" si="0"/>
        <v>松﨑　友哉</v>
      </c>
      <c r="L62" s="720" t="str">
        <f t="shared" si="1"/>
        <v>麗澤瑞浪</v>
      </c>
      <c r="M62" s="26">
        <v>5.8999999999999998E-5</v>
      </c>
      <c r="N62" s="140">
        <f t="shared" si="9"/>
        <v>1.250059</v>
      </c>
      <c r="O62" s="481"/>
      <c r="P62" s="482"/>
      <c r="Q62" s="615">
        <v>59</v>
      </c>
      <c r="R62" s="720" t="str">
        <f t="shared" si="2"/>
        <v>入木田颯真</v>
      </c>
      <c r="S62" s="140">
        <f t="shared" si="3"/>
        <v>2</v>
      </c>
      <c r="T62" s="721" t="str">
        <f t="shared" si="4"/>
        <v>郡上</v>
      </c>
      <c r="U62" s="140">
        <f t="shared" si="5"/>
        <v>0.625</v>
      </c>
      <c r="V62" s="721"/>
      <c r="W62" s="140"/>
      <c r="X62" s="722"/>
      <c r="Y62" s="28"/>
      <c r="Z62" s="616"/>
      <c r="AA62" s="138"/>
      <c r="AB62" s="721"/>
      <c r="AC62" s="140"/>
      <c r="AD62" s="722"/>
      <c r="AF62" s="133"/>
      <c r="AH62" s="134"/>
      <c r="AI62" s="21"/>
      <c r="AJ62" s="143"/>
      <c r="AK62" s="136"/>
      <c r="AL62" s="143"/>
    </row>
    <row r="63" spans="1:39" ht="15.75" customHeight="1" x14ac:dyDescent="0.2">
      <c r="A63" s="133">
        <v>60</v>
      </c>
      <c r="B63" s="19" t="s">
        <v>127</v>
      </c>
      <c r="C63" s="141">
        <v>3</v>
      </c>
      <c r="D63" s="135" t="s">
        <v>78</v>
      </c>
      <c r="E63" s="143">
        <v>2.5</v>
      </c>
      <c r="F63" s="137">
        <v>57</v>
      </c>
      <c r="G63" s="723">
        <f t="shared" si="6"/>
        <v>135</v>
      </c>
      <c r="H63" s="724">
        <f t="shared" si="7"/>
        <v>83</v>
      </c>
      <c r="I63" s="719">
        <f t="shared" si="8"/>
        <v>0</v>
      </c>
      <c r="J63" s="485" t="str">
        <f>VLOOKUP(C63,[1]学年!$C$2:$D$7,2,0)</f>
        <v>×</v>
      </c>
      <c r="K63" s="140" t="str">
        <f t="shared" si="0"/>
        <v>谷藤　拓海</v>
      </c>
      <c r="L63" s="720" t="str">
        <f t="shared" si="1"/>
        <v>岐阜</v>
      </c>
      <c r="M63" s="26">
        <v>6.0000000000000002E-5</v>
      </c>
      <c r="N63" s="140">
        <f t="shared" si="9"/>
        <v>6.0000000000000002E-5</v>
      </c>
      <c r="O63" s="481"/>
      <c r="P63" s="482"/>
      <c r="Q63" s="615">
        <v>60</v>
      </c>
      <c r="R63" s="720" t="str">
        <f t="shared" si="2"/>
        <v>森　　裕樹</v>
      </c>
      <c r="S63" s="140">
        <f t="shared" si="3"/>
        <v>3</v>
      </c>
      <c r="T63" s="721" t="str">
        <f t="shared" si="4"/>
        <v>岐南工</v>
      </c>
      <c r="U63" s="140">
        <f t="shared" si="5"/>
        <v>0.5</v>
      </c>
      <c r="V63" s="721"/>
      <c r="W63" s="140"/>
      <c r="X63" s="722"/>
      <c r="Y63" s="28"/>
      <c r="Z63" s="616"/>
      <c r="AA63" s="138"/>
      <c r="AB63" s="721"/>
      <c r="AC63" s="140"/>
      <c r="AD63" s="722"/>
      <c r="AF63" s="77"/>
      <c r="AH63" s="141"/>
      <c r="AI63" s="135"/>
      <c r="AJ63" s="143"/>
      <c r="AK63" s="136"/>
      <c r="AL63" s="143"/>
    </row>
    <row r="64" spans="1:39" ht="15.75" customHeight="1" x14ac:dyDescent="0.2">
      <c r="A64" s="133">
        <v>61</v>
      </c>
      <c r="B64" s="19" t="s">
        <v>135</v>
      </c>
      <c r="C64" s="141">
        <v>3</v>
      </c>
      <c r="D64" s="135" t="s">
        <v>78</v>
      </c>
      <c r="E64" s="143">
        <v>2.4375</v>
      </c>
      <c r="F64" s="137">
        <v>61</v>
      </c>
      <c r="G64" s="723">
        <f t="shared" si="6"/>
        <v>134</v>
      </c>
      <c r="H64" s="724">
        <f t="shared" si="7"/>
        <v>83</v>
      </c>
      <c r="I64" s="719">
        <f t="shared" si="8"/>
        <v>0</v>
      </c>
      <c r="J64" s="485" t="str">
        <f>VLOOKUP(C64,[1]学年!$C$2:$D$7,2,0)</f>
        <v>×</v>
      </c>
      <c r="K64" s="140" t="str">
        <f t="shared" si="0"/>
        <v>今村　暢介</v>
      </c>
      <c r="L64" s="720" t="str">
        <f t="shared" si="1"/>
        <v>岐阜</v>
      </c>
      <c r="M64" s="26">
        <v>6.0999999999999999E-5</v>
      </c>
      <c r="N64" s="140">
        <f t="shared" si="9"/>
        <v>6.0999999999999999E-5</v>
      </c>
      <c r="O64" s="481"/>
      <c r="P64" s="482"/>
      <c r="Q64" s="615">
        <v>61</v>
      </c>
      <c r="R64" s="720" t="str">
        <f t="shared" si="2"/>
        <v>馬谷未来翔</v>
      </c>
      <c r="S64" s="140">
        <f t="shared" si="3"/>
        <v>3</v>
      </c>
      <c r="T64" s="721" t="str">
        <f t="shared" si="4"/>
        <v>岐南工</v>
      </c>
      <c r="U64" s="140">
        <f t="shared" si="5"/>
        <v>0.5</v>
      </c>
      <c r="V64" s="721"/>
      <c r="W64" s="140"/>
      <c r="X64" s="722"/>
      <c r="Y64" s="28"/>
      <c r="Z64" s="616"/>
      <c r="AA64" s="138"/>
      <c r="AB64" s="721"/>
      <c r="AC64" s="140"/>
      <c r="AD64" s="722"/>
      <c r="AF64" s="77"/>
      <c r="AH64" s="141"/>
      <c r="AI64" s="135"/>
      <c r="AJ64" s="143"/>
      <c r="AK64" s="136"/>
      <c r="AL64" s="143"/>
    </row>
    <row r="65" spans="1:39" ht="15.75" customHeight="1" x14ac:dyDescent="0.2">
      <c r="A65" s="133">
        <v>62</v>
      </c>
      <c r="B65" s="19" t="s">
        <v>425</v>
      </c>
      <c r="C65" s="134">
        <v>2</v>
      </c>
      <c r="D65" s="135" t="s">
        <v>418</v>
      </c>
      <c r="E65" s="143">
        <v>2.25</v>
      </c>
      <c r="F65" s="137">
        <v>62</v>
      </c>
      <c r="G65" s="723">
        <f t="shared" si="6"/>
        <v>43</v>
      </c>
      <c r="H65" s="724">
        <f t="shared" si="7"/>
        <v>41</v>
      </c>
      <c r="I65" s="719">
        <f t="shared" si="8"/>
        <v>1.125</v>
      </c>
      <c r="J65" s="485">
        <f>VLOOKUP(C65,[1]学年!$C$2:$D$7,2,0)</f>
        <v>3</v>
      </c>
      <c r="K65" s="140" t="str">
        <f t="shared" si="0"/>
        <v>奥田　晃平</v>
      </c>
      <c r="L65" s="720" t="str">
        <f t="shared" si="1"/>
        <v>麗澤瑞浪</v>
      </c>
      <c r="M65" s="26">
        <v>6.2000000000000003E-5</v>
      </c>
      <c r="N65" s="140">
        <f t="shared" si="9"/>
        <v>1.125062</v>
      </c>
      <c r="O65" s="481"/>
      <c r="P65" s="482"/>
      <c r="Q65" s="615">
        <v>62</v>
      </c>
      <c r="R65" s="720" t="str">
        <f t="shared" si="2"/>
        <v>渡辺　駿</v>
      </c>
      <c r="S65" s="140">
        <f t="shared" si="3"/>
        <v>2</v>
      </c>
      <c r="T65" s="721" t="str">
        <f t="shared" si="4"/>
        <v>各務原</v>
      </c>
      <c r="U65" s="140">
        <f t="shared" si="5"/>
        <v>0.5</v>
      </c>
      <c r="V65" s="721"/>
      <c r="W65" s="140"/>
      <c r="X65" s="722"/>
      <c r="Y65" s="28"/>
      <c r="Z65" s="616"/>
      <c r="AA65" s="138"/>
      <c r="AB65" s="721"/>
      <c r="AC65" s="140"/>
      <c r="AD65" s="722"/>
      <c r="AF65" s="133"/>
      <c r="AH65" s="134"/>
      <c r="AI65" s="135"/>
      <c r="AJ65" s="143"/>
      <c r="AK65" s="136"/>
      <c r="AL65" s="143"/>
    </row>
    <row r="66" spans="1:39" ht="15.75" customHeight="1" x14ac:dyDescent="0.2">
      <c r="A66" s="133">
        <v>63</v>
      </c>
      <c r="B66" s="19" t="s">
        <v>427</v>
      </c>
      <c r="C66" s="134">
        <v>1</v>
      </c>
      <c r="D66" s="135" t="s">
        <v>418</v>
      </c>
      <c r="E66" s="143">
        <v>2.25</v>
      </c>
      <c r="F66" s="137">
        <v>62</v>
      </c>
      <c r="G66" s="723">
        <f t="shared" si="6"/>
        <v>42</v>
      </c>
      <c r="H66" s="724">
        <f t="shared" si="7"/>
        <v>41</v>
      </c>
      <c r="I66" s="719">
        <f t="shared" si="8"/>
        <v>1.125</v>
      </c>
      <c r="J66" s="485">
        <f>VLOOKUP(C66,[1]学年!$C$2:$D$7,2,0)</f>
        <v>2</v>
      </c>
      <c r="K66" s="140" t="str">
        <f t="shared" si="0"/>
        <v>熊本　優弥</v>
      </c>
      <c r="L66" s="720" t="str">
        <f t="shared" si="1"/>
        <v>麗澤瑞浪</v>
      </c>
      <c r="M66" s="26">
        <v>6.3E-5</v>
      </c>
      <c r="N66" s="140">
        <f t="shared" si="9"/>
        <v>1.1250629999999999</v>
      </c>
      <c r="O66" s="481"/>
      <c r="P66" s="482"/>
      <c r="Q66" s="615">
        <v>63</v>
      </c>
      <c r="R66" s="720" t="str">
        <f t="shared" si="2"/>
        <v>木村　祐介</v>
      </c>
      <c r="S66" s="140">
        <f t="shared" si="3"/>
        <v>2</v>
      </c>
      <c r="T66" s="721" t="str">
        <f t="shared" si="4"/>
        <v>各務原</v>
      </c>
      <c r="U66" s="140">
        <f t="shared" si="5"/>
        <v>0.5</v>
      </c>
      <c r="V66" s="721"/>
      <c r="W66" s="140"/>
      <c r="X66" s="722"/>
      <c r="Y66" s="28"/>
      <c r="Z66" s="616"/>
      <c r="AA66" s="138"/>
      <c r="AB66" s="721"/>
      <c r="AC66" s="140"/>
      <c r="AD66" s="722"/>
      <c r="AF66" s="133"/>
      <c r="AH66" s="134"/>
      <c r="AI66" s="135"/>
      <c r="AJ66" s="143"/>
      <c r="AK66" s="136"/>
      <c r="AL66" s="143"/>
    </row>
    <row r="67" spans="1:39" ht="15.75" customHeight="1" x14ac:dyDescent="0.2">
      <c r="A67" s="133">
        <v>64</v>
      </c>
      <c r="B67" s="19" t="s">
        <v>220</v>
      </c>
      <c r="C67" s="134">
        <v>2</v>
      </c>
      <c r="D67" s="135" t="s">
        <v>29</v>
      </c>
      <c r="E67" s="143">
        <v>2.25</v>
      </c>
      <c r="F67" s="137">
        <v>62</v>
      </c>
      <c r="G67" s="723">
        <f t="shared" si="6"/>
        <v>41</v>
      </c>
      <c r="H67" s="724">
        <f t="shared" si="7"/>
        <v>41</v>
      </c>
      <c r="I67" s="719">
        <f t="shared" si="8"/>
        <v>1.125</v>
      </c>
      <c r="J67" s="485">
        <f>VLOOKUP(C67,[1]学年!$C$2:$D$7,2,0)</f>
        <v>3</v>
      </c>
      <c r="K67" s="140" t="str">
        <f t="shared" si="0"/>
        <v>林　　亮佑</v>
      </c>
      <c r="L67" s="720" t="str">
        <f t="shared" si="1"/>
        <v>可児</v>
      </c>
      <c r="M67" s="26">
        <v>6.3999999999999997E-5</v>
      </c>
      <c r="N67" s="140">
        <f t="shared" si="9"/>
        <v>1.1250640000000001</v>
      </c>
      <c r="O67" s="481"/>
      <c r="P67" s="482"/>
      <c r="Q67" s="615">
        <v>64</v>
      </c>
      <c r="R67" s="720" t="str">
        <f t="shared" si="2"/>
        <v>上野翔太郎</v>
      </c>
      <c r="S67" s="140">
        <f t="shared" si="3"/>
        <v>3</v>
      </c>
      <c r="T67" s="721" t="str">
        <f t="shared" si="4"/>
        <v>多治見北</v>
      </c>
      <c r="U67" s="140">
        <f t="shared" si="5"/>
        <v>0.5</v>
      </c>
      <c r="V67" s="721"/>
      <c r="W67" s="140"/>
      <c r="X67" s="722"/>
      <c r="Y67" s="28"/>
      <c r="Z67" s="616"/>
      <c r="AA67" s="138"/>
      <c r="AB67" s="721"/>
      <c r="AC67" s="140"/>
      <c r="AD67" s="722"/>
      <c r="AF67" s="133"/>
      <c r="AH67" s="134"/>
      <c r="AI67" s="135"/>
      <c r="AJ67" s="143"/>
      <c r="AK67" s="136"/>
      <c r="AL67" s="143"/>
      <c r="AM67" s="4"/>
    </row>
    <row r="68" spans="1:39" ht="15.75" customHeight="1" x14ac:dyDescent="0.2">
      <c r="A68" s="133">
        <v>65</v>
      </c>
      <c r="B68" s="19" t="s">
        <v>292</v>
      </c>
      <c r="C68" s="134">
        <v>3</v>
      </c>
      <c r="D68" s="135" t="s">
        <v>9</v>
      </c>
      <c r="E68" s="143">
        <v>2.25</v>
      </c>
      <c r="F68" s="137">
        <v>62</v>
      </c>
      <c r="G68" s="723">
        <f t="shared" si="6"/>
        <v>133</v>
      </c>
      <c r="H68" s="724">
        <f t="shared" si="7"/>
        <v>83</v>
      </c>
      <c r="I68" s="719">
        <f t="shared" si="8"/>
        <v>0</v>
      </c>
      <c r="J68" s="485" t="str">
        <f>VLOOKUP(C68,[1]学年!$C$2:$D$7,2,0)</f>
        <v>×</v>
      </c>
      <c r="K68" s="140" t="str">
        <f t="shared" ref="K68:K131" si="10">B68</f>
        <v>松田　航季</v>
      </c>
      <c r="L68" s="720" t="str">
        <f t="shared" ref="L68:L131" si="11">D68</f>
        <v>関有知</v>
      </c>
      <c r="M68" s="26">
        <v>6.4999999999999994E-5</v>
      </c>
      <c r="N68" s="140">
        <f t="shared" si="9"/>
        <v>6.4999999999999994E-5</v>
      </c>
      <c r="O68" s="481"/>
      <c r="P68" s="482"/>
      <c r="Q68" s="615">
        <v>65</v>
      </c>
      <c r="R68" s="720" t="str">
        <f t="shared" ref="R68:R131" si="12">VLOOKUP($Q68,$G$4:$N$162,5,0)</f>
        <v>苅谷　颯斗</v>
      </c>
      <c r="S68" s="140">
        <f t="shared" ref="S68:S131" si="13">VLOOKUP($Q68,$G$4:$N$162,4,0)</f>
        <v>3</v>
      </c>
      <c r="T68" s="721" t="str">
        <f t="shared" ref="T68:T131" si="14">VLOOKUP($Q68,$G$4:$N$162,6,0)</f>
        <v>県岐阜商</v>
      </c>
      <c r="U68" s="140">
        <f t="shared" ref="U68:U131" si="15">VLOOKUP($Q68,$G$4:$N$162,3,0)</f>
        <v>0.5</v>
      </c>
      <c r="V68" s="721"/>
      <c r="W68" s="140"/>
      <c r="X68" s="722"/>
      <c r="Y68" s="28"/>
      <c r="Z68" s="616"/>
      <c r="AA68" s="138"/>
      <c r="AB68" s="721"/>
      <c r="AC68" s="140"/>
      <c r="AD68" s="722"/>
      <c r="AF68" s="133"/>
      <c r="AH68" s="134"/>
      <c r="AI68" s="135"/>
      <c r="AJ68" s="143"/>
      <c r="AK68" s="136"/>
      <c r="AL68" s="143"/>
      <c r="AM68" s="4"/>
    </row>
    <row r="69" spans="1:39" ht="15.75" customHeight="1" x14ac:dyDescent="0.2">
      <c r="A69" s="133">
        <v>66</v>
      </c>
      <c r="B69" s="19" t="s">
        <v>213</v>
      </c>
      <c r="C69" s="134">
        <v>2</v>
      </c>
      <c r="D69" s="135" t="s">
        <v>82</v>
      </c>
      <c r="E69" s="143">
        <v>2.125</v>
      </c>
      <c r="F69" s="137">
        <v>66</v>
      </c>
      <c r="G69" s="723">
        <f t="shared" ref="G69:G132" si="16">RANK(N69,$N$4:$N$159,0)</f>
        <v>44</v>
      </c>
      <c r="H69" s="724">
        <f t="shared" ref="H69:H132" si="17">RANK(I69,$I$4:$I$159,0)</f>
        <v>44</v>
      </c>
      <c r="I69" s="719">
        <f t="shared" ref="I69:I132" si="18">IF(OR(C69=1,C69=2),E69/2,IF(C69="中3",E69,0))</f>
        <v>1.0625</v>
      </c>
      <c r="J69" s="485">
        <f>VLOOKUP(C69,[1]学年!$C$2:$D$7,2,0)</f>
        <v>3</v>
      </c>
      <c r="K69" s="140" t="str">
        <f t="shared" si="10"/>
        <v>中村　宗吾</v>
      </c>
      <c r="L69" s="720" t="str">
        <f t="shared" si="11"/>
        <v>加納</v>
      </c>
      <c r="M69" s="24">
        <v>6.6000000000000005E-5</v>
      </c>
      <c r="N69" s="140">
        <f t="shared" ref="N69:N132" si="19">I69+M69</f>
        <v>1.0625659999999999</v>
      </c>
      <c r="O69" s="475"/>
      <c r="P69" s="490"/>
      <c r="Q69" s="615">
        <v>66</v>
      </c>
      <c r="R69" s="720" t="str">
        <f t="shared" si="12"/>
        <v>田中　一雅</v>
      </c>
      <c r="S69" s="140">
        <f t="shared" si="13"/>
        <v>3</v>
      </c>
      <c r="T69" s="721" t="str">
        <f t="shared" si="14"/>
        <v>大垣北</v>
      </c>
      <c r="U69" s="140">
        <f t="shared" si="15"/>
        <v>0.375</v>
      </c>
      <c r="V69" s="721"/>
      <c r="W69" s="140"/>
      <c r="X69" s="722"/>
      <c r="Y69" s="28"/>
      <c r="Z69" s="616"/>
      <c r="AA69" s="138"/>
      <c r="AB69" s="721"/>
      <c r="AC69" s="140"/>
      <c r="AD69" s="722"/>
      <c r="AF69" s="133"/>
      <c r="AH69" s="134"/>
      <c r="AI69" s="21"/>
      <c r="AJ69" s="143"/>
      <c r="AK69" s="136"/>
      <c r="AL69" s="143"/>
    </row>
    <row r="70" spans="1:39" ht="15.75" customHeight="1" x14ac:dyDescent="0.2">
      <c r="A70" s="133">
        <v>67</v>
      </c>
      <c r="B70" s="19" t="s">
        <v>212</v>
      </c>
      <c r="C70" s="134">
        <v>3</v>
      </c>
      <c r="D70" s="135" t="s">
        <v>78</v>
      </c>
      <c r="E70" s="143">
        <v>2.125</v>
      </c>
      <c r="F70" s="137">
        <v>66</v>
      </c>
      <c r="G70" s="723">
        <f t="shared" si="16"/>
        <v>132</v>
      </c>
      <c r="H70" s="724">
        <f t="shared" si="17"/>
        <v>83</v>
      </c>
      <c r="I70" s="719">
        <f t="shared" si="18"/>
        <v>0</v>
      </c>
      <c r="J70" s="485" t="str">
        <f>VLOOKUP(C70,[1]学年!$C$2:$D$7,2,0)</f>
        <v>×</v>
      </c>
      <c r="K70" s="140" t="str">
        <f t="shared" si="10"/>
        <v>松尾　琉聖</v>
      </c>
      <c r="L70" s="720" t="str">
        <f t="shared" si="11"/>
        <v>岐阜</v>
      </c>
      <c r="M70" s="26">
        <v>6.7000000000000002E-5</v>
      </c>
      <c r="N70" s="140">
        <f t="shared" si="19"/>
        <v>6.7000000000000002E-5</v>
      </c>
      <c r="O70" s="481"/>
      <c r="P70" s="482"/>
      <c r="Q70" s="615">
        <v>67</v>
      </c>
      <c r="R70" s="720" t="str">
        <f t="shared" si="12"/>
        <v>菱田　航生</v>
      </c>
      <c r="S70" s="140">
        <f t="shared" si="13"/>
        <v>3</v>
      </c>
      <c r="T70" s="721" t="str">
        <f t="shared" si="14"/>
        <v>大垣北</v>
      </c>
      <c r="U70" s="140">
        <f t="shared" si="15"/>
        <v>0.375</v>
      </c>
      <c r="V70" s="721"/>
      <c r="W70" s="140"/>
      <c r="X70" s="722"/>
      <c r="Y70" s="28"/>
      <c r="Z70" s="616"/>
      <c r="AA70" s="138"/>
      <c r="AB70" s="721"/>
      <c r="AC70" s="140"/>
      <c r="AD70" s="722"/>
      <c r="AF70" s="133"/>
      <c r="AH70" s="134"/>
      <c r="AI70" s="135"/>
      <c r="AJ70" s="143"/>
      <c r="AK70" s="136"/>
      <c r="AL70" s="143"/>
    </row>
    <row r="71" spans="1:39" ht="15.75" customHeight="1" x14ac:dyDescent="0.2">
      <c r="A71" s="133">
        <v>68</v>
      </c>
      <c r="B71" s="19" t="s">
        <v>473</v>
      </c>
      <c r="C71" s="141">
        <v>2</v>
      </c>
      <c r="D71" s="135" t="s">
        <v>112</v>
      </c>
      <c r="E71" s="143">
        <v>2</v>
      </c>
      <c r="F71" s="137">
        <v>68</v>
      </c>
      <c r="G71" s="723">
        <f t="shared" si="16"/>
        <v>50</v>
      </c>
      <c r="H71" s="724">
        <f t="shared" si="17"/>
        <v>45</v>
      </c>
      <c r="I71" s="719">
        <f t="shared" si="18"/>
        <v>1</v>
      </c>
      <c r="J71" s="485">
        <f>VLOOKUP(C71,[1]学年!$C$2:$D$7,2,0)</f>
        <v>3</v>
      </c>
      <c r="K71" s="140" t="str">
        <f t="shared" si="10"/>
        <v>亀山　貴史</v>
      </c>
      <c r="L71" s="720" t="str">
        <f t="shared" si="11"/>
        <v>関</v>
      </c>
      <c r="M71" s="26">
        <v>6.7999999999999999E-5</v>
      </c>
      <c r="N71" s="140">
        <f t="shared" si="19"/>
        <v>1.000068</v>
      </c>
      <c r="O71" s="481"/>
      <c r="P71" s="482"/>
      <c r="Q71" s="615">
        <v>68</v>
      </c>
      <c r="R71" s="720" t="str">
        <f t="shared" si="12"/>
        <v>牛垣　翔太</v>
      </c>
      <c r="S71" s="140">
        <f t="shared" si="13"/>
        <v>3</v>
      </c>
      <c r="T71" s="721" t="str">
        <f t="shared" si="14"/>
        <v>大垣東</v>
      </c>
      <c r="U71" s="140">
        <f t="shared" si="15"/>
        <v>0.375</v>
      </c>
      <c r="V71" s="721"/>
      <c r="W71" s="140"/>
      <c r="X71" s="722"/>
      <c r="Y71" s="28"/>
      <c r="Z71" s="616"/>
      <c r="AA71" s="138"/>
      <c r="AB71" s="721"/>
      <c r="AC71" s="140"/>
      <c r="AD71" s="722"/>
      <c r="AF71" s="77"/>
      <c r="AH71" s="141"/>
      <c r="AI71" s="135"/>
      <c r="AJ71" s="143"/>
      <c r="AK71" s="136"/>
      <c r="AL71" s="143"/>
    </row>
    <row r="72" spans="1:39" ht="15.75" customHeight="1" x14ac:dyDescent="0.2">
      <c r="A72" s="133">
        <v>69</v>
      </c>
      <c r="B72" s="19" t="s">
        <v>488</v>
      </c>
      <c r="C72" s="141">
        <v>2</v>
      </c>
      <c r="D72" s="135" t="s">
        <v>112</v>
      </c>
      <c r="E72" s="143">
        <v>2</v>
      </c>
      <c r="F72" s="137">
        <v>68</v>
      </c>
      <c r="G72" s="723">
        <f t="shared" si="16"/>
        <v>49</v>
      </c>
      <c r="H72" s="724">
        <f t="shared" si="17"/>
        <v>45</v>
      </c>
      <c r="I72" s="719">
        <f t="shared" si="18"/>
        <v>1</v>
      </c>
      <c r="J72" s="485">
        <f>VLOOKUP(C72,[1]学年!$C$2:$D$7,2,0)</f>
        <v>3</v>
      </c>
      <c r="K72" s="140" t="str">
        <f t="shared" si="10"/>
        <v>佐藤　瑞己</v>
      </c>
      <c r="L72" s="720" t="str">
        <f t="shared" si="11"/>
        <v>関</v>
      </c>
      <c r="M72" s="26">
        <v>6.8999999999999997E-5</v>
      </c>
      <c r="N72" s="140">
        <f t="shared" si="19"/>
        <v>1.0000690000000001</v>
      </c>
      <c r="O72" s="481"/>
      <c r="P72" s="482"/>
      <c r="Q72" s="615">
        <v>69</v>
      </c>
      <c r="R72" s="720" t="str">
        <f t="shared" si="12"/>
        <v>駒井　敬也</v>
      </c>
      <c r="S72" s="140">
        <f t="shared" si="13"/>
        <v>3</v>
      </c>
      <c r="T72" s="721" t="str">
        <f t="shared" si="14"/>
        <v>大垣東</v>
      </c>
      <c r="U72" s="140">
        <f t="shared" si="15"/>
        <v>0.375</v>
      </c>
      <c r="V72" s="721"/>
      <c r="W72" s="140"/>
      <c r="X72" s="722"/>
      <c r="Y72" s="28"/>
      <c r="Z72" s="616"/>
      <c r="AA72" s="138"/>
      <c r="AB72" s="721"/>
      <c r="AC72" s="140"/>
      <c r="AD72" s="722"/>
      <c r="AF72" s="77"/>
      <c r="AH72" s="141"/>
      <c r="AI72" s="135"/>
      <c r="AJ72" s="143"/>
      <c r="AK72" s="136"/>
      <c r="AL72" s="143"/>
    </row>
    <row r="73" spans="1:39" ht="15.75" customHeight="1" x14ac:dyDescent="0.2">
      <c r="A73" s="133">
        <v>70</v>
      </c>
      <c r="B73" s="19" t="s">
        <v>449</v>
      </c>
      <c r="C73" s="141">
        <v>2</v>
      </c>
      <c r="D73" s="135" t="s">
        <v>110</v>
      </c>
      <c r="E73" s="143">
        <v>2</v>
      </c>
      <c r="F73" s="137">
        <v>68</v>
      </c>
      <c r="G73" s="723">
        <f t="shared" si="16"/>
        <v>48</v>
      </c>
      <c r="H73" s="724">
        <f t="shared" si="17"/>
        <v>45</v>
      </c>
      <c r="I73" s="719">
        <f t="shared" si="18"/>
        <v>1</v>
      </c>
      <c r="J73" s="485">
        <f>VLOOKUP(C73,[1]学年!$C$2:$D$7,2,0)</f>
        <v>3</v>
      </c>
      <c r="K73" s="140" t="str">
        <f t="shared" si="10"/>
        <v>杉山　史和</v>
      </c>
      <c r="L73" s="720" t="str">
        <f t="shared" si="11"/>
        <v>岐阜</v>
      </c>
      <c r="M73" s="26">
        <v>6.9999999999999994E-5</v>
      </c>
      <c r="N73" s="140">
        <f t="shared" si="19"/>
        <v>1.00007</v>
      </c>
      <c r="O73" s="481"/>
      <c r="P73" s="482"/>
      <c r="Q73" s="615">
        <v>70</v>
      </c>
      <c r="R73" s="720" t="str">
        <f t="shared" si="12"/>
        <v>増田　葵</v>
      </c>
      <c r="S73" s="140">
        <f t="shared" si="13"/>
        <v>3</v>
      </c>
      <c r="T73" s="721" t="str">
        <f t="shared" si="14"/>
        <v>郡上</v>
      </c>
      <c r="U73" s="140">
        <f t="shared" si="15"/>
        <v>0.25</v>
      </c>
      <c r="V73" s="721"/>
      <c r="W73" s="140"/>
      <c r="X73" s="722"/>
      <c r="Y73" s="28"/>
      <c r="Z73" s="616"/>
      <c r="AA73" s="138"/>
      <c r="AB73" s="721"/>
      <c r="AC73" s="140"/>
      <c r="AD73" s="722"/>
      <c r="AF73" s="77"/>
      <c r="AH73" s="141"/>
      <c r="AI73" s="135"/>
      <c r="AJ73" s="143"/>
      <c r="AK73" s="136"/>
      <c r="AL73" s="143"/>
    </row>
    <row r="74" spans="1:39" ht="15.75" customHeight="1" x14ac:dyDescent="0.2">
      <c r="A74" s="133">
        <v>71</v>
      </c>
      <c r="B74" s="19" t="s">
        <v>450</v>
      </c>
      <c r="C74" s="134">
        <v>2</v>
      </c>
      <c r="D74" s="135" t="s">
        <v>110</v>
      </c>
      <c r="E74" s="143">
        <v>2</v>
      </c>
      <c r="F74" s="137">
        <v>68</v>
      </c>
      <c r="G74" s="723">
        <f t="shared" si="16"/>
        <v>47</v>
      </c>
      <c r="H74" s="724">
        <f t="shared" si="17"/>
        <v>45</v>
      </c>
      <c r="I74" s="719">
        <f t="shared" si="18"/>
        <v>1</v>
      </c>
      <c r="J74" s="485">
        <f>VLOOKUP(C74,[1]学年!$C$2:$D$7,2,0)</f>
        <v>3</v>
      </c>
      <c r="K74" s="140" t="str">
        <f t="shared" si="10"/>
        <v>村田　和也</v>
      </c>
      <c r="L74" s="720" t="str">
        <f t="shared" si="11"/>
        <v>岐阜</v>
      </c>
      <c r="M74" s="26">
        <v>7.1000000000000005E-5</v>
      </c>
      <c r="N74" s="140">
        <f t="shared" si="19"/>
        <v>1.0000709999999999</v>
      </c>
      <c r="O74" s="481"/>
      <c r="P74" s="482"/>
      <c r="Q74" s="615">
        <v>71</v>
      </c>
      <c r="R74" s="720" t="str">
        <f t="shared" si="12"/>
        <v>坂崎　大氣</v>
      </c>
      <c r="S74" s="140">
        <f t="shared" si="13"/>
        <v>3</v>
      </c>
      <c r="T74" s="721" t="str">
        <f t="shared" si="14"/>
        <v>多治見</v>
      </c>
      <c r="U74" s="140">
        <f t="shared" si="15"/>
        <v>0.25</v>
      </c>
      <c r="V74" s="721"/>
      <c r="W74" s="140"/>
      <c r="X74" s="722"/>
      <c r="Y74" s="28"/>
      <c r="Z74" s="616"/>
      <c r="AA74" s="138"/>
      <c r="AB74" s="721"/>
      <c r="AC74" s="140"/>
      <c r="AD74" s="722"/>
      <c r="AF74" s="133"/>
      <c r="AH74" s="134"/>
      <c r="AI74" s="21"/>
      <c r="AJ74" s="143"/>
      <c r="AK74" s="136"/>
      <c r="AL74" s="143"/>
      <c r="AM74" s="4"/>
    </row>
    <row r="75" spans="1:39" ht="15.75" customHeight="1" x14ac:dyDescent="0.2">
      <c r="A75" s="133">
        <v>72</v>
      </c>
      <c r="B75" s="19" t="s">
        <v>443</v>
      </c>
      <c r="C75" s="141">
        <v>1</v>
      </c>
      <c r="D75" s="135" t="s">
        <v>444</v>
      </c>
      <c r="E75" s="143">
        <v>2</v>
      </c>
      <c r="F75" s="137">
        <v>68</v>
      </c>
      <c r="G75" s="723">
        <f t="shared" si="16"/>
        <v>46</v>
      </c>
      <c r="H75" s="724">
        <f t="shared" si="17"/>
        <v>45</v>
      </c>
      <c r="I75" s="719">
        <f t="shared" si="18"/>
        <v>1</v>
      </c>
      <c r="J75" s="485">
        <f>VLOOKUP(C75,[1]学年!$C$2:$D$7,2,0)</f>
        <v>2</v>
      </c>
      <c r="K75" s="140" t="str">
        <f t="shared" si="10"/>
        <v>森　　映琉</v>
      </c>
      <c r="L75" s="720" t="str">
        <f t="shared" si="11"/>
        <v>県岐阜商</v>
      </c>
      <c r="M75" s="26">
        <v>7.2000000000000002E-5</v>
      </c>
      <c r="N75" s="140">
        <f t="shared" si="19"/>
        <v>1.0000720000000001</v>
      </c>
      <c r="O75" s="481"/>
      <c r="P75" s="482"/>
      <c r="Q75" s="615">
        <v>72</v>
      </c>
      <c r="R75" s="720" t="str">
        <f t="shared" si="12"/>
        <v>佐橋　琉斗</v>
      </c>
      <c r="S75" s="140">
        <f t="shared" si="13"/>
        <v>3</v>
      </c>
      <c r="T75" s="721" t="str">
        <f t="shared" si="14"/>
        <v>多治見</v>
      </c>
      <c r="U75" s="140">
        <f t="shared" si="15"/>
        <v>0.25</v>
      </c>
      <c r="V75" s="721"/>
      <c r="W75" s="140"/>
      <c r="X75" s="722"/>
      <c r="Y75" s="28"/>
      <c r="Z75" s="616"/>
      <c r="AA75" s="138"/>
      <c r="AB75" s="721"/>
      <c r="AC75" s="140"/>
      <c r="AD75" s="722"/>
      <c r="AF75" s="77"/>
      <c r="AH75" s="141"/>
      <c r="AI75" s="135"/>
      <c r="AJ75" s="143"/>
      <c r="AK75" s="136"/>
      <c r="AL75" s="143"/>
    </row>
    <row r="76" spans="1:39" ht="15.75" customHeight="1" x14ac:dyDescent="0.2">
      <c r="A76" s="133">
        <v>73</v>
      </c>
      <c r="B76" s="19" t="s">
        <v>291</v>
      </c>
      <c r="C76" s="134">
        <v>2</v>
      </c>
      <c r="D76" s="135" t="s">
        <v>69</v>
      </c>
      <c r="E76" s="143">
        <v>2</v>
      </c>
      <c r="F76" s="137">
        <v>68</v>
      </c>
      <c r="G76" s="723">
        <f t="shared" si="16"/>
        <v>45</v>
      </c>
      <c r="H76" s="724">
        <f t="shared" si="17"/>
        <v>45</v>
      </c>
      <c r="I76" s="719">
        <f t="shared" si="18"/>
        <v>1</v>
      </c>
      <c r="J76" s="485">
        <f>VLOOKUP(C76,[1]学年!$C$2:$D$7,2,0)</f>
        <v>3</v>
      </c>
      <c r="K76" s="140" t="str">
        <f t="shared" si="10"/>
        <v>和田　輝</v>
      </c>
      <c r="L76" s="720" t="str">
        <f t="shared" si="11"/>
        <v>郡上</v>
      </c>
      <c r="M76" s="26">
        <v>7.2999999999999999E-5</v>
      </c>
      <c r="N76" s="140">
        <f t="shared" si="19"/>
        <v>1.000073</v>
      </c>
      <c r="O76" s="481"/>
      <c r="P76" s="482"/>
      <c r="Q76" s="615">
        <v>73</v>
      </c>
      <c r="R76" s="720" t="str">
        <f t="shared" si="12"/>
        <v>西尾　陸杜</v>
      </c>
      <c r="S76" s="140">
        <f t="shared" si="13"/>
        <v>3</v>
      </c>
      <c r="T76" s="721" t="str">
        <f t="shared" si="14"/>
        <v>中津</v>
      </c>
      <c r="U76" s="140">
        <f t="shared" si="15"/>
        <v>0.25</v>
      </c>
      <c r="V76" s="721"/>
      <c r="W76" s="140"/>
      <c r="X76" s="722"/>
      <c r="Y76" s="28"/>
      <c r="Z76" s="616"/>
      <c r="AA76" s="138"/>
      <c r="AB76" s="721"/>
      <c r="AC76" s="140"/>
      <c r="AD76" s="722"/>
      <c r="AF76" s="133"/>
      <c r="AH76" s="134"/>
      <c r="AI76" s="135"/>
      <c r="AJ76" s="143"/>
      <c r="AK76" s="136"/>
      <c r="AL76" s="143"/>
    </row>
    <row r="77" spans="1:39" ht="15.75" customHeight="1" x14ac:dyDescent="0.2">
      <c r="A77" s="133">
        <v>74</v>
      </c>
      <c r="B77" s="19" t="s">
        <v>224</v>
      </c>
      <c r="C77" s="141" t="s">
        <v>50</v>
      </c>
      <c r="D77" s="135" t="s">
        <v>116</v>
      </c>
      <c r="E77" s="143">
        <v>2</v>
      </c>
      <c r="F77" s="137">
        <v>68</v>
      </c>
      <c r="G77" s="723">
        <f t="shared" si="16"/>
        <v>30</v>
      </c>
      <c r="H77" s="724">
        <f t="shared" si="17"/>
        <v>30</v>
      </c>
      <c r="I77" s="719">
        <f t="shared" si="18"/>
        <v>2</v>
      </c>
      <c r="J77" s="485">
        <f>VLOOKUP(C77,[1]学年!$C$2:$D$7,2,0)</f>
        <v>1</v>
      </c>
      <c r="K77" s="140" t="str">
        <f t="shared" si="10"/>
        <v>鈴木　　頼</v>
      </c>
      <c r="L77" s="720" t="str">
        <f t="shared" si="11"/>
        <v>WiM岐阜</v>
      </c>
      <c r="M77" s="26">
        <v>7.3999999999999996E-5</v>
      </c>
      <c r="N77" s="140">
        <f t="shared" si="19"/>
        <v>2.0000740000000001</v>
      </c>
      <c r="O77" s="481"/>
      <c r="P77" s="482"/>
      <c r="Q77" s="615">
        <v>74</v>
      </c>
      <c r="R77" s="720" t="str">
        <f t="shared" si="12"/>
        <v>後藤秦太郎</v>
      </c>
      <c r="S77" s="140">
        <f t="shared" si="13"/>
        <v>3</v>
      </c>
      <c r="T77" s="721" t="str">
        <f t="shared" si="14"/>
        <v>中津</v>
      </c>
      <c r="U77" s="140">
        <f t="shared" si="15"/>
        <v>0.25</v>
      </c>
      <c r="V77" s="721"/>
      <c r="W77" s="140"/>
      <c r="X77" s="722"/>
      <c r="Y77" s="28"/>
      <c r="Z77" s="616"/>
      <c r="AA77" s="138"/>
      <c r="AB77" s="721"/>
      <c r="AC77" s="140"/>
      <c r="AD77" s="722"/>
      <c r="AF77" s="77"/>
      <c r="AH77" s="141"/>
      <c r="AI77" s="135"/>
      <c r="AJ77" s="143"/>
      <c r="AK77" s="143"/>
      <c r="AL77" s="143"/>
    </row>
    <row r="78" spans="1:39" ht="15.75" customHeight="1" x14ac:dyDescent="0.2">
      <c r="A78" s="133">
        <v>75</v>
      </c>
      <c r="B78" s="19" t="s">
        <v>294</v>
      </c>
      <c r="C78" s="134">
        <v>3</v>
      </c>
      <c r="D78" s="135" t="s">
        <v>78</v>
      </c>
      <c r="E78" s="143">
        <v>2</v>
      </c>
      <c r="F78" s="137">
        <v>68</v>
      </c>
      <c r="G78" s="723">
        <f t="shared" si="16"/>
        <v>131</v>
      </c>
      <c r="H78" s="724">
        <f t="shared" si="17"/>
        <v>83</v>
      </c>
      <c r="I78" s="719">
        <f t="shared" si="18"/>
        <v>0</v>
      </c>
      <c r="J78" s="485" t="str">
        <f>VLOOKUP(C78,[1]学年!$C$2:$D$7,2,0)</f>
        <v>×</v>
      </c>
      <c r="K78" s="140" t="str">
        <f t="shared" si="10"/>
        <v>古川　正基</v>
      </c>
      <c r="L78" s="720" t="str">
        <f t="shared" si="11"/>
        <v>岐阜</v>
      </c>
      <c r="M78" s="26">
        <v>7.4999999999999993E-5</v>
      </c>
      <c r="N78" s="140">
        <f t="shared" si="19"/>
        <v>7.4999999999999993E-5</v>
      </c>
      <c r="O78" s="481"/>
      <c r="P78" s="482"/>
      <c r="Q78" s="615">
        <v>75</v>
      </c>
      <c r="R78" s="720" t="str">
        <f t="shared" si="12"/>
        <v>伊藤　優佑</v>
      </c>
      <c r="S78" s="140">
        <f t="shared" si="13"/>
        <v>2</v>
      </c>
      <c r="T78" s="721" t="str">
        <f t="shared" si="14"/>
        <v>可児</v>
      </c>
      <c r="U78" s="140">
        <f t="shared" si="15"/>
        <v>0.25</v>
      </c>
      <c r="V78" s="721"/>
      <c r="W78" s="140"/>
      <c r="X78" s="722"/>
      <c r="Y78" s="28"/>
      <c r="Z78" s="616"/>
      <c r="AA78" s="138"/>
      <c r="AB78" s="721"/>
      <c r="AC78" s="140"/>
      <c r="AD78" s="722"/>
      <c r="AF78" s="133"/>
      <c r="AH78" s="134"/>
      <c r="AI78" s="21"/>
      <c r="AJ78" s="143"/>
      <c r="AK78" s="143"/>
      <c r="AL78" s="143"/>
      <c r="AM78" s="4"/>
    </row>
    <row r="79" spans="1:39" ht="15.75" customHeight="1" x14ac:dyDescent="0.2">
      <c r="A79" s="133">
        <v>76</v>
      </c>
      <c r="B79" s="19" t="s">
        <v>126</v>
      </c>
      <c r="C79" s="134">
        <v>3</v>
      </c>
      <c r="D79" s="135" t="s">
        <v>78</v>
      </c>
      <c r="E79" s="143">
        <v>1.8125</v>
      </c>
      <c r="F79" s="137">
        <v>76</v>
      </c>
      <c r="G79" s="723">
        <f t="shared" si="16"/>
        <v>130</v>
      </c>
      <c r="H79" s="724">
        <f t="shared" si="17"/>
        <v>83</v>
      </c>
      <c r="I79" s="719">
        <f t="shared" si="18"/>
        <v>0</v>
      </c>
      <c r="J79" s="485" t="str">
        <f>VLOOKUP(C79,[1]学年!$C$2:$D$7,2,0)</f>
        <v>×</v>
      </c>
      <c r="K79" s="140" t="str">
        <f t="shared" si="10"/>
        <v>奥村　祥之</v>
      </c>
      <c r="L79" s="720" t="str">
        <f t="shared" si="11"/>
        <v>岐阜</v>
      </c>
      <c r="M79" s="24">
        <v>7.6000000000000004E-5</v>
      </c>
      <c r="N79" s="140">
        <f t="shared" si="19"/>
        <v>7.6000000000000004E-5</v>
      </c>
      <c r="O79" s="475"/>
      <c r="P79" s="490"/>
      <c r="Q79" s="615">
        <v>76</v>
      </c>
      <c r="R79" s="720" t="str">
        <f t="shared" si="12"/>
        <v>北野　旦陽</v>
      </c>
      <c r="S79" s="140">
        <f t="shared" si="13"/>
        <v>2</v>
      </c>
      <c r="T79" s="721" t="str">
        <f t="shared" si="14"/>
        <v>大垣北</v>
      </c>
      <c r="U79" s="140">
        <f t="shared" si="15"/>
        <v>0.25</v>
      </c>
      <c r="V79" s="721"/>
      <c r="W79" s="140"/>
      <c r="X79" s="722"/>
      <c r="Y79" s="28"/>
      <c r="Z79" s="616"/>
      <c r="AA79" s="138"/>
      <c r="AB79" s="721"/>
      <c r="AC79" s="140"/>
      <c r="AD79" s="722"/>
      <c r="AF79" s="133"/>
      <c r="AH79" s="134"/>
      <c r="AI79" s="21"/>
      <c r="AJ79" s="143"/>
      <c r="AK79" s="143"/>
      <c r="AL79" s="143"/>
      <c r="AM79" s="4"/>
    </row>
    <row r="80" spans="1:39" ht="15.75" customHeight="1" x14ac:dyDescent="0.2">
      <c r="A80" s="133">
        <v>77</v>
      </c>
      <c r="B80" s="19" t="s">
        <v>197</v>
      </c>
      <c r="C80" s="134">
        <v>3</v>
      </c>
      <c r="D80" s="135" t="s">
        <v>30</v>
      </c>
      <c r="E80" s="143">
        <v>1.75</v>
      </c>
      <c r="F80" s="137">
        <v>77</v>
      </c>
      <c r="G80" s="723">
        <f t="shared" si="16"/>
        <v>129</v>
      </c>
      <c r="H80" s="724">
        <f t="shared" si="17"/>
        <v>83</v>
      </c>
      <c r="I80" s="719">
        <f t="shared" si="18"/>
        <v>0</v>
      </c>
      <c r="J80" s="485" t="str">
        <f>VLOOKUP(C80,[1]学年!$C$2:$D$7,2,0)</f>
        <v>×</v>
      </c>
      <c r="K80" s="140" t="str">
        <f t="shared" si="10"/>
        <v>三美　和也</v>
      </c>
      <c r="L80" s="720" t="str">
        <f t="shared" si="11"/>
        <v>大垣南</v>
      </c>
      <c r="M80" s="24">
        <v>7.7000000000000001E-5</v>
      </c>
      <c r="N80" s="140">
        <f t="shared" si="19"/>
        <v>7.7000000000000001E-5</v>
      </c>
      <c r="O80" s="475"/>
      <c r="P80" s="490"/>
      <c r="Q80" s="615">
        <v>77</v>
      </c>
      <c r="R80" s="720" t="str">
        <f t="shared" si="12"/>
        <v>早野　令都</v>
      </c>
      <c r="S80" s="140">
        <f t="shared" si="13"/>
        <v>3</v>
      </c>
      <c r="T80" s="721" t="str">
        <f t="shared" si="14"/>
        <v>大垣北</v>
      </c>
      <c r="U80" s="140">
        <f t="shared" si="15"/>
        <v>0.25</v>
      </c>
      <c r="V80" s="721"/>
      <c r="W80" s="140"/>
      <c r="X80" s="722"/>
      <c r="Y80" s="28"/>
      <c r="Z80" s="616"/>
      <c r="AA80" s="138"/>
      <c r="AB80" s="721"/>
      <c r="AC80" s="140"/>
      <c r="AD80" s="722"/>
      <c r="AF80" s="133"/>
      <c r="AH80" s="134"/>
      <c r="AI80" s="135"/>
      <c r="AJ80" s="143"/>
      <c r="AK80" s="143"/>
      <c r="AL80" s="143"/>
    </row>
    <row r="81" spans="1:39" ht="15.75" customHeight="1" x14ac:dyDescent="0.2">
      <c r="A81" s="133">
        <v>78</v>
      </c>
      <c r="B81" s="19" t="s">
        <v>481</v>
      </c>
      <c r="C81" s="134">
        <v>2</v>
      </c>
      <c r="D81" s="135" t="s">
        <v>9</v>
      </c>
      <c r="E81" s="143">
        <v>1.5</v>
      </c>
      <c r="F81" s="137">
        <v>78</v>
      </c>
      <c r="G81" s="723">
        <f t="shared" si="16"/>
        <v>54</v>
      </c>
      <c r="H81" s="724">
        <f t="shared" si="17"/>
        <v>51</v>
      </c>
      <c r="I81" s="719">
        <f t="shared" si="18"/>
        <v>0.75</v>
      </c>
      <c r="J81" s="485">
        <f>VLOOKUP(C81,[1]学年!$C$2:$D$7,2,0)</f>
        <v>3</v>
      </c>
      <c r="K81" s="140" t="str">
        <f t="shared" si="10"/>
        <v>孕石　光</v>
      </c>
      <c r="L81" s="720" t="str">
        <f t="shared" si="11"/>
        <v>関有知</v>
      </c>
      <c r="M81" s="24">
        <v>7.7999999999999999E-5</v>
      </c>
      <c r="N81" s="140">
        <f t="shared" si="19"/>
        <v>0.75007800000000002</v>
      </c>
      <c r="O81" s="475"/>
      <c r="P81" s="490"/>
      <c r="Q81" s="615">
        <v>78</v>
      </c>
      <c r="R81" s="720" t="str">
        <f t="shared" si="12"/>
        <v>安藤　嘉太</v>
      </c>
      <c r="S81" s="140">
        <f t="shared" si="13"/>
        <v>3</v>
      </c>
      <c r="T81" s="721" t="str">
        <f t="shared" si="14"/>
        <v>大垣東</v>
      </c>
      <c r="U81" s="140">
        <f t="shared" si="15"/>
        <v>0.25</v>
      </c>
      <c r="V81" s="721"/>
      <c r="W81" s="140"/>
      <c r="X81" s="722"/>
      <c r="Y81" s="28"/>
      <c r="Z81" s="616"/>
      <c r="AA81" s="138"/>
      <c r="AB81" s="721"/>
      <c r="AC81" s="140"/>
      <c r="AD81" s="722"/>
      <c r="AF81" s="133"/>
      <c r="AH81" s="134"/>
      <c r="AI81" s="135"/>
      <c r="AJ81" s="143"/>
      <c r="AK81" s="143"/>
      <c r="AL81" s="143"/>
    </row>
    <row r="82" spans="1:39" ht="15.75" customHeight="1" x14ac:dyDescent="0.2">
      <c r="A82" s="133">
        <v>79</v>
      </c>
      <c r="B82" s="19" t="s">
        <v>327</v>
      </c>
      <c r="C82" s="134">
        <v>2</v>
      </c>
      <c r="D82" s="135" t="s">
        <v>326</v>
      </c>
      <c r="E82" s="143">
        <v>1.5</v>
      </c>
      <c r="F82" s="137">
        <v>78</v>
      </c>
      <c r="G82" s="723">
        <f t="shared" si="16"/>
        <v>53</v>
      </c>
      <c r="H82" s="724">
        <f t="shared" si="17"/>
        <v>51</v>
      </c>
      <c r="I82" s="719">
        <f t="shared" si="18"/>
        <v>0.75</v>
      </c>
      <c r="J82" s="485">
        <f>VLOOKUP(C82,[1]学年!$C$2:$D$7,2,0)</f>
        <v>3</v>
      </c>
      <c r="K82" s="140" t="str">
        <f t="shared" si="10"/>
        <v>畠中　健士郎</v>
      </c>
      <c r="L82" s="720" t="str">
        <f t="shared" si="11"/>
        <v>可児工</v>
      </c>
      <c r="M82" s="24">
        <v>7.8999999999999996E-5</v>
      </c>
      <c r="N82" s="140">
        <f t="shared" si="19"/>
        <v>0.75007900000000005</v>
      </c>
      <c r="O82" s="475"/>
      <c r="P82" s="490"/>
      <c r="Q82" s="615">
        <v>79</v>
      </c>
      <c r="R82" s="720" t="str">
        <f t="shared" si="12"/>
        <v>小竹　良門</v>
      </c>
      <c r="S82" s="140">
        <f t="shared" si="13"/>
        <v>3</v>
      </c>
      <c r="T82" s="721" t="str">
        <f t="shared" si="14"/>
        <v>大垣東</v>
      </c>
      <c r="U82" s="140">
        <f t="shared" si="15"/>
        <v>0.25</v>
      </c>
      <c r="V82" s="721"/>
      <c r="W82" s="140"/>
      <c r="X82" s="722"/>
      <c r="Y82" s="28"/>
      <c r="Z82" s="616"/>
      <c r="AA82" s="138"/>
      <c r="AB82" s="721"/>
      <c r="AC82" s="140"/>
      <c r="AD82" s="722"/>
      <c r="AF82" s="133"/>
      <c r="AH82" s="134"/>
      <c r="AI82" s="135"/>
      <c r="AJ82" s="143"/>
      <c r="AK82" s="143"/>
      <c r="AL82" s="143"/>
      <c r="AM82" s="4"/>
    </row>
    <row r="83" spans="1:39" ht="15.75" customHeight="1" thickBot="1" x14ac:dyDescent="0.25">
      <c r="A83" s="144">
        <v>80</v>
      </c>
      <c r="B83" s="36" t="s">
        <v>325</v>
      </c>
      <c r="C83" s="145">
        <v>2</v>
      </c>
      <c r="D83" s="146" t="s">
        <v>326</v>
      </c>
      <c r="E83" s="147">
        <v>1.5</v>
      </c>
      <c r="F83" s="148">
        <v>78</v>
      </c>
      <c r="G83" s="725">
        <f t="shared" si="16"/>
        <v>52</v>
      </c>
      <c r="H83" s="726">
        <f t="shared" si="17"/>
        <v>51</v>
      </c>
      <c r="I83" s="727">
        <f t="shared" si="18"/>
        <v>0.75</v>
      </c>
      <c r="J83" s="497">
        <f>VLOOKUP(C83,[1]学年!$C$2:$D$7,2,0)</f>
        <v>3</v>
      </c>
      <c r="K83" s="150" t="str">
        <f t="shared" si="10"/>
        <v>橋本　竣史</v>
      </c>
      <c r="L83" s="151" t="str">
        <f t="shared" si="11"/>
        <v>可児工</v>
      </c>
      <c r="M83" s="40">
        <v>8.0000000000000007E-5</v>
      </c>
      <c r="N83" s="150">
        <f t="shared" si="19"/>
        <v>0.75007999999999997</v>
      </c>
      <c r="O83" s="498"/>
      <c r="P83" s="499"/>
      <c r="Q83" s="615">
        <v>80</v>
      </c>
      <c r="R83" s="151" t="str">
        <f t="shared" si="12"/>
        <v>牛澤　　優</v>
      </c>
      <c r="S83" s="150">
        <f t="shared" si="13"/>
        <v>3</v>
      </c>
      <c r="T83" s="728" t="str">
        <f t="shared" si="14"/>
        <v>東濃実</v>
      </c>
      <c r="U83" s="150">
        <f t="shared" si="15"/>
        <v>0.1875</v>
      </c>
      <c r="V83" s="728"/>
      <c r="W83" s="150"/>
      <c r="X83" s="729"/>
      <c r="Y83" s="43"/>
      <c r="Z83" s="623"/>
      <c r="AA83" s="149"/>
      <c r="AB83" s="728"/>
      <c r="AC83" s="150"/>
      <c r="AD83" s="729"/>
      <c r="AF83" s="133"/>
      <c r="AH83" s="134"/>
      <c r="AI83" s="135"/>
      <c r="AJ83" s="143"/>
      <c r="AK83" s="143"/>
      <c r="AL83" s="143"/>
    </row>
    <row r="84" spans="1:39" ht="15.75" customHeight="1" x14ac:dyDescent="0.2">
      <c r="A84" s="704">
        <v>81</v>
      </c>
      <c r="B84" s="456" t="s">
        <v>63</v>
      </c>
      <c r="C84" s="730">
        <v>2</v>
      </c>
      <c r="D84" s="706"/>
      <c r="E84" s="707">
        <v>1.5</v>
      </c>
      <c r="F84" s="708">
        <v>78</v>
      </c>
      <c r="G84" s="709">
        <f t="shared" si="16"/>
        <v>51</v>
      </c>
      <c r="H84" s="710">
        <f t="shared" si="17"/>
        <v>51</v>
      </c>
      <c r="I84" s="711">
        <f t="shared" si="18"/>
        <v>0.75</v>
      </c>
      <c r="J84" s="462">
        <f>VLOOKUP(C84,[1]学年!$C$2:$D$7,2,0)</f>
        <v>3</v>
      </c>
      <c r="K84" s="131" t="str">
        <f t="shared" si="10"/>
        <v>松本　晃明</v>
      </c>
      <c r="L84" s="712">
        <f t="shared" si="11"/>
        <v>0</v>
      </c>
      <c r="M84" s="251">
        <v>8.1000000000000004E-5</v>
      </c>
      <c r="N84" s="131">
        <f t="shared" si="19"/>
        <v>0.750081</v>
      </c>
      <c r="O84" s="502"/>
      <c r="P84" s="465"/>
      <c r="Q84" s="615">
        <v>81</v>
      </c>
      <c r="R84" s="712" t="str">
        <f t="shared" si="12"/>
        <v>岡野　史哉</v>
      </c>
      <c r="S84" s="131">
        <f t="shared" si="13"/>
        <v>3</v>
      </c>
      <c r="T84" s="714" t="str">
        <f t="shared" si="14"/>
        <v>岐阜高専</v>
      </c>
      <c r="U84" s="131">
        <f t="shared" si="15"/>
        <v>0.125</v>
      </c>
      <c r="V84" s="714"/>
      <c r="W84" s="131"/>
      <c r="X84" s="715"/>
      <c r="Y84" s="132"/>
      <c r="Z84" s="609"/>
      <c r="AA84" s="716"/>
      <c r="AB84" s="714"/>
      <c r="AC84" s="131"/>
      <c r="AD84" s="715"/>
      <c r="AF84" s="77"/>
      <c r="AH84" s="141"/>
      <c r="AI84" s="135"/>
      <c r="AJ84" s="143"/>
      <c r="AK84" s="143"/>
      <c r="AL84" s="143"/>
    </row>
    <row r="85" spans="1:39" ht="15.75" customHeight="1" x14ac:dyDescent="0.2">
      <c r="A85" s="133">
        <v>82</v>
      </c>
      <c r="B85" s="19" t="s">
        <v>202</v>
      </c>
      <c r="C85" s="141" t="s">
        <v>50</v>
      </c>
      <c r="D85" s="135" t="s">
        <v>116</v>
      </c>
      <c r="E85" s="143">
        <v>1.5</v>
      </c>
      <c r="F85" s="137">
        <v>78</v>
      </c>
      <c r="G85" s="723">
        <f t="shared" si="16"/>
        <v>36</v>
      </c>
      <c r="H85" s="724">
        <f t="shared" si="17"/>
        <v>36</v>
      </c>
      <c r="I85" s="719">
        <f t="shared" si="18"/>
        <v>1.5</v>
      </c>
      <c r="J85" s="485">
        <f>VLOOKUP(C85,[1]学年!$C$2:$D$7,2,0)</f>
        <v>1</v>
      </c>
      <c r="K85" s="140" t="str">
        <f t="shared" si="10"/>
        <v>林　　幸佑</v>
      </c>
      <c r="L85" s="720" t="str">
        <f t="shared" si="11"/>
        <v>WiM岐阜</v>
      </c>
      <c r="M85" s="26">
        <v>8.2000000000000001E-5</v>
      </c>
      <c r="N85" s="140">
        <f t="shared" si="19"/>
        <v>1.5000819999999999</v>
      </c>
      <c r="O85" s="481"/>
      <c r="P85" s="482"/>
      <c r="Q85" s="615">
        <v>82</v>
      </c>
      <c r="R85" s="720" t="str">
        <f t="shared" si="12"/>
        <v>糟谷　　翔</v>
      </c>
      <c r="S85" s="140">
        <f t="shared" si="13"/>
        <v>3</v>
      </c>
      <c r="T85" s="721" t="str">
        <f t="shared" si="14"/>
        <v>加茂</v>
      </c>
      <c r="U85" s="140">
        <f t="shared" si="15"/>
        <v>0.125</v>
      </c>
      <c r="V85" s="721"/>
      <c r="W85" s="140"/>
      <c r="X85" s="722"/>
      <c r="Y85" s="28"/>
      <c r="Z85" s="616"/>
      <c r="AA85" s="138"/>
      <c r="AB85" s="721"/>
      <c r="AC85" s="140"/>
      <c r="AD85" s="722"/>
      <c r="AF85" s="77"/>
      <c r="AH85" s="141"/>
      <c r="AI85" s="135"/>
      <c r="AJ85" s="143"/>
      <c r="AK85" s="143"/>
      <c r="AL85" s="143"/>
    </row>
    <row r="86" spans="1:39" ht="15.75" customHeight="1" x14ac:dyDescent="0.2">
      <c r="A86" s="133">
        <v>83</v>
      </c>
      <c r="B86" s="19" t="s">
        <v>348</v>
      </c>
      <c r="C86" s="141" t="s">
        <v>53</v>
      </c>
      <c r="D86" s="135"/>
      <c r="E86" s="143">
        <v>1.5</v>
      </c>
      <c r="F86" s="137">
        <v>78</v>
      </c>
      <c r="G86" s="723">
        <f t="shared" si="16"/>
        <v>128</v>
      </c>
      <c r="H86" s="724">
        <f t="shared" si="17"/>
        <v>83</v>
      </c>
      <c r="I86" s="719">
        <f t="shared" si="18"/>
        <v>0</v>
      </c>
      <c r="J86" s="485" t="str">
        <f>VLOOKUP(C86,[1]学年!$C$2:$D$7,2,0)</f>
        <v>中3</v>
      </c>
      <c r="K86" s="140" t="str">
        <f t="shared" si="10"/>
        <v>山田　創太</v>
      </c>
      <c r="L86" s="720">
        <f t="shared" si="11"/>
        <v>0</v>
      </c>
      <c r="M86" s="24">
        <v>8.2999999999999998E-5</v>
      </c>
      <c r="N86" s="140">
        <f t="shared" si="19"/>
        <v>8.2999999999999998E-5</v>
      </c>
      <c r="O86" s="475"/>
      <c r="P86" s="490"/>
      <c r="Q86" s="615">
        <v>83</v>
      </c>
      <c r="R86" s="720" t="str">
        <f t="shared" si="12"/>
        <v>豊吉　柊人</v>
      </c>
      <c r="S86" s="140">
        <f t="shared" si="13"/>
        <v>1</v>
      </c>
      <c r="T86" s="721" t="str">
        <f t="shared" si="14"/>
        <v>小林クラブ</v>
      </c>
      <c r="U86" s="140">
        <f t="shared" si="15"/>
        <v>0</v>
      </c>
      <c r="V86" s="721"/>
      <c r="W86" s="140"/>
      <c r="X86" s="722"/>
      <c r="Y86" s="28"/>
      <c r="Z86" s="616"/>
      <c r="AA86" s="138"/>
      <c r="AB86" s="721"/>
      <c r="AC86" s="140"/>
      <c r="AD86" s="722"/>
      <c r="AF86" s="77"/>
      <c r="AH86" s="141"/>
      <c r="AI86" s="135"/>
      <c r="AJ86" s="143"/>
      <c r="AK86" s="143"/>
      <c r="AL86" s="143"/>
    </row>
    <row r="87" spans="1:39" ht="15.75" hidden="1" customHeight="1" x14ac:dyDescent="0.2">
      <c r="A87" s="133">
        <v>84</v>
      </c>
      <c r="B87" s="19" t="s">
        <v>382</v>
      </c>
      <c r="C87" s="141"/>
      <c r="D87" s="135" t="s">
        <v>384</v>
      </c>
      <c r="E87" s="143">
        <v>1.5</v>
      </c>
      <c r="F87" s="137">
        <v>78</v>
      </c>
      <c r="G87" s="723">
        <f t="shared" si="16"/>
        <v>127</v>
      </c>
      <c r="H87" s="724">
        <f t="shared" si="17"/>
        <v>83</v>
      </c>
      <c r="I87" s="719">
        <f t="shared" si="18"/>
        <v>0</v>
      </c>
      <c r="J87" s="485" t="e">
        <f>VLOOKUP(C87,[1]学年!$C$2:$D$7,2,0)</f>
        <v>#N/A</v>
      </c>
      <c r="K87" s="140" t="str">
        <f t="shared" si="10"/>
        <v>藤井　良太</v>
      </c>
      <c r="L87" s="720" t="str">
        <f t="shared" si="11"/>
        <v>岐阜西TC</v>
      </c>
      <c r="M87" s="26">
        <v>8.3999999999999995E-5</v>
      </c>
      <c r="N87" s="140">
        <f t="shared" si="19"/>
        <v>8.3999999999999995E-5</v>
      </c>
      <c r="O87" s="481"/>
      <c r="P87" s="482"/>
      <c r="Q87" s="615">
        <v>84</v>
      </c>
      <c r="R87" s="720" t="str">
        <f t="shared" si="12"/>
        <v>永江　快羽</v>
      </c>
      <c r="S87" s="140" t="str">
        <f t="shared" si="13"/>
        <v>中3</v>
      </c>
      <c r="T87" s="721" t="str">
        <f t="shared" si="14"/>
        <v>ロング</v>
      </c>
      <c r="U87" s="140">
        <f t="shared" si="15"/>
        <v>0</v>
      </c>
      <c r="V87" s="721"/>
      <c r="W87" s="140"/>
      <c r="X87" s="722"/>
      <c r="Y87" s="28"/>
      <c r="Z87" s="616"/>
      <c r="AA87" s="138"/>
      <c r="AB87" s="721"/>
      <c r="AC87" s="140"/>
      <c r="AD87" s="722"/>
      <c r="AF87" s="731"/>
      <c r="AH87" s="141"/>
      <c r="AI87" s="135"/>
      <c r="AJ87" s="143"/>
      <c r="AK87" s="143"/>
      <c r="AL87" s="143"/>
    </row>
    <row r="88" spans="1:39" ht="15.75" hidden="1" customHeight="1" x14ac:dyDescent="0.2">
      <c r="A88" s="133">
        <v>85</v>
      </c>
      <c r="B88" s="19" t="s">
        <v>383</v>
      </c>
      <c r="C88" s="141"/>
      <c r="D88" s="135" t="s">
        <v>384</v>
      </c>
      <c r="E88" s="143">
        <v>1.5</v>
      </c>
      <c r="F88" s="137">
        <v>78</v>
      </c>
      <c r="G88" s="723">
        <f t="shared" si="16"/>
        <v>126</v>
      </c>
      <c r="H88" s="724">
        <f t="shared" si="17"/>
        <v>83</v>
      </c>
      <c r="I88" s="719">
        <f t="shared" si="18"/>
        <v>0</v>
      </c>
      <c r="J88" s="485" t="e">
        <f>VLOOKUP(C88,[1]学年!$C$2:$D$7,2,0)</f>
        <v>#N/A</v>
      </c>
      <c r="K88" s="140" t="str">
        <f t="shared" si="10"/>
        <v>近藤　陽太</v>
      </c>
      <c r="L88" s="720" t="str">
        <f t="shared" si="11"/>
        <v>岐阜西TC</v>
      </c>
      <c r="M88" s="26">
        <v>8.5000000000000006E-5</v>
      </c>
      <c r="N88" s="140">
        <f t="shared" si="19"/>
        <v>8.5000000000000006E-5</v>
      </c>
      <c r="O88" s="481"/>
      <c r="P88" s="482"/>
      <c r="Q88" s="615">
        <v>85</v>
      </c>
      <c r="R88" s="720" t="str">
        <f t="shared" si="12"/>
        <v>林　　幸佑</v>
      </c>
      <c r="S88" s="140" t="str">
        <f t="shared" si="13"/>
        <v>中3</v>
      </c>
      <c r="T88" s="721" t="str">
        <f t="shared" si="14"/>
        <v>WiM岐阜</v>
      </c>
      <c r="U88" s="140">
        <f t="shared" si="15"/>
        <v>0</v>
      </c>
      <c r="V88" s="721"/>
      <c r="W88" s="140"/>
      <c r="X88" s="722"/>
      <c r="Y88" s="28"/>
      <c r="Z88" s="616"/>
      <c r="AA88" s="138"/>
      <c r="AB88" s="721"/>
      <c r="AC88" s="140"/>
      <c r="AD88" s="722"/>
      <c r="AF88" s="731"/>
      <c r="AH88" s="141"/>
      <c r="AI88" s="135"/>
      <c r="AJ88" s="143"/>
      <c r="AK88" s="143"/>
      <c r="AL88" s="143"/>
    </row>
    <row r="89" spans="1:39" ht="15.75" hidden="1" customHeight="1" x14ac:dyDescent="0.2">
      <c r="A89" s="133">
        <v>86</v>
      </c>
      <c r="B89" s="19" t="s">
        <v>318</v>
      </c>
      <c r="C89" s="141">
        <v>3</v>
      </c>
      <c r="D89" s="135" t="s">
        <v>30</v>
      </c>
      <c r="E89" s="143">
        <v>1.5</v>
      </c>
      <c r="F89" s="137">
        <v>78</v>
      </c>
      <c r="G89" s="723">
        <f t="shared" si="16"/>
        <v>125</v>
      </c>
      <c r="H89" s="724">
        <f t="shared" si="17"/>
        <v>83</v>
      </c>
      <c r="I89" s="719">
        <f t="shared" si="18"/>
        <v>0</v>
      </c>
      <c r="J89" s="485" t="str">
        <f>VLOOKUP(C89,[1]学年!$C$2:$D$7,2,0)</f>
        <v>×</v>
      </c>
      <c r="K89" s="140" t="str">
        <f t="shared" si="10"/>
        <v>藤墳　竣</v>
      </c>
      <c r="L89" s="720" t="str">
        <f t="shared" si="11"/>
        <v>大垣南</v>
      </c>
      <c r="M89" s="26">
        <v>8.6000000000000003E-5</v>
      </c>
      <c r="N89" s="140">
        <f t="shared" si="19"/>
        <v>8.6000000000000003E-5</v>
      </c>
      <c r="O89" s="481"/>
      <c r="P89" s="482"/>
      <c r="Q89" s="615">
        <v>86</v>
      </c>
      <c r="R89" s="720" t="str">
        <f t="shared" si="12"/>
        <v>成瀬　　樹</v>
      </c>
      <c r="S89" s="140" t="str">
        <f t="shared" si="13"/>
        <v>×</v>
      </c>
      <c r="T89" s="721" t="str">
        <f t="shared" si="14"/>
        <v>瑞浪</v>
      </c>
      <c r="U89" s="140">
        <f t="shared" si="15"/>
        <v>0</v>
      </c>
      <c r="V89" s="721"/>
      <c r="W89" s="140"/>
      <c r="X89" s="722"/>
      <c r="Y89" s="28"/>
      <c r="Z89" s="616"/>
      <c r="AA89" s="138"/>
      <c r="AB89" s="721"/>
      <c r="AC89" s="140"/>
      <c r="AD89" s="722"/>
      <c r="AF89" s="731"/>
      <c r="AH89" s="141"/>
      <c r="AI89" s="135"/>
      <c r="AJ89" s="143"/>
      <c r="AK89" s="143"/>
      <c r="AL89" s="143"/>
    </row>
    <row r="90" spans="1:39" ht="15.75" hidden="1" customHeight="1" x14ac:dyDescent="0.2">
      <c r="A90" s="133">
        <v>87</v>
      </c>
      <c r="B90" s="19" t="s">
        <v>230</v>
      </c>
      <c r="C90" s="141">
        <v>3</v>
      </c>
      <c r="D90" s="135" t="s">
        <v>30</v>
      </c>
      <c r="E90" s="143">
        <v>1.5</v>
      </c>
      <c r="F90" s="137">
        <v>78</v>
      </c>
      <c r="G90" s="723">
        <f t="shared" si="16"/>
        <v>124</v>
      </c>
      <c r="H90" s="724">
        <f t="shared" si="17"/>
        <v>83</v>
      </c>
      <c r="I90" s="719">
        <f t="shared" si="18"/>
        <v>0</v>
      </c>
      <c r="J90" s="485" t="str">
        <f>VLOOKUP(C90,[1]学年!$C$2:$D$7,2,0)</f>
        <v>×</v>
      </c>
      <c r="K90" s="140" t="str">
        <f t="shared" si="10"/>
        <v>安立　周生</v>
      </c>
      <c r="L90" s="720" t="str">
        <f t="shared" si="11"/>
        <v>大垣南</v>
      </c>
      <c r="M90" s="26">
        <v>8.7000000000000001E-5</v>
      </c>
      <c r="N90" s="140">
        <f t="shared" si="19"/>
        <v>8.7000000000000001E-5</v>
      </c>
      <c r="O90" s="481"/>
      <c r="P90" s="482"/>
      <c r="Q90" s="615">
        <v>87</v>
      </c>
      <c r="R90" s="720" t="str">
        <f t="shared" si="12"/>
        <v>石田　航大</v>
      </c>
      <c r="S90" s="140" t="str">
        <f t="shared" si="13"/>
        <v>×</v>
      </c>
      <c r="T90" s="721" t="str">
        <f t="shared" si="14"/>
        <v>関有知</v>
      </c>
      <c r="U90" s="140">
        <f t="shared" si="15"/>
        <v>0</v>
      </c>
      <c r="V90" s="721"/>
      <c r="W90" s="140"/>
      <c r="X90" s="722"/>
      <c r="Y90" s="28"/>
      <c r="Z90" s="616"/>
      <c r="AA90" s="138"/>
      <c r="AB90" s="721"/>
      <c r="AC90" s="140"/>
      <c r="AD90" s="722"/>
      <c r="AF90" s="731"/>
      <c r="AH90" s="141"/>
      <c r="AI90" s="135"/>
      <c r="AJ90" s="143"/>
      <c r="AK90" s="143"/>
      <c r="AL90" s="143"/>
    </row>
    <row r="91" spans="1:39" ht="15.75" hidden="1" customHeight="1" x14ac:dyDescent="0.2">
      <c r="A91" s="133">
        <v>88</v>
      </c>
      <c r="B91" s="19" t="s">
        <v>324</v>
      </c>
      <c r="C91" s="134">
        <v>3</v>
      </c>
      <c r="D91" s="135" t="s">
        <v>78</v>
      </c>
      <c r="E91" s="143">
        <v>1.5</v>
      </c>
      <c r="F91" s="137">
        <v>78</v>
      </c>
      <c r="G91" s="723">
        <f t="shared" si="16"/>
        <v>123</v>
      </c>
      <c r="H91" s="724">
        <f t="shared" si="17"/>
        <v>83</v>
      </c>
      <c r="I91" s="719">
        <f t="shared" si="18"/>
        <v>0</v>
      </c>
      <c r="J91" s="485" t="str">
        <f>VLOOKUP(C91,[1]学年!$C$2:$D$7,2,0)</f>
        <v>×</v>
      </c>
      <c r="K91" s="140" t="str">
        <f t="shared" si="10"/>
        <v>木村　尚哉</v>
      </c>
      <c r="L91" s="720" t="str">
        <f t="shared" si="11"/>
        <v>岐阜</v>
      </c>
      <c r="M91" s="26">
        <v>8.7999999999999998E-5</v>
      </c>
      <c r="N91" s="140">
        <f t="shared" si="19"/>
        <v>8.7999999999999998E-5</v>
      </c>
      <c r="O91" s="481"/>
      <c r="P91" s="482"/>
      <c r="Q91" s="615">
        <v>88</v>
      </c>
      <c r="R91" s="720" t="str">
        <f t="shared" si="12"/>
        <v>髙木　裕太</v>
      </c>
      <c r="S91" s="140" t="str">
        <f t="shared" si="13"/>
        <v>×</v>
      </c>
      <c r="T91" s="721" t="str">
        <f t="shared" si="14"/>
        <v>中津</v>
      </c>
      <c r="U91" s="140">
        <f t="shared" si="15"/>
        <v>0</v>
      </c>
      <c r="V91" s="721"/>
      <c r="W91" s="140"/>
      <c r="X91" s="722"/>
      <c r="Y91" s="28"/>
      <c r="Z91" s="616"/>
      <c r="AA91" s="138"/>
      <c r="AB91" s="721"/>
      <c r="AC91" s="140"/>
      <c r="AD91" s="722"/>
      <c r="AF91" s="732"/>
      <c r="AH91" s="134"/>
      <c r="AI91" s="135"/>
      <c r="AJ91" s="143"/>
      <c r="AK91" s="143"/>
      <c r="AL91" s="143"/>
    </row>
    <row r="92" spans="1:39" ht="15.75" hidden="1" customHeight="1" x14ac:dyDescent="0.2">
      <c r="A92" s="133">
        <v>89</v>
      </c>
      <c r="B92" s="19" t="s">
        <v>136</v>
      </c>
      <c r="C92" s="141">
        <v>3</v>
      </c>
      <c r="D92" s="135" t="s">
        <v>81</v>
      </c>
      <c r="E92" s="143">
        <v>1.375</v>
      </c>
      <c r="F92" s="137">
        <v>89</v>
      </c>
      <c r="G92" s="723">
        <f t="shared" si="16"/>
        <v>122</v>
      </c>
      <c r="H92" s="724">
        <f t="shared" si="17"/>
        <v>83</v>
      </c>
      <c r="I92" s="719">
        <f t="shared" si="18"/>
        <v>0</v>
      </c>
      <c r="J92" s="485" t="str">
        <f>VLOOKUP(C92,[1]学年!$C$2:$D$7,2,0)</f>
        <v>×</v>
      </c>
      <c r="K92" s="140" t="str">
        <f t="shared" si="10"/>
        <v>宮本　純汰</v>
      </c>
      <c r="L92" s="720" t="str">
        <f t="shared" si="11"/>
        <v>中津川工</v>
      </c>
      <c r="M92" s="26">
        <v>8.8999999999999995E-5</v>
      </c>
      <c r="N92" s="140">
        <f t="shared" si="19"/>
        <v>8.8999999999999995E-5</v>
      </c>
      <c r="O92" s="481"/>
      <c r="P92" s="482"/>
      <c r="Q92" s="615">
        <v>89</v>
      </c>
      <c r="R92" s="720" t="str">
        <f t="shared" si="12"/>
        <v>安田隆之佑</v>
      </c>
      <c r="S92" s="140" t="str">
        <f t="shared" si="13"/>
        <v>×</v>
      </c>
      <c r="T92" s="721" t="str">
        <f t="shared" si="14"/>
        <v>中津</v>
      </c>
      <c r="U92" s="140">
        <f t="shared" si="15"/>
        <v>0</v>
      </c>
      <c r="V92" s="721"/>
      <c r="W92" s="140"/>
      <c r="X92" s="722"/>
      <c r="Y92" s="28"/>
      <c r="Z92" s="616"/>
      <c r="AA92" s="138"/>
      <c r="AB92" s="721"/>
      <c r="AC92" s="140"/>
      <c r="AD92" s="722"/>
      <c r="AF92" s="731"/>
      <c r="AH92" s="141"/>
      <c r="AI92" s="135"/>
      <c r="AJ92" s="143"/>
      <c r="AK92" s="143"/>
      <c r="AL92" s="143"/>
    </row>
    <row r="93" spans="1:39" ht="15.75" hidden="1" customHeight="1" x14ac:dyDescent="0.2">
      <c r="A93" s="133">
        <v>90</v>
      </c>
      <c r="B93" s="19" t="s">
        <v>375</v>
      </c>
      <c r="C93" s="141">
        <v>1</v>
      </c>
      <c r="D93" s="135" t="s">
        <v>69</v>
      </c>
      <c r="E93" s="143">
        <v>1.25</v>
      </c>
      <c r="F93" s="137">
        <v>90</v>
      </c>
      <c r="G93" s="723">
        <f t="shared" si="16"/>
        <v>59</v>
      </c>
      <c r="H93" s="724">
        <f t="shared" si="17"/>
        <v>55</v>
      </c>
      <c r="I93" s="719">
        <f t="shared" si="18"/>
        <v>0.625</v>
      </c>
      <c r="J93" s="485">
        <f>VLOOKUP(C93,[1]学年!$C$2:$D$7,2,0)</f>
        <v>2</v>
      </c>
      <c r="K93" s="140" t="str">
        <f t="shared" si="10"/>
        <v>入木田颯真</v>
      </c>
      <c r="L93" s="720" t="str">
        <f t="shared" si="11"/>
        <v>郡上</v>
      </c>
      <c r="M93" s="26">
        <v>9.0000000000000006E-5</v>
      </c>
      <c r="N93" s="140">
        <f t="shared" si="19"/>
        <v>0.62509000000000003</v>
      </c>
      <c r="O93" s="481"/>
      <c r="P93" s="482"/>
      <c r="Q93" s="615">
        <v>90</v>
      </c>
      <c r="R93" s="720" t="str">
        <f t="shared" si="12"/>
        <v>白濱　佑弥</v>
      </c>
      <c r="S93" s="140" t="str">
        <f t="shared" si="13"/>
        <v>×</v>
      </c>
      <c r="T93" s="721" t="str">
        <f t="shared" si="14"/>
        <v>岐阜東</v>
      </c>
      <c r="U93" s="140">
        <f t="shared" si="15"/>
        <v>0</v>
      </c>
      <c r="V93" s="721"/>
      <c r="W93" s="140"/>
      <c r="X93" s="722"/>
      <c r="Y93" s="28"/>
      <c r="Z93" s="616"/>
      <c r="AA93" s="138"/>
      <c r="AB93" s="721"/>
      <c r="AC93" s="140"/>
      <c r="AD93" s="722"/>
      <c r="AF93" s="731"/>
      <c r="AH93" s="141"/>
      <c r="AI93" s="135"/>
      <c r="AJ93" s="143"/>
      <c r="AK93" s="143"/>
      <c r="AL93" s="143"/>
    </row>
    <row r="94" spans="1:39" ht="15.75" hidden="1" customHeight="1" x14ac:dyDescent="0.2">
      <c r="A94" s="133">
        <v>91</v>
      </c>
      <c r="B94" s="19" t="s">
        <v>387</v>
      </c>
      <c r="C94" s="141">
        <v>2</v>
      </c>
      <c r="D94" s="135" t="s">
        <v>110</v>
      </c>
      <c r="E94" s="143">
        <v>1.25</v>
      </c>
      <c r="F94" s="137">
        <v>90</v>
      </c>
      <c r="G94" s="723">
        <f t="shared" si="16"/>
        <v>58</v>
      </c>
      <c r="H94" s="724">
        <f t="shared" si="17"/>
        <v>55</v>
      </c>
      <c r="I94" s="719">
        <f t="shared" si="18"/>
        <v>0.625</v>
      </c>
      <c r="J94" s="485">
        <f>VLOOKUP(C94,[1]学年!$C$2:$D$7,2,0)</f>
        <v>3</v>
      </c>
      <c r="K94" s="140" t="str">
        <f t="shared" si="10"/>
        <v>武市　勇輝</v>
      </c>
      <c r="L94" s="720" t="str">
        <f t="shared" si="11"/>
        <v>岐阜</v>
      </c>
      <c r="M94" s="24">
        <v>9.1000000000000003E-5</v>
      </c>
      <c r="N94" s="140">
        <f t="shared" si="19"/>
        <v>0.62509099999999995</v>
      </c>
      <c r="O94" s="475"/>
      <c r="P94" s="490"/>
      <c r="Q94" s="615">
        <v>91</v>
      </c>
      <c r="R94" s="720" t="str">
        <f t="shared" si="12"/>
        <v>高橋　康太</v>
      </c>
      <c r="S94" s="140" t="str">
        <f t="shared" si="13"/>
        <v>×</v>
      </c>
      <c r="T94" s="721" t="str">
        <f t="shared" si="14"/>
        <v>岐阜東</v>
      </c>
      <c r="U94" s="140">
        <f t="shared" si="15"/>
        <v>0</v>
      </c>
      <c r="V94" s="721"/>
      <c r="W94" s="140"/>
      <c r="X94" s="722"/>
      <c r="Y94" s="28"/>
      <c r="Z94" s="616"/>
      <c r="AA94" s="138"/>
      <c r="AB94" s="721"/>
      <c r="AC94" s="140"/>
      <c r="AD94" s="722"/>
      <c r="AF94" s="731"/>
      <c r="AH94" s="141"/>
      <c r="AI94" s="135"/>
      <c r="AJ94" s="143"/>
      <c r="AK94" s="143"/>
      <c r="AL94" s="143"/>
    </row>
    <row r="95" spans="1:39" ht="15.75" hidden="1" customHeight="1" x14ac:dyDescent="0.2">
      <c r="A95" s="133">
        <v>92</v>
      </c>
      <c r="B95" s="19" t="s">
        <v>447</v>
      </c>
      <c r="C95" s="141">
        <v>2</v>
      </c>
      <c r="D95" s="135" t="s">
        <v>82</v>
      </c>
      <c r="E95" s="143">
        <v>1.25</v>
      </c>
      <c r="F95" s="137">
        <v>90</v>
      </c>
      <c r="G95" s="723">
        <f t="shared" si="16"/>
        <v>57</v>
      </c>
      <c r="H95" s="724">
        <f t="shared" si="17"/>
        <v>55</v>
      </c>
      <c r="I95" s="719">
        <f t="shared" si="18"/>
        <v>0.625</v>
      </c>
      <c r="J95" s="485">
        <f>VLOOKUP(C95,[1]学年!$C$2:$D$7,2,0)</f>
        <v>3</v>
      </c>
      <c r="K95" s="140" t="str">
        <f t="shared" si="10"/>
        <v>岡田　拓也</v>
      </c>
      <c r="L95" s="720" t="str">
        <f t="shared" si="11"/>
        <v>加納</v>
      </c>
      <c r="M95" s="26">
        <v>9.2E-5</v>
      </c>
      <c r="N95" s="140">
        <f t="shared" si="19"/>
        <v>0.62509199999999998</v>
      </c>
      <c r="O95" s="481"/>
      <c r="P95" s="482"/>
      <c r="Q95" s="615">
        <v>92</v>
      </c>
      <c r="R95" s="720" t="str">
        <f t="shared" si="12"/>
        <v>岡野　史哉</v>
      </c>
      <c r="S95" s="140" t="str">
        <f t="shared" si="13"/>
        <v>×</v>
      </c>
      <c r="T95" s="721" t="str">
        <f t="shared" si="14"/>
        <v>岐阜高専</v>
      </c>
      <c r="U95" s="140">
        <f t="shared" si="15"/>
        <v>0</v>
      </c>
      <c r="V95" s="721"/>
      <c r="W95" s="140"/>
      <c r="X95" s="722"/>
      <c r="Y95" s="28"/>
      <c r="Z95" s="616"/>
      <c r="AA95" s="138"/>
      <c r="AB95" s="721"/>
      <c r="AC95" s="140"/>
      <c r="AD95" s="722"/>
      <c r="AF95" s="731"/>
      <c r="AH95" s="141"/>
      <c r="AI95" s="135"/>
      <c r="AJ95" s="143"/>
      <c r="AK95" s="143"/>
      <c r="AL95" s="143"/>
    </row>
    <row r="96" spans="1:39" ht="15.75" hidden="1" customHeight="1" x14ac:dyDescent="0.2">
      <c r="A96" s="133">
        <v>93</v>
      </c>
      <c r="B96" s="19" t="s">
        <v>321</v>
      </c>
      <c r="C96" s="134">
        <v>2</v>
      </c>
      <c r="D96" s="135" t="s">
        <v>320</v>
      </c>
      <c r="E96" s="143">
        <v>1.25</v>
      </c>
      <c r="F96" s="137">
        <v>90</v>
      </c>
      <c r="G96" s="723">
        <f t="shared" si="16"/>
        <v>56</v>
      </c>
      <c r="H96" s="724">
        <f t="shared" si="17"/>
        <v>55</v>
      </c>
      <c r="I96" s="719">
        <f t="shared" si="18"/>
        <v>0.625</v>
      </c>
      <c r="J96" s="485">
        <f>VLOOKUP(C96,[1]学年!$C$2:$D$7,2,0)</f>
        <v>3</v>
      </c>
      <c r="K96" s="140" t="str">
        <f t="shared" si="10"/>
        <v>長尾　柊也</v>
      </c>
      <c r="L96" s="720" t="str">
        <f t="shared" si="11"/>
        <v>関商工</v>
      </c>
      <c r="M96" s="26">
        <v>9.2999999999999997E-5</v>
      </c>
      <c r="N96" s="140">
        <f t="shared" si="19"/>
        <v>0.62509300000000001</v>
      </c>
      <c r="O96" s="481"/>
      <c r="P96" s="482"/>
      <c r="Q96" s="615">
        <v>93</v>
      </c>
      <c r="R96" s="720" t="str">
        <f t="shared" si="12"/>
        <v>原田　風真</v>
      </c>
      <c r="S96" s="140" t="str">
        <f t="shared" si="13"/>
        <v>×</v>
      </c>
      <c r="T96" s="721" t="str">
        <f t="shared" si="14"/>
        <v>岐阜高専</v>
      </c>
      <c r="U96" s="140">
        <f t="shared" si="15"/>
        <v>0</v>
      </c>
      <c r="V96" s="721"/>
      <c r="W96" s="140"/>
      <c r="X96" s="722"/>
      <c r="Y96" s="28"/>
      <c r="Z96" s="616"/>
      <c r="AA96" s="138"/>
      <c r="AB96" s="721"/>
      <c r="AC96" s="140"/>
      <c r="AD96" s="722"/>
      <c r="AF96" s="732"/>
      <c r="AH96" s="134"/>
      <c r="AI96" s="135"/>
      <c r="AJ96" s="143"/>
      <c r="AK96" s="143"/>
      <c r="AL96" s="143"/>
    </row>
    <row r="97" spans="1:39" ht="15.75" hidden="1" customHeight="1" x14ac:dyDescent="0.2">
      <c r="A97" s="133">
        <v>94</v>
      </c>
      <c r="B97" s="19" t="s">
        <v>319</v>
      </c>
      <c r="C97" s="134">
        <v>2</v>
      </c>
      <c r="D97" s="135" t="s">
        <v>320</v>
      </c>
      <c r="E97" s="143">
        <v>1.25</v>
      </c>
      <c r="F97" s="137">
        <v>90</v>
      </c>
      <c r="G97" s="723">
        <f t="shared" si="16"/>
        <v>55</v>
      </c>
      <c r="H97" s="724">
        <f t="shared" si="17"/>
        <v>55</v>
      </c>
      <c r="I97" s="719">
        <f t="shared" si="18"/>
        <v>0.625</v>
      </c>
      <c r="J97" s="485">
        <f>VLOOKUP(C97,[1]学年!$C$2:$D$7,2,0)</f>
        <v>3</v>
      </c>
      <c r="K97" s="140" t="str">
        <f t="shared" si="10"/>
        <v>二村　海成</v>
      </c>
      <c r="L97" s="720" t="str">
        <f t="shared" si="11"/>
        <v>関商工</v>
      </c>
      <c r="M97" s="26">
        <v>9.3999999999999994E-5</v>
      </c>
      <c r="N97" s="140">
        <f t="shared" si="19"/>
        <v>0.62509400000000004</v>
      </c>
      <c r="O97" s="481"/>
      <c r="P97" s="482"/>
      <c r="Q97" s="615">
        <v>94</v>
      </c>
      <c r="R97" s="720" t="str">
        <f t="shared" si="12"/>
        <v>小林　恵成</v>
      </c>
      <c r="S97" s="140" t="str">
        <f t="shared" si="13"/>
        <v>×</v>
      </c>
      <c r="T97" s="721" t="str">
        <f t="shared" si="14"/>
        <v>加納</v>
      </c>
      <c r="U97" s="140">
        <f t="shared" si="15"/>
        <v>0</v>
      </c>
      <c r="V97" s="721"/>
      <c r="W97" s="140"/>
      <c r="X97" s="722"/>
      <c r="Y97" s="28"/>
      <c r="Z97" s="616"/>
      <c r="AA97" s="138"/>
      <c r="AB97" s="721"/>
      <c r="AC97" s="140"/>
      <c r="AD97" s="722"/>
      <c r="AF97" s="732"/>
      <c r="AH97" s="134"/>
      <c r="AI97" s="135"/>
      <c r="AJ97" s="143"/>
      <c r="AK97" s="143"/>
      <c r="AL97" s="143"/>
    </row>
    <row r="98" spans="1:39" ht="15.75" hidden="1" customHeight="1" x14ac:dyDescent="0.2">
      <c r="A98" s="133">
        <v>95</v>
      </c>
      <c r="B98" s="19" t="s">
        <v>163</v>
      </c>
      <c r="C98" s="134">
        <v>3</v>
      </c>
      <c r="D98" s="135" t="s">
        <v>81</v>
      </c>
      <c r="E98" s="143">
        <v>1.25</v>
      </c>
      <c r="F98" s="137">
        <v>90</v>
      </c>
      <c r="G98" s="723">
        <f t="shared" si="16"/>
        <v>121</v>
      </c>
      <c r="H98" s="724">
        <f t="shared" si="17"/>
        <v>83</v>
      </c>
      <c r="I98" s="719">
        <f t="shared" si="18"/>
        <v>0</v>
      </c>
      <c r="J98" s="485" t="str">
        <f>VLOOKUP(C98,[1]学年!$C$2:$D$7,2,0)</f>
        <v>×</v>
      </c>
      <c r="K98" s="140" t="str">
        <f t="shared" si="10"/>
        <v>渡辺　翔也</v>
      </c>
      <c r="L98" s="720" t="str">
        <f t="shared" si="11"/>
        <v>中津川工</v>
      </c>
      <c r="M98" s="26">
        <v>9.5000000000000005E-5</v>
      </c>
      <c r="N98" s="140">
        <f t="shared" si="19"/>
        <v>9.5000000000000005E-5</v>
      </c>
      <c r="O98" s="481"/>
      <c r="P98" s="482"/>
      <c r="Q98" s="615">
        <v>95</v>
      </c>
      <c r="R98" s="720" t="str">
        <f t="shared" si="12"/>
        <v>中根　淑伸</v>
      </c>
      <c r="S98" s="140" t="str">
        <f t="shared" si="13"/>
        <v>×</v>
      </c>
      <c r="T98" s="721" t="str">
        <f t="shared" si="14"/>
        <v>加茂</v>
      </c>
      <c r="U98" s="140">
        <f t="shared" si="15"/>
        <v>0</v>
      </c>
      <c r="V98" s="721"/>
      <c r="W98" s="140"/>
      <c r="X98" s="722"/>
      <c r="Y98" s="28"/>
      <c r="Z98" s="616"/>
      <c r="AA98" s="138"/>
      <c r="AB98" s="721"/>
      <c r="AC98" s="140"/>
      <c r="AD98" s="722"/>
      <c r="AF98" s="731"/>
      <c r="AH98" s="141"/>
      <c r="AI98" s="135"/>
      <c r="AJ98" s="143"/>
      <c r="AK98" s="143"/>
      <c r="AL98" s="143"/>
    </row>
    <row r="99" spans="1:39" ht="15.75" hidden="1" customHeight="1" x14ac:dyDescent="0.2">
      <c r="A99" s="133">
        <v>96</v>
      </c>
      <c r="B99" s="19" t="s">
        <v>222</v>
      </c>
      <c r="C99" s="134">
        <v>3</v>
      </c>
      <c r="D99" s="135" t="s">
        <v>35</v>
      </c>
      <c r="E99" s="143">
        <v>1.25</v>
      </c>
      <c r="F99" s="137">
        <v>90</v>
      </c>
      <c r="G99" s="723">
        <f t="shared" si="16"/>
        <v>120</v>
      </c>
      <c r="H99" s="724">
        <f t="shared" si="17"/>
        <v>83</v>
      </c>
      <c r="I99" s="719">
        <f t="shared" si="18"/>
        <v>0</v>
      </c>
      <c r="J99" s="485" t="str">
        <f>VLOOKUP(C99,[1]学年!$C$2:$D$7,2,0)</f>
        <v>×</v>
      </c>
      <c r="K99" s="140" t="str">
        <f t="shared" si="10"/>
        <v>坪井　千展</v>
      </c>
      <c r="L99" s="720" t="str">
        <f t="shared" si="11"/>
        <v>岐阜北</v>
      </c>
      <c r="M99" s="26">
        <v>9.6000000000000002E-5</v>
      </c>
      <c r="N99" s="140">
        <f t="shared" si="19"/>
        <v>9.6000000000000002E-5</v>
      </c>
      <c r="O99" s="481"/>
      <c r="P99" s="482"/>
      <c r="Q99" s="615">
        <v>96</v>
      </c>
      <c r="R99" s="720" t="str">
        <f t="shared" si="12"/>
        <v>村田歩宇優</v>
      </c>
      <c r="S99" s="140" t="str">
        <f t="shared" si="13"/>
        <v>×</v>
      </c>
      <c r="T99" s="721" t="str">
        <f t="shared" si="14"/>
        <v>各務原西</v>
      </c>
      <c r="U99" s="140">
        <f t="shared" si="15"/>
        <v>0</v>
      </c>
      <c r="V99" s="721"/>
      <c r="W99" s="140"/>
      <c r="X99" s="722"/>
      <c r="Y99" s="28"/>
      <c r="Z99" s="616"/>
      <c r="AA99" s="138"/>
      <c r="AB99" s="721"/>
      <c r="AC99" s="140"/>
      <c r="AD99" s="722"/>
      <c r="AF99" s="731"/>
      <c r="AH99" s="141"/>
      <c r="AI99" s="135"/>
      <c r="AJ99" s="143"/>
      <c r="AK99" s="143"/>
      <c r="AL99" s="143"/>
    </row>
    <row r="100" spans="1:39" ht="15.75" hidden="1" customHeight="1" thickBot="1" x14ac:dyDescent="0.25">
      <c r="A100" s="133">
        <v>97</v>
      </c>
      <c r="B100" s="152" t="s">
        <v>221</v>
      </c>
      <c r="C100" s="153">
        <v>3</v>
      </c>
      <c r="D100" s="154" t="s">
        <v>35</v>
      </c>
      <c r="E100" s="733">
        <v>1.25</v>
      </c>
      <c r="F100" s="155">
        <v>90</v>
      </c>
      <c r="G100" s="734">
        <f t="shared" si="16"/>
        <v>119</v>
      </c>
      <c r="H100" s="735">
        <f t="shared" si="17"/>
        <v>83</v>
      </c>
      <c r="I100" s="736">
        <f t="shared" si="18"/>
        <v>0</v>
      </c>
      <c r="J100" s="488" t="str">
        <f>VLOOKUP(C100,[1]学年!$C$2:$D$7,2,0)</f>
        <v>×</v>
      </c>
      <c r="K100" s="737" t="str">
        <f t="shared" si="10"/>
        <v>加賀　俊輔</v>
      </c>
      <c r="L100" s="738" t="str">
        <f t="shared" si="11"/>
        <v>岐阜北</v>
      </c>
      <c r="M100" s="277">
        <v>9.7E-5</v>
      </c>
      <c r="N100" s="737">
        <f t="shared" si="19"/>
        <v>9.7E-5</v>
      </c>
      <c r="O100" s="505"/>
      <c r="P100" s="476"/>
      <c r="Q100" s="615">
        <v>97</v>
      </c>
      <c r="R100" s="738" t="str">
        <f t="shared" si="12"/>
        <v>福西　優斗</v>
      </c>
      <c r="S100" s="737" t="str">
        <f t="shared" si="13"/>
        <v>×</v>
      </c>
      <c r="T100" s="739" t="str">
        <f t="shared" si="14"/>
        <v>各務原西</v>
      </c>
      <c r="U100" s="737">
        <f t="shared" si="15"/>
        <v>0</v>
      </c>
      <c r="V100" s="739"/>
      <c r="W100" s="737"/>
      <c r="X100" s="740"/>
      <c r="Y100" s="741"/>
      <c r="Z100" s="742"/>
      <c r="AA100" s="743"/>
      <c r="AB100" s="739"/>
      <c r="AC100" s="737"/>
      <c r="AD100" s="740"/>
      <c r="AF100" s="731"/>
      <c r="AH100" s="744"/>
      <c r="AI100" s="745"/>
      <c r="AJ100" s="746"/>
      <c r="AK100" s="746"/>
      <c r="AL100" s="746"/>
    </row>
    <row r="101" spans="1:39" ht="15.75" hidden="1" customHeight="1" thickBot="1" x14ac:dyDescent="0.25">
      <c r="A101" s="133">
        <v>98</v>
      </c>
      <c r="B101" s="19" t="s">
        <v>588</v>
      </c>
      <c r="C101" s="141">
        <v>2</v>
      </c>
      <c r="D101" s="156" t="s">
        <v>7</v>
      </c>
      <c r="E101" s="747">
        <v>1</v>
      </c>
      <c r="F101" s="137">
        <v>98</v>
      </c>
      <c r="G101" s="748">
        <f t="shared" si="16"/>
        <v>65</v>
      </c>
      <c r="H101" s="748">
        <f t="shared" si="17"/>
        <v>60</v>
      </c>
      <c r="I101" s="749">
        <f t="shared" si="18"/>
        <v>0.5</v>
      </c>
      <c r="J101" s="485">
        <f>VLOOKUP(C101,[1]学年!$C$2:$D$7,2,0)</f>
        <v>3</v>
      </c>
      <c r="K101" s="140" t="str">
        <f t="shared" si="10"/>
        <v>苅谷　颯斗</v>
      </c>
      <c r="L101" s="139" t="str">
        <f t="shared" si="11"/>
        <v>県岐阜商</v>
      </c>
      <c r="M101" s="26">
        <v>9.7999999999999997E-5</v>
      </c>
      <c r="N101" s="140">
        <f t="shared" si="19"/>
        <v>0.50009800000000004</v>
      </c>
      <c r="O101" s="481"/>
      <c r="P101" s="482"/>
      <c r="Q101" s="615">
        <v>98</v>
      </c>
      <c r="R101" s="139" t="str">
        <f t="shared" si="12"/>
        <v>永渕真比呂</v>
      </c>
      <c r="S101" s="140" t="str">
        <f t="shared" si="13"/>
        <v>×</v>
      </c>
      <c r="T101" s="722" t="str">
        <f t="shared" si="14"/>
        <v>恵那</v>
      </c>
      <c r="U101" s="140">
        <f t="shared" si="15"/>
        <v>0</v>
      </c>
      <c r="V101" s="722"/>
      <c r="W101" s="140"/>
      <c r="X101" s="722"/>
      <c r="Y101" s="26"/>
      <c r="Z101" s="616"/>
      <c r="AA101" s="140"/>
      <c r="AB101" s="722"/>
      <c r="AC101" s="140"/>
      <c r="AD101" s="722"/>
      <c r="AF101" s="731"/>
      <c r="AH101" s="744"/>
      <c r="AI101" s="745"/>
      <c r="AJ101" s="746"/>
      <c r="AK101" s="746"/>
      <c r="AL101" s="746"/>
    </row>
    <row r="102" spans="1:39" ht="15.75" hidden="1" customHeight="1" thickBot="1" x14ac:dyDescent="0.25">
      <c r="A102" s="133">
        <v>99</v>
      </c>
      <c r="B102" s="19" t="s">
        <v>484</v>
      </c>
      <c r="C102" s="141">
        <v>2</v>
      </c>
      <c r="D102" s="156" t="s">
        <v>100</v>
      </c>
      <c r="E102" s="747">
        <v>1</v>
      </c>
      <c r="F102" s="137">
        <v>98</v>
      </c>
      <c r="G102" s="748">
        <f t="shared" si="16"/>
        <v>64</v>
      </c>
      <c r="H102" s="748">
        <f t="shared" si="17"/>
        <v>60</v>
      </c>
      <c r="I102" s="749">
        <f t="shared" si="18"/>
        <v>0.5</v>
      </c>
      <c r="J102" s="485">
        <f>VLOOKUP(C102,[1]学年!$C$2:$D$7,2,0)</f>
        <v>3</v>
      </c>
      <c r="K102" s="140" t="str">
        <f t="shared" si="10"/>
        <v>上野翔太郎</v>
      </c>
      <c r="L102" s="139" t="str">
        <f t="shared" si="11"/>
        <v>多治見北</v>
      </c>
      <c r="M102" s="26">
        <v>9.8999999999999994E-5</v>
      </c>
      <c r="N102" s="140">
        <f t="shared" si="19"/>
        <v>0.50009899999999996</v>
      </c>
      <c r="O102" s="481"/>
      <c r="P102" s="482"/>
      <c r="Q102" s="615">
        <v>99</v>
      </c>
      <c r="R102" s="139" t="str">
        <f t="shared" si="12"/>
        <v>今井　　佑</v>
      </c>
      <c r="S102" s="140" t="str">
        <f t="shared" si="13"/>
        <v>×</v>
      </c>
      <c r="T102" s="722" t="str">
        <f t="shared" si="14"/>
        <v>恵那</v>
      </c>
      <c r="U102" s="140">
        <f t="shared" si="15"/>
        <v>0</v>
      </c>
      <c r="V102" s="722"/>
      <c r="W102" s="140"/>
      <c r="X102" s="722"/>
      <c r="Y102" s="26"/>
      <c r="Z102" s="616"/>
      <c r="AA102" s="140"/>
      <c r="AB102" s="722"/>
      <c r="AC102" s="140"/>
      <c r="AD102" s="722"/>
      <c r="AF102" s="731"/>
      <c r="AH102" s="744"/>
      <c r="AI102" s="745"/>
      <c r="AJ102" s="746"/>
      <c r="AK102" s="746"/>
      <c r="AL102" s="746"/>
    </row>
    <row r="103" spans="1:39" ht="15" hidden="1" customHeight="1" thickBot="1" x14ac:dyDescent="0.25">
      <c r="A103" s="133">
        <v>100</v>
      </c>
      <c r="B103" s="19" t="s">
        <v>486</v>
      </c>
      <c r="C103" s="141"/>
      <c r="D103" s="156" t="s">
        <v>28</v>
      </c>
      <c r="E103" s="747">
        <v>1</v>
      </c>
      <c r="F103" s="137">
        <v>98</v>
      </c>
      <c r="G103" s="748">
        <f t="shared" si="16"/>
        <v>118</v>
      </c>
      <c r="H103" s="748">
        <f t="shared" si="17"/>
        <v>83</v>
      </c>
      <c r="I103" s="749">
        <f t="shared" si="18"/>
        <v>0</v>
      </c>
      <c r="J103" s="485" t="e">
        <f>VLOOKUP(C103,[1]学年!$C$2:$D$7,2,0)</f>
        <v>#N/A</v>
      </c>
      <c r="K103" s="140" t="str">
        <f t="shared" si="10"/>
        <v>畑　光亮</v>
      </c>
      <c r="L103" s="139" t="str">
        <f t="shared" si="11"/>
        <v>多治見</v>
      </c>
      <c r="M103" s="26">
        <v>1E-4</v>
      </c>
      <c r="N103" s="140">
        <f t="shared" si="19"/>
        <v>1E-4</v>
      </c>
      <c r="O103" s="481"/>
      <c r="P103" s="482"/>
      <c r="Q103" s="615">
        <v>100</v>
      </c>
      <c r="R103" s="139" t="str">
        <f t="shared" si="12"/>
        <v>佐々木翔馬</v>
      </c>
      <c r="S103" s="140" t="str">
        <f t="shared" si="13"/>
        <v>×</v>
      </c>
      <c r="T103" s="722" t="str">
        <f t="shared" si="14"/>
        <v>大垣北</v>
      </c>
      <c r="U103" s="140">
        <f t="shared" si="15"/>
        <v>0</v>
      </c>
      <c r="V103" s="722"/>
      <c r="W103" s="140"/>
      <c r="X103" s="722"/>
      <c r="Y103" s="26"/>
      <c r="Z103" s="616"/>
      <c r="AA103" s="140"/>
      <c r="AB103" s="722"/>
      <c r="AC103" s="140"/>
      <c r="AD103" s="722"/>
      <c r="AF103" s="731"/>
      <c r="AH103" s="744"/>
      <c r="AI103" s="745"/>
      <c r="AJ103" s="746"/>
      <c r="AK103" s="746"/>
      <c r="AL103" s="746"/>
    </row>
    <row r="104" spans="1:39" ht="15" hidden="1" customHeight="1" thickBot="1" x14ac:dyDescent="0.25">
      <c r="A104" s="133">
        <v>101</v>
      </c>
      <c r="B104" s="19" t="s">
        <v>472</v>
      </c>
      <c r="C104" s="141">
        <v>1</v>
      </c>
      <c r="D104" s="156" t="s">
        <v>232</v>
      </c>
      <c r="E104" s="747">
        <v>1</v>
      </c>
      <c r="F104" s="137">
        <v>98</v>
      </c>
      <c r="G104" s="748">
        <f t="shared" si="16"/>
        <v>63</v>
      </c>
      <c r="H104" s="748">
        <f t="shared" si="17"/>
        <v>60</v>
      </c>
      <c r="I104" s="749">
        <f t="shared" si="18"/>
        <v>0.5</v>
      </c>
      <c r="J104" s="485">
        <f>VLOOKUP(C104,[1]学年!$C$2:$D$7,2,0)</f>
        <v>2</v>
      </c>
      <c r="K104" s="140" t="str">
        <f t="shared" si="10"/>
        <v>木村　祐介</v>
      </c>
      <c r="L104" s="139" t="str">
        <f t="shared" si="11"/>
        <v>各務原</v>
      </c>
      <c r="M104" s="26">
        <v>1.01E-4</v>
      </c>
      <c r="N104" s="140">
        <f t="shared" si="19"/>
        <v>0.50010100000000002</v>
      </c>
      <c r="O104" s="481"/>
      <c r="P104" s="482"/>
      <c r="Q104" s="615">
        <v>101</v>
      </c>
      <c r="R104" s="139" t="str">
        <f t="shared" si="12"/>
        <v>中島　龍輝</v>
      </c>
      <c r="S104" s="140" t="str">
        <f t="shared" si="13"/>
        <v>×</v>
      </c>
      <c r="T104" s="722" t="str">
        <f t="shared" si="14"/>
        <v>大垣北</v>
      </c>
      <c r="U104" s="140">
        <f t="shared" si="15"/>
        <v>0</v>
      </c>
      <c r="V104" s="722"/>
      <c r="W104" s="140"/>
      <c r="X104" s="722"/>
      <c r="Y104" s="26"/>
      <c r="Z104" s="616"/>
      <c r="AA104" s="140"/>
      <c r="AB104" s="722"/>
      <c r="AC104" s="140"/>
      <c r="AD104" s="722"/>
      <c r="AF104" s="731"/>
      <c r="AH104" s="744"/>
      <c r="AI104" s="745"/>
      <c r="AJ104" s="746"/>
      <c r="AK104" s="746"/>
      <c r="AL104" s="746"/>
    </row>
    <row r="105" spans="1:39" ht="15" hidden="1" customHeight="1" thickBot="1" x14ac:dyDescent="0.25">
      <c r="A105" s="133">
        <v>102</v>
      </c>
      <c r="B105" s="19" t="s">
        <v>494</v>
      </c>
      <c r="C105" s="141">
        <v>1</v>
      </c>
      <c r="D105" s="156" t="s">
        <v>232</v>
      </c>
      <c r="E105" s="747">
        <v>1</v>
      </c>
      <c r="F105" s="137">
        <v>98</v>
      </c>
      <c r="G105" s="748">
        <f t="shared" si="16"/>
        <v>62</v>
      </c>
      <c r="H105" s="748">
        <f t="shared" si="17"/>
        <v>60</v>
      </c>
      <c r="I105" s="749">
        <f t="shared" si="18"/>
        <v>0.5</v>
      </c>
      <c r="J105" s="485">
        <f>VLOOKUP(C105,[1]学年!$C$2:$D$7,2,0)</f>
        <v>2</v>
      </c>
      <c r="K105" s="140" t="str">
        <f t="shared" si="10"/>
        <v>渡辺　駿</v>
      </c>
      <c r="L105" s="139" t="str">
        <f t="shared" si="11"/>
        <v>各務原</v>
      </c>
      <c r="M105" s="26">
        <v>1.02E-4</v>
      </c>
      <c r="N105" s="140">
        <f t="shared" si="19"/>
        <v>0.50010200000000005</v>
      </c>
      <c r="O105" s="481"/>
      <c r="P105" s="482"/>
      <c r="Q105" s="615">
        <v>102</v>
      </c>
      <c r="R105" s="139" t="str">
        <f t="shared" si="12"/>
        <v>岡野　佑紀</v>
      </c>
      <c r="S105" s="140" t="str">
        <f t="shared" si="13"/>
        <v>×</v>
      </c>
      <c r="T105" s="722" t="str">
        <f t="shared" si="14"/>
        <v>東濃実</v>
      </c>
      <c r="U105" s="140">
        <f t="shared" si="15"/>
        <v>0</v>
      </c>
      <c r="V105" s="722"/>
      <c r="W105" s="140"/>
      <c r="X105" s="722"/>
      <c r="Y105" s="26"/>
      <c r="Z105" s="616"/>
      <c r="AA105" s="140"/>
      <c r="AB105" s="722"/>
      <c r="AC105" s="140"/>
      <c r="AD105" s="722"/>
      <c r="AF105" s="731"/>
      <c r="AH105" s="744"/>
      <c r="AI105" s="745"/>
      <c r="AJ105" s="746"/>
      <c r="AK105" s="746"/>
      <c r="AL105" s="746"/>
    </row>
    <row r="106" spans="1:39" ht="15" hidden="1" customHeight="1" thickBot="1" x14ac:dyDescent="0.25">
      <c r="A106" s="133">
        <v>103</v>
      </c>
      <c r="B106" s="19" t="s">
        <v>298</v>
      </c>
      <c r="C106" s="141">
        <v>2</v>
      </c>
      <c r="D106" s="156" t="s">
        <v>70</v>
      </c>
      <c r="E106" s="747">
        <v>1</v>
      </c>
      <c r="F106" s="137">
        <v>98</v>
      </c>
      <c r="G106" s="748">
        <f t="shared" si="16"/>
        <v>61</v>
      </c>
      <c r="H106" s="724">
        <f t="shared" si="17"/>
        <v>60</v>
      </c>
      <c r="I106" s="719">
        <f t="shared" si="18"/>
        <v>0.5</v>
      </c>
      <c r="J106" s="485">
        <f>VLOOKUP(C106,[1]学年!$C$2:$D$7,2,0)</f>
        <v>3</v>
      </c>
      <c r="K106" s="140" t="str">
        <f t="shared" si="10"/>
        <v>馬谷未来翔</v>
      </c>
      <c r="L106" s="139" t="str">
        <f t="shared" si="11"/>
        <v>岐南工</v>
      </c>
      <c r="M106" s="26">
        <v>1.03E-4</v>
      </c>
      <c r="N106" s="140">
        <f t="shared" si="19"/>
        <v>0.50010299999999996</v>
      </c>
      <c r="O106" s="481"/>
      <c r="P106" s="482"/>
      <c r="Q106" s="615">
        <v>103</v>
      </c>
      <c r="R106" s="139" t="str">
        <f t="shared" si="12"/>
        <v>吉村　柾人</v>
      </c>
      <c r="S106" s="140" t="str">
        <f t="shared" si="13"/>
        <v>×</v>
      </c>
      <c r="T106" s="722" t="str">
        <f t="shared" si="14"/>
        <v>中津</v>
      </c>
      <c r="U106" s="140">
        <f t="shared" si="15"/>
        <v>0</v>
      </c>
      <c r="V106" s="722"/>
      <c r="W106" s="140"/>
      <c r="X106" s="722"/>
      <c r="Y106" s="26"/>
      <c r="Z106" s="616"/>
      <c r="AA106" s="140"/>
      <c r="AB106" s="722"/>
      <c r="AC106" s="140"/>
      <c r="AD106" s="722"/>
      <c r="AF106" s="731"/>
      <c r="AH106" s="744"/>
      <c r="AI106" s="745"/>
      <c r="AJ106" s="746"/>
      <c r="AK106" s="746"/>
      <c r="AL106" s="746"/>
    </row>
    <row r="107" spans="1:39" ht="15" hidden="1" customHeight="1" thickBot="1" x14ac:dyDescent="0.25">
      <c r="A107" s="133">
        <v>104</v>
      </c>
      <c r="B107" s="19" t="s">
        <v>297</v>
      </c>
      <c r="C107" s="141">
        <v>2</v>
      </c>
      <c r="D107" s="156" t="s">
        <v>70</v>
      </c>
      <c r="E107" s="747">
        <v>1</v>
      </c>
      <c r="F107" s="137">
        <v>98</v>
      </c>
      <c r="G107" s="748">
        <f t="shared" si="16"/>
        <v>60</v>
      </c>
      <c r="H107" s="724">
        <f t="shared" si="17"/>
        <v>60</v>
      </c>
      <c r="I107" s="719">
        <f t="shared" si="18"/>
        <v>0.5</v>
      </c>
      <c r="J107" s="485">
        <f>VLOOKUP(C107,[1]学年!$C$2:$D$7,2,0)</f>
        <v>3</v>
      </c>
      <c r="K107" s="140" t="str">
        <f t="shared" si="10"/>
        <v>森　　裕樹</v>
      </c>
      <c r="L107" s="139" t="str">
        <f t="shared" si="11"/>
        <v>岐南工</v>
      </c>
      <c r="M107" s="26">
        <v>1.0399999999999999E-4</v>
      </c>
      <c r="N107" s="140">
        <f t="shared" si="19"/>
        <v>0.50010399999999999</v>
      </c>
      <c r="O107" s="481"/>
      <c r="P107" s="482"/>
      <c r="Q107" s="615">
        <v>104</v>
      </c>
      <c r="R107" s="139" t="str">
        <f t="shared" si="12"/>
        <v>髙木　勝夢</v>
      </c>
      <c r="S107" s="140" t="str">
        <f t="shared" si="13"/>
        <v>×</v>
      </c>
      <c r="T107" s="722" t="str">
        <f t="shared" si="14"/>
        <v>中津</v>
      </c>
      <c r="U107" s="140">
        <f t="shared" si="15"/>
        <v>0</v>
      </c>
      <c r="V107" s="722"/>
      <c r="W107" s="140"/>
      <c r="X107" s="722"/>
      <c r="Y107" s="26"/>
      <c r="Z107" s="616"/>
      <c r="AA107" s="140"/>
      <c r="AB107" s="722"/>
      <c r="AC107" s="140"/>
      <c r="AD107" s="722"/>
      <c r="AF107" s="731"/>
      <c r="AH107" s="744"/>
      <c r="AI107" s="745"/>
      <c r="AJ107" s="746"/>
      <c r="AK107" s="746"/>
      <c r="AL107" s="746"/>
    </row>
    <row r="108" spans="1:39" ht="15" hidden="1" customHeight="1" thickBot="1" x14ac:dyDescent="0.25">
      <c r="A108" s="750">
        <v>105</v>
      </c>
      <c r="B108" s="29" t="s">
        <v>243</v>
      </c>
      <c r="C108" s="157">
        <v>3</v>
      </c>
      <c r="D108" s="158" t="s">
        <v>29</v>
      </c>
      <c r="E108" s="751">
        <v>1</v>
      </c>
      <c r="F108" s="159">
        <v>98</v>
      </c>
      <c r="G108" s="752">
        <f t="shared" si="16"/>
        <v>117</v>
      </c>
      <c r="H108" s="753">
        <f t="shared" si="17"/>
        <v>83</v>
      </c>
      <c r="I108" s="719">
        <f t="shared" si="18"/>
        <v>0</v>
      </c>
      <c r="J108" s="493" t="str">
        <f>VLOOKUP(C108,[1]学年!$C$2:$D$7,2,0)</f>
        <v>×</v>
      </c>
      <c r="K108" s="754" t="str">
        <f t="shared" si="10"/>
        <v>柴田　恭弥</v>
      </c>
      <c r="L108" s="160" t="str">
        <f t="shared" si="11"/>
        <v>可児</v>
      </c>
      <c r="M108" s="26">
        <v>1.05E-4</v>
      </c>
      <c r="N108" s="754">
        <f t="shared" si="19"/>
        <v>1.05E-4</v>
      </c>
      <c r="O108" s="481"/>
      <c r="P108" s="482"/>
      <c r="Q108" s="615">
        <v>105</v>
      </c>
      <c r="R108" s="160" t="str">
        <f t="shared" si="12"/>
        <v>長谷川　裕人</v>
      </c>
      <c r="S108" s="754" t="str">
        <f t="shared" si="13"/>
        <v>×</v>
      </c>
      <c r="T108" s="755" t="str">
        <f t="shared" si="14"/>
        <v>中津川工</v>
      </c>
      <c r="U108" s="754">
        <f t="shared" si="15"/>
        <v>0</v>
      </c>
      <c r="V108" s="755"/>
      <c r="W108" s="754"/>
      <c r="X108" s="755"/>
      <c r="Y108" s="24"/>
      <c r="Z108" s="630"/>
      <c r="AA108" s="754"/>
      <c r="AB108" s="755"/>
      <c r="AC108" s="754"/>
      <c r="AD108" s="755"/>
      <c r="AF108" s="731"/>
      <c r="AH108" s="744"/>
      <c r="AI108" s="745"/>
      <c r="AJ108" s="746"/>
      <c r="AK108" s="746"/>
      <c r="AL108" s="746"/>
    </row>
    <row r="109" spans="1:39" ht="15" hidden="1" customHeight="1" thickBot="1" x14ac:dyDescent="0.25">
      <c r="A109" s="133">
        <v>106</v>
      </c>
      <c r="B109" s="19" t="s">
        <v>244</v>
      </c>
      <c r="C109" s="134">
        <v>3</v>
      </c>
      <c r="D109" s="156" t="s">
        <v>29</v>
      </c>
      <c r="E109" s="747">
        <v>1</v>
      </c>
      <c r="F109" s="137">
        <v>98</v>
      </c>
      <c r="G109" s="723">
        <f t="shared" si="16"/>
        <v>116</v>
      </c>
      <c r="H109" s="724">
        <f t="shared" si="17"/>
        <v>83</v>
      </c>
      <c r="I109" s="719">
        <f t="shared" si="18"/>
        <v>0</v>
      </c>
      <c r="J109" s="756" t="str">
        <f>VLOOKUP(C109,[1]学年!$C$2:$D$7,2,0)</f>
        <v>×</v>
      </c>
      <c r="K109" s="140" t="str">
        <f t="shared" si="10"/>
        <v>可児　　繁</v>
      </c>
      <c r="L109" s="139" t="str">
        <f t="shared" si="11"/>
        <v>可児</v>
      </c>
      <c r="M109" s="40">
        <v>1.06E-4</v>
      </c>
      <c r="N109" s="138">
        <f t="shared" si="19"/>
        <v>1.06E-4</v>
      </c>
      <c r="O109" s="498"/>
      <c r="P109" s="499"/>
      <c r="Q109" s="615">
        <v>106</v>
      </c>
      <c r="R109" s="720" t="str">
        <f t="shared" si="12"/>
        <v>鷲見　康太</v>
      </c>
      <c r="S109" s="140" t="str">
        <f t="shared" si="13"/>
        <v>×</v>
      </c>
      <c r="T109" s="722" t="str">
        <f t="shared" si="14"/>
        <v>中津川工</v>
      </c>
      <c r="U109" s="138">
        <f t="shared" si="15"/>
        <v>0</v>
      </c>
      <c r="V109" s="721"/>
      <c r="W109" s="140"/>
      <c r="X109" s="722"/>
      <c r="Y109" s="28"/>
      <c r="Z109" s="757"/>
      <c r="AA109" s="140"/>
      <c r="AB109" s="722"/>
      <c r="AC109" s="138"/>
      <c r="AD109" s="722"/>
      <c r="AF109" s="732"/>
      <c r="AH109" s="758"/>
      <c r="AI109" s="745"/>
      <c r="AJ109" s="746"/>
      <c r="AK109" s="746"/>
      <c r="AL109" s="746"/>
      <c r="AM109" s="4"/>
    </row>
    <row r="110" spans="1:39" ht="15" hidden="1" customHeight="1" thickBot="1" x14ac:dyDescent="0.25">
      <c r="A110" s="133">
        <v>107</v>
      </c>
      <c r="B110" s="19" t="s">
        <v>216</v>
      </c>
      <c r="C110" s="134">
        <v>3</v>
      </c>
      <c r="D110" s="156" t="s">
        <v>100</v>
      </c>
      <c r="E110" s="747">
        <v>1</v>
      </c>
      <c r="F110" s="137">
        <v>98</v>
      </c>
      <c r="G110" s="723">
        <f t="shared" si="16"/>
        <v>115</v>
      </c>
      <c r="H110" s="724">
        <f t="shared" si="17"/>
        <v>83</v>
      </c>
      <c r="I110" s="719">
        <f t="shared" si="18"/>
        <v>0</v>
      </c>
      <c r="J110" s="756" t="str">
        <f>VLOOKUP(C110,[1]学年!$C$2:$D$7,2,0)</f>
        <v>×</v>
      </c>
      <c r="K110" s="140" t="str">
        <f t="shared" si="10"/>
        <v>小嶋　怜理</v>
      </c>
      <c r="L110" s="139" t="str">
        <f t="shared" si="11"/>
        <v>多治見北</v>
      </c>
      <c r="M110" s="26">
        <v>1.07E-4</v>
      </c>
      <c r="N110" s="138">
        <f t="shared" si="19"/>
        <v>1.07E-4</v>
      </c>
      <c r="O110" s="505"/>
      <c r="P110" s="476"/>
      <c r="Q110" s="615">
        <v>107</v>
      </c>
      <c r="R110" s="720" t="str">
        <f t="shared" si="12"/>
        <v>上杉　亮介</v>
      </c>
      <c r="S110" s="140" t="str">
        <f t="shared" si="13"/>
        <v>×</v>
      </c>
      <c r="T110" s="722" t="str">
        <f t="shared" si="14"/>
        <v>大垣北</v>
      </c>
      <c r="U110" s="138">
        <f t="shared" si="15"/>
        <v>0</v>
      </c>
      <c r="V110" s="721"/>
      <c r="W110" s="140"/>
      <c r="X110" s="722"/>
      <c r="Y110" s="28"/>
      <c r="Z110" s="757"/>
      <c r="AA110" s="140"/>
      <c r="AB110" s="722"/>
      <c r="AC110" s="138"/>
      <c r="AD110" s="722"/>
      <c r="AF110" s="732"/>
      <c r="AH110" s="758"/>
      <c r="AI110" s="745"/>
      <c r="AJ110" s="746"/>
      <c r="AK110" s="746"/>
      <c r="AL110" s="746"/>
      <c r="AM110" s="4"/>
    </row>
    <row r="111" spans="1:39" ht="15" hidden="1" customHeight="1" thickBot="1" x14ac:dyDescent="0.25">
      <c r="A111" s="133">
        <v>108</v>
      </c>
      <c r="B111" s="19" t="s">
        <v>217</v>
      </c>
      <c r="C111" s="134">
        <v>3</v>
      </c>
      <c r="D111" s="156" t="s">
        <v>100</v>
      </c>
      <c r="E111" s="747">
        <v>1</v>
      </c>
      <c r="F111" s="137">
        <v>98</v>
      </c>
      <c r="G111" s="723">
        <f t="shared" si="16"/>
        <v>114</v>
      </c>
      <c r="H111" s="724">
        <f t="shared" si="17"/>
        <v>83</v>
      </c>
      <c r="I111" s="719">
        <f t="shared" si="18"/>
        <v>0</v>
      </c>
      <c r="J111" s="756" t="str">
        <f>VLOOKUP(C111,[1]学年!$C$2:$D$7,2,0)</f>
        <v>×</v>
      </c>
      <c r="K111" s="140" t="str">
        <f t="shared" si="10"/>
        <v>伊佐治浩介</v>
      </c>
      <c r="L111" s="139" t="str">
        <f t="shared" si="11"/>
        <v>多治見北</v>
      </c>
      <c r="M111" s="40">
        <v>1.08E-4</v>
      </c>
      <c r="N111" s="138">
        <f t="shared" si="19"/>
        <v>1.08E-4</v>
      </c>
      <c r="O111" s="481"/>
      <c r="P111" s="482"/>
      <c r="Q111" s="615">
        <v>108</v>
      </c>
      <c r="R111" s="720" t="str">
        <f t="shared" si="12"/>
        <v>中村　昂生</v>
      </c>
      <c r="S111" s="140" t="str">
        <f t="shared" si="13"/>
        <v>×</v>
      </c>
      <c r="T111" s="722" t="str">
        <f t="shared" si="14"/>
        <v>大垣北</v>
      </c>
      <c r="U111" s="138">
        <f t="shared" si="15"/>
        <v>0</v>
      </c>
      <c r="V111" s="721"/>
      <c r="W111" s="140"/>
      <c r="X111" s="722"/>
      <c r="Y111" s="28"/>
      <c r="Z111" s="757"/>
      <c r="AA111" s="140"/>
      <c r="AB111" s="722"/>
      <c r="AC111" s="138"/>
      <c r="AD111" s="722"/>
      <c r="AF111" s="732"/>
      <c r="AH111" s="758"/>
      <c r="AI111" s="745"/>
      <c r="AJ111" s="746"/>
      <c r="AK111" s="746"/>
      <c r="AL111" s="746"/>
    </row>
    <row r="112" spans="1:39" ht="15" hidden="1" customHeight="1" thickBot="1" x14ac:dyDescent="0.25">
      <c r="A112" s="133">
        <v>109</v>
      </c>
      <c r="B112" s="19" t="s">
        <v>350</v>
      </c>
      <c r="C112" s="134" t="s">
        <v>53</v>
      </c>
      <c r="D112" s="135"/>
      <c r="E112" s="143">
        <v>1</v>
      </c>
      <c r="F112" s="137">
        <v>98</v>
      </c>
      <c r="G112" s="723">
        <f t="shared" si="16"/>
        <v>113</v>
      </c>
      <c r="H112" s="724">
        <f t="shared" si="17"/>
        <v>83</v>
      </c>
      <c r="I112" s="719">
        <f t="shared" si="18"/>
        <v>0</v>
      </c>
      <c r="J112" s="485" t="str">
        <f>VLOOKUP(C112,[1]学年!$C$2:$D$7,2,0)</f>
        <v>中3</v>
      </c>
      <c r="K112" s="140" t="str">
        <f t="shared" si="10"/>
        <v>村瀬　晃司</v>
      </c>
      <c r="L112" s="720">
        <f t="shared" si="11"/>
        <v>0</v>
      </c>
      <c r="M112" s="26">
        <v>1.0900000000000001E-4</v>
      </c>
      <c r="N112" s="140">
        <f t="shared" si="19"/>
        <v>1.0900000000000001E-4</v>
      </c>
      <c r="O112" s="481"/>
      <c r="P112" s="482"/>
      <c r="Q112" s="615">
        <v>109</v>
      </c>
      <c r="R112" s="720" t="str">
        <f t="shared" si="12"/>
        <v>坂本　大空</v>
      </c>
      <c r="S112" s="140" t="str">
        <f t="shared" si="13"/>
        <v>×</v>
      </c>
      <c r="T112" s="721" t="str">
        <f t="shared" si="14"/>
        <v>帝京大可児</v>
      </c>
      <c r="U112" s="140">
        <f t="shared" si="15"/>
        <v>0</v>
      </c>
      <c r="V112" s="721"/>
      <c r="W112" s="140"/>
      <c r="X112" s="722"/>
      <c r="Y112" s="28"/>
      <c r="Z112" s="616"/>
      <c r="AA112" s="138"/>
      <c r="AB112" s="721"/>
      <c r="AC112" s="140"/>
      <c r="AD112" s="722"/>
      <c r="AF112" s="732"/>
      <c r="AH112" s="758"/>
      <c r="AI112" s="745"/>
      <c r="AJ112" s="746"/>
      <c r="AK112" s="746"/>
      <c r="AL112" s="746"/>
    </row>
    <row r="113" spans="1:39" ht="15" hidden="1" customHeight="1" thickBot="1" x14ac:dyDescent="0.25">
      <c r="A113" s="133">
        <v>110</v>
      </c>
      <c r="B113" s="19" t="s">
        <v>301</v>
      </c>
      <c r="C113" s="134" t="s">
        <v>65</v>
      </c>
      <c r="D113" s="135" t="s">
        <v>385</v>
      </c>
      <c r="E113" s="143">
        <v>1</v>
      </c>
      <c r="F113" s="137">
        <v>98</v>
      </c>
      <c r="G113" s="723">
        <f t="shared" si="16"/>
        <v>112</v>
      </c>
      <c r="H113" s="724">
        <f t="shared" si="17"/>
        <v>83</v>
      </c>
      <c r="I113" s="719">
        <f t="shared" si="18"/>
        <v>0</v>
      </c>
      <c r="J113" s="485" t="str">
        <f>VLOOKUP(C113,[1]学年!$C$2:$D$7,2,0)</f>
        <v>中3</v>
      </c>
      <c r="K113" s="140" t="str">
        <f t="shared" si="10"/>
        <v>白木川　檜</v>
      </c>
      <c r="L113" s="720" t="str">
        <f t="shared" si="11"/>
        <v>麗澤瑞浪中</v>
      </c>
      <c r="M113" s="40">
        <v>1.1E-4</v>
      </c>
      <c r="N113" s="140">
        <f t="shared" si="19"/>
        <v>1.1E-4</v>
      </c>
      <c r="O113" s="481"/>
      <c r="P113" s="482"/>
      <c r="Q113" s="615">
        <v>110</v>
      </c>
      <c r="R113" s="720" t="str">
        <f t="shared" si="12"/>
        <v>澤　　一輝</v>
      </c>
      <c r="S113" s="140" t="str">
        <f t="shared" si="13"/>
        <v>×</v>
      </c>
      <c r="T113" s="721" t="str">
        <f t="shared" si="14"/>
        <v>帝京大可児</v>
      </c>
      <c r="U113" s="140">
        <f t="shared" si="15"/>
        <v>0</v>
      </c>
      <c r="V113" s="721"/>
      <c r="W113" s="140"/>
      <c r="X113" s="722"/>
      <c r="Y113" s="28"/>
      <c r="Z113" s="616"/>
      <c r="AA113" s="138"/>
      <c r="AB113" s="721"/>
      <c r="AC113" s="140"/>
      <c r="AD113" s="722"/>
      <c r="AF113" s="732"/>
      <c r="AH113" s="758"/>
      <c r="AI113" s="745"/>
      <c r="AJ113" s="746"/>
      <c r="AK113" s="746"/>
      <c r="AL113" s="746"/>
    </row>
    <row r="114" spans="1:39" ht="15" hidden="1" customHeight="1" thickBot="1" x14ac:dyDescent="0.25">
      <c r="A114" s="133">
        <v>111</v>
      </c>
      <c r="B114" s="19" t="s">
        <v>386</v>
      </c>
      <c r="C114" s="134"/>
      <c r="D114" s="135" t="s">
        <v>116</v>
      </c>
      <c r="E114" s="143">
        <v>1</v>
      </c>
      <c r="F114" s="137">
        <v>98</v>
      </c>
      <c r="G114" s="723">
        <f t="shared" si="16"/>
        <v>111</v>
      </c>
      <c r="H114" s="724">
        <f t="shared" si="17"/>
        <v>83</v>
      </c>
      <c r="I114" s="719">
        <f t="shared" si="18"/>
        <v>0</v>
      </c>
      <c r="J114" s="485" t="e">
        <f>VLOOKUP(C114,[1]学年!$C$2:$D$7,2,0)</f>
        <v>#N/A</v>
      </c>
      <c r="K114" s="140" t="str">
        <f t="shared" si="10"/>
        <v>福島　光彦</v>
      </c>
      <c r="L114" s="720" t="str">
        <f t="shared" si="11"/>
        <v>WiM岐阜</v>
      </c>
      <c r="M114" s="26">
        <v>1.11E-4</v>
      </c>
      <c r="N114" s="140">
        <f t="shared" si="19"/>
        <v>1.11E-4</v>
      </c>
      <c r="O114" s="498"/>
      <c r="P114" s="499"/>
      <c r="Q114" s="615">
        <v>111</v>
      </c>
      <c r="R114" s="720" t="str">
        <f t="shared" si="12"/>
        <v>福島　光彦</v>
      </c>
      <c r="S114" s="140" t="e">
        <f t="shared" si="13"/>
        <v>#N/A</v>
      </c>
      <c r="T114" s="721" t="str">
        <f t="shared" si="14"/>
        <v>WiM岐阜</v>
      </c>
      <c r="U114" s="140">
        <f t="shared" si="15"/>
        <v>0</v>
      </c>
      <c r="V114" s="721"/>
      <c r="W114" s="140"/>
      <c r="X114" s="722"/>
      <c r="Y114" s="28"/>
      <c r="Z114" s="616"/>
      <c r="AA114" s="138"/>
      <c r="AB114" s="721"/>
      <c r="AC114" s="140"/>
      <c r="AD114" s="722"/>
      <c r="AF114" s="732"/>
      <c r="AH114" s="758"/>
      <c r="AI114" s="745"/>
      <c r="AJ114" s="746"/>
      <c r="AK114" s="746"/>
      <c r="AL114" s="746"/>
    </row>
    <row r="115" spans="1:39" ht="15" hidden="1" customHeight="1" thickBot="1" x14ac:dyDescent="0.25">
      <c r="A115" s="133">
        <v>112</v>
      </c>
      <c r="B115" s="19" t="s">
        <v>296</v>
      </c>
      <c r="C115" s="134">
        <v>2</v>
      </c>
      <c r="D115" s="156" t="s">
        <v>10</v>
      </c>
      <c r="E115" s="747">
        <v>0.75</v>
      </c>
      <c r="F115" s="137">
        <v>112</v>
      </c>
      <c r="G115" s="723">
        <f t="shared" si="16"/>
        <v>69</v>
      </c>
      <c r="H115" s="724">
        <f t="shared" si="17"/>
        <v>66</v>
      </c>
      <c r="I115" s="719">
        <f t="shared" si="18"/>
        <v>0.375</v>
      </c>
      <c r="J115" s="756">
        <f>VLOOKUP(C115,[1]学年!$C$2:$D$7,2,0)</f>
        <v>3</v>
      </c>
      <c r="K115" s="140" t="str">
        <f t="shared" si="10"/>
        <v>駒井　敬也</v>
      </c>
      <c r="L115" s="139" t="str">
        <f t="shared" si="11"/>
        <v>大垣東</v>
      </c>
      <c r="M115" s="40">
        <v>1.12E-4</v>
      </c>
      <c r="N115" s="138">
        <f t="shared" si="19"/>
        <v>0.375112</v>
      </c>
      <c r="O115" s="519"/>
      <c r="P115" s="520"/>
      <c r="Q115" s="615">
        <v>112</v>
      </c>
      <c r="R115" s="720" t="str">
        <f t="shared" si="12"/>
        <v>白木川　檜</v>
      </c>
      <c r="S115" s="140" t="str">
        <f t="shared" si="13"/>
        <v>中3</v>
      </c>
      <c r="T115" s="722" t="str">
        <f t="shared" si="14"/>
        <v>麗澤瑞浪中</v>
      </c>
      <c r="U115" s="138">
        <f t="shared" si="15"/>
        <v>0</v>
      </c>
      <c r="V115" s="721"/>
      <c r="W115" s="140"/>
      <c r="X115" s="722"/>
      <c r="Y115" s="28"/>
      <c r="Z115" s="757"/>
      <c r="AA115" s="140"/>
      <c r="AB115" s="722"/>
      <c r="AC115" s="138"/>
      <c r="AD115" s="722"/>
      <c r="AF115" s="732"/>
      <c r="AH115" s="758"/>
      <c r="AI115" s="745"/>
      <c r="AJ115" s="746"/>
      <c r="AK115" s="746"/>
      <c r="AL115" s="746"/>
    </row>
    <row r="116" spans="1:39" ht="15" hidden="1" customHeight="1" thickBot="1" x14ac:dyDescent="0.25">
      <c r="A116" s="133">
        <v>113</v>
      </c>
      <c r="B116" s="19" t="s">
        <v>121</v>
      </c>
      <c r="C116" s="134">
        <v>2</v>
      </c>
      <c r="D116" s="156" t="s">
        <v>10</v>
      </c>
      <c r="E116" s="747">
        <v>0.75</v>
      </c>
      <c r="F116" s="137">
        <v>112</v>
      </c>
      <c r="G116" s="723">
        <f t="shared" si="16"/>
        <v>68</v>
      </c>
      <c r="H116" s="724">
        <f t="shared" si="17"/>
        <v>66</v>
      </c>
      <c r="I116" s="719">
        <f t="shared" si="18"/>
        <v>0.375</v>
      </c>
      <c r="J116" s="756">
        <f>VLOOKUP(C116,[1]学年!$C$2:$D$7,2,0)</f>
        <v>3</v>
      </c>
      <c r="K116" s="140" t="str">
        <f t="shared" si="10"/>
        <v>牛垣　翔太</v>
      </c>
      <c r="L116" s="139" t="str">
        <f t="shared" si="11"/>
        <v>大垣東</v>
      </c>
      <c r="M116" s="26">
        <v>1.13E-4</v>
      </c>
      <c r="N116" s="138">
        <f t="shared" si="19"/>
        <v>0.37511299999999997</v>
      </c>
      <c r="O116" s="519"/>
      <c r="P116" s="520"/>
      <c r="Q116" s="615">
        <v>113</v>
      </c>
      <c r="R116" s="720" t="str">
        <f t="shared" si="12"/>
        <v>村瀬　晃司</v>
      </c>
      <c r="S116" s="140" t="str">
        <f t="shared" si="13"/>
        <v>中3</v>
      </c>
      <c r="T116" s="722">
        <f t="shared" si="14"/>
        <v>0</v>
      </c>
      <c r="U116" s="138">
        <f t="shared" si="15"/>
        <v>0</v>
      </c>
      <c r="V116" s="721"/>
      <c r="W116" s="140"/>
      <c r="X116" s="722"/>
      <c r="Y116" s="28"/>
      <c r="Z116" s="757"/>
      <c r="AA116" s="140"/>
      <c r="AB116" s="722"/>
      <c r="AC116" s="138"/>
      <c r="AD116" s="722"/>
      <c r="AF116" s="732"/>
      <c r="AH116" s="758"/>
      <c r="AI116" s="745"/>
      <c r="AJ116" s="746"/>
      <c r="AK116" s="746"/>
      <c r="AL116" s="746"/>
      <c r="AM116" s="4"/>
    </row>
    <row r="117" spans="1:39" ht="15" hidden="1" customHeight="1" thickBot="1" x14ac:dyDescent="0.25">
      <c r="A117" s="133">
        <v>114</v>
      </c>
      <c r="B117" s="19" t="s">
        <v>437</v>
      </c>
      <c r="C117" s="134">
        <v>2</v>
      </c>
      <c r="D117" s="135" t="s">
        <v>8</v>
      </c>
      <c r="E117" s="143">
        <v>0.75</v>
      </c>
      <c r="F117" s="137">
        <v>112</v>
      </c>
      <c r="G117" s="723">
        <f t="shared" si="16"/>
        <v>67</v>
      </c>
      <c r="H117" s="724">
        <f t="shared" si="17"/>
        <v>66</v>
      </c>
      <c r="I117" s="719">
        <f t="shared" si="18"/>
        <v>0.375</v>
      </c>
      <c r="J117" s="485">
        <f>VLOOKUP(C117,[1]学年!$C$2:$D$7,2,0)</f>
        <v>3</v>
      </c>
      <c r="K117" s="140" t="str">
        <f t="shared" si="10"/>
        <v>菱田　航生</v>
      </c>
      <c r="L117" s="720" t="str">
        <f t="shared" si="11"/>
        <v>大垣北</v>
      </c>
      <c r="M117" s="40">
        <v>1.1400000000000001E-4</v>
      </c>
      <c r="N117" s="140">
        <f t="shared" si="19"/>
        <v>0.375114</v>
      </c>
      <c r="O117" s="519"/>
      <c r="P117" s="520"/>
      <c r="Q117" s="615">
        <v>114</v>
      </c>
      <c r="R117" s="720" t="str">
        <f t="shared" si="12"/>
        <v>伊佐治浩介</v>
      </c>
      <c r="S117" s="140" t="str">
        <f t="shared" si="13"/>
        <v>×</v>
      </c>
      <c r="T117" s="721" t="str">
        <f t="shared" si="14"/>
        <v>多治見北</v>
      </c>
      <c r="U117" s="140">
        <f t="shared" si="15"/>
        <v>0</v>
      </c>
      <c r="V117" s="721"/>
      <c r="W117" s="140"/>
      <c r="X117" s="722"/>
      <c r="Y117" s="28"/>
      <c r="Z117" s="616"/>
      <c r="AA117" s="138"/>
      <c r="AB117" s="721"/>
      <c r="AC117" s="140"/>
      <c r="AD117" s="722"/>
      <c r="AF117" s="732"/>
      <c r="AH117" s="758"/>
      <c r="AI117" s="745"/>
      <c r="AJ117" s="746"/>
      <c r="AK117" s="746"/>
      <c r="AL117" s="746"/>
      <c r="AM117" s="4"/>
    </row>
    <row r="118" spans="1:39" ht="15" hidden="1" customHeight="1" thickBot="1" x14ac:dyDescent="0.25">
      <c r="A118" s="133">
        <v>115</v>
      </c>
      <c r="B118" s="19" t="s">
        <v>439</v>
      </c>
      <c r="C118" s="134">
        <v>2</v>
      </c>
      <c r="D118" s="135" t="s">
        <v>8</v>
      </c>
      <c r="E118" s="143">
        <v>0.75</v>
      </c>
      <c r="F118" s="137">
        <v>112</v>
      </c>
      <c r="G118" s="723">
        <f t="shared" si="16"/>
        <v>66</v>
      </c>
      <c r="H118" s="724">
        <f t="shared" si="17"/>
        <v>66</v>
      </c>
      <c r="I118" s="719">
        <f t="shared" si="18"/>
        <v>0.375</v>
      </c>
      <c r="J118" s="485">
        <f>VLOOKUP(C118,[1]学年!$C$2:$D$7,2,0)</f>
        <v>3</v>
      </c>
      <c r="K118" s="140" t="str">
        <f t="shared" si="10"/>
        <v>田中　一雅</v>
      </c>
      <c r="L118" s="720" t="str">
        <f t="shared" si="11"/>
        <v>大垣北</v>
      </c>
      <c r="M118" s="26">
        <v>1.15E-4</v>
      </c>
      <c r="N118" s="140">
        <f t="shared" si="19"/>
        <v>0.37511499999999998</v>
      </c>
      <c r="O118" s="519"/>
      <c r="P118" s="520"/>
      <c r="Q118" s="615">
        <v>115</v>
      </c>
      <c r="R118" s="720" t="str">
        <f t="shared" si="12"/>
        <v>小嶋　怜理</v>
      </c>
      <c r="S118" s="140" t="str">
        <f t="shared" si="13"/>
        <v>×</v>
      </c>
      <c r="T118" s="721" t="str">
        <f t="shared" si="14"/>
        <v>多治見北</v>
      </c>
      <c r="U118" s="140">
        <f t="shared" si="15"/>
        <v>0</v>
      </c>
      <c r="V118" s="721"/>
      <c r="W118" s="140"/>
      <c r="X118" s="722"/>
      <c r="Y118" s="28"/>
      <c r="Z118" s="616"/>
      <c r="AA118" s="138"/>
      <c r="AB118" s="721"/>
      <c r="AC118" s="140"/>
      <c r="AD118" s="722"/>
      <c r="AF118" s="732"/>
      <c r="AH118" s="758"/>
      <c r="AI118" s="745"/>
      <c r="AJ118" s="746"/>
      <c r="AK118" s="746"/>
      <c r="AL118" s="746"/>
      <c r="AM118" s="4"/>
    </row>
    <row r="119" spans="1:39" ht="15" hidden="1" customHeight="1" thickBot="1" x14ac:dyDescent="0.25">
      <c r="A119" s="133">
        <v>116</v>
      </c>
      <c r="B119" s="19" t="s">
        <v>205</v>
      </c>
      <c r="C119" s="134">
        <v>3</v>
      </c>
      <c r="D119" s="135" t="s">
        <v>75</v>
      </c>
      <c r="E119" s="143">
        <v>0.625</v>
      </c>
      <c r="F119" s="137">
        <v>116</v>
      </c>
      <c r="G119" s="723">
        <f t="shared" si="16"/>
        <v>110</v>
      </c>
      <c r="H119" s="724">
        <f t="shared" si="17"/>
        <v>83</v>
      </c>
      <c r="I119" s="719">
        <f t="shared" si="18"/>
        <v>0</v>
      </c>
      <c r="J119" s="485" t="str">
        <f>VLOOKUP(C119,[1]学年!$C$2:$D$7,2,0)</f>
        <v>×</v>
      </c>
      <c r="K119" s="140" t="str">
        <f t="shared" si="10"/>
        <v>澤　　一輝</v>
      </c>
      <c r="L119" s="720" t="str">
        <f t="shared" si="11"/>
        <v>帝京大可児</v>
      </c>
      <c r="M119" s="40">
        <v>1.16E-4</v>
      </c>
      <c r="N119" s="140">
        <f t="shared" si="19"/>
        <v>1.16E-4</v>
      </c>
      <c r="O119" s="519"/>
      <c r="P119" s="520"/>
      <c r="Q119" s="615">
        <v>116</v>
      </c>
      <c r="R119" s="720" t="str">
        <f t="shared" si="12"/>
        <v>可児　　繁</v>
      </c>
      <c r="S119" s="140" t="str">
        <f t="shared" si="13"/>
        <v>×</v>
      </c>
      <c r="T119" s="721" t="str">
        <f t="shared" si="14"/>
        <v>可児</v>
      </c>
      <c r="U119" s="140">
        <f t="shared" si="15"/>
        <v>0</v>
      </c>
      <c r="V119" s="721"/>
      <c r="W119" s="140"/>
      <c r="X119" s="722"/>
      <c r="Y119" s="28"/>
      <c r="Z119" s="616"/>
      <c r="AA119" s="138"/>
      <c r="AB119" s="721"/>
      <c r="AC119" s="140"/>
      <c r="AD119" s="722"/>
      <c r="AF119" s="732"/>
      <c r="AH119" s="758"/>
      <c r="AI119" s="745"/>
      <c r="AJ119" s="746"/>
      <c r="AK119" s="746"/>
      <c r="AL119" s="746"/>
    </row>
    <row r="120" spans="1:39" ht="15" hidden="1" customHeight="1" thickBot="1" x14ac:dyDescent="0.25">
      <c r="A120" s="133">
        <v>117</v>
      </c>
      <c r="B120" s="19" t="s">
        <v>206</v>
      </c>
      <c r="C120" s="134">
        <v>3</v>
      </c>
      <c r="D120" s="135" t="s">
        <v>75</v>
      </c>
      <c r="E120" s="143">
        <v>0.625</v>
      </c>
      <c r="F120" s="137">
        <v>116</v>
      </c>
      <c r="G120" s="723">
        <f t="shared" si="16"/>
        <v>109</v>
      </c>
      <c r="H120" s="724">
        <f t="shared" si="17"/>
        <v>83</v>
      </c>
      <c r="I120" s="719">
        <f t="shared" si="18"/>
        <v>0</v>
      </c>
      <c r="J120" s="485" t="str">
        <f>VLOOKUP(C120,[1]学年!$C$2:$D$7,2,0)</f>
        <v>×</v>
      </c>
      <c r="K120" s="140" t="str">
        <f t="shared" si="10"/>
        <v>坂本　大空</v>
      </c>
      <c r="L120" s="720" t="str">
        <f t="shared" si="11"/>
        <v>帝京大可児</v>
      </c>
      <c r="M120" s="26">
        <v>1.17E-4</v>
      </c>
      <c r="N120" s="140">
        <f t="shared" si="19"/>
        <v>1.17E-4</v>
      </c>
      <c r="O120" s="519"/>
      <c r="P120" s="520"/>
      <c r="Q120" s="615">
        <v>117</v>
      </c>
      <c r="R120" s="720" t="str">
        <f t="shared" si="12"/>
        <v>柴田　恭弥</v>
      </c>
      <c r="S120" s="140" t="str">
        <f t="shared" si="13"/>
        <v>×</v>
      </c>
      <c r="T120" s="721" t="str">
        <f t="shared" si="14"/>
        <v>可児</v>
      </c>
      <c r="U120" s="140">
        <f t="shared" si="15"/>
        <v>0</v>
      </c>
      <c r="V120" s="721"/>
      <c r="W120" s="140"/>
      <c r="X120" s="722"/>
      <c r="Y120" s="28"/>
      <c r="Z120" s="616"/>
      <c r="AA120" s="138"/>
      <c r="AB120" s="721"/>
      <c r="AC120" s="140"/>
      <c r="AD120" s="722"/>
      <c r="AF120" s="732"/>
      <c r="AH120" s="758"/>
      <c r="AI120" s="745"/>
      <c r="AJ120" s="746"/>
      <c r="AK120" s="746"/>
      <c r="AL120" s="746"/>
    </row>
    <row r="121" spans="1:39" ht="15" customHeight="1" thickBot="1" x14ac:dyDescent="0.25">
      <c r="A121" s="133">
        <v>118</v>
      </c>
      <c r="B121" s="19" t="s">
        <v>211</v>
      </c>
      <c r="C121" s="134">
        <v>3</v>
      </c>
      <c r="D121" s="135" t="s">
        <v>8</v>
      </c>
      <c r="E121" s="143">
        <v>0.625</v>
      </c>
      <c r="F121" s="137">
        <v>116</v>
      </c>
      <c r="G121" s="723">
        <f t="shared" si="16"/>
        <v>108</v>
      </c>
      <c r="H121" s="724">
        <f t="shared" si="17"/>
        <v>83</v>
      </c>
      <c r="I121" s="719">
        <f t="shared" si="18"/>
        <v>0</v>
      </c>
      <c r="J121" s="485" t="str">
        <f>VLOOKUP(C121,[1]学年!$C$2:$D$7,2,0)</f>
        <v>×</v>
      </c>
      <c r="K121" s="140" t="str">
        <f t="shared" si="10"/>
        <v>中村　昂生</v>
      </c>
      <c r="L121" s="720" t="str">
        <f t="shared" si="11"/>
        <v>大垣北</v>
      </c>
      <c r="M121" s="40">
        <v>1.18E-4</v>
      </c>
      <c r="N121" s="140">
        <f t="shared" si="19"/>
        <v>1.18E-4</v>
      </c>
      <c r="O121" s="519"/>
      <c r="P121" s="520"/>
      <c r="Q121" s="615">
        <v>118</v>
      </c>
      <c r="R121" s="720" t="str">
        <f t="shared" si="12"/>
        <v>畑　光亮</v>
      </c>
      <c r="S121" s="140" t="e">
        <f t="shared" si="13"/>
        <v>#N/A</v>
      </c>
      <c r="T121" s="721" t="str">
        <f t="shared" si="14"/>
        <v>多治見</v>
      </c>
      <c r="U121" s="140">
        <f t="shared" si="15"/>
        <v>0</v>
      </c>
      <c r="V121" s="721"/>
      <c r="W121" s="140"/>
      <c r="X121" s="722"/>
      <c r="Y121" s="28"/>
      <c r="Z121" s="616"/>
      <c r="AA121" s="138"/>
      <c r="AB121" s="721"/>
      <c r="AC121" s="140"/>
      <c r="AD121" s="722"/>
      <c r="AF121" s="732"/>
      <c r="AH121" s="758"/>
      <c r="AI121" s="745"/>
      <c r="AJ121" s="746"/>
      <c r="AK121" s="746"/>
      <c r="AL121" s="746"/>
    </row>
    <row r="122" spans="1:39" ht="15" customHeight="1" thickBot="1" x14ac:dyDescent="0.25">
      <c r="A122" s="133">
        <v>119</v>
      </c>
      <c r="B122" s="19" t="s">
        <v>129</v>
      </c>
      <c r="C122" s="141">
        <v>3</v>
      </c>
      <c r="D122" s="135" t="s">
        <v>8</v>
      </c>
      <c r="E122" s="143">
        <v>0.625</v>
      </c>
      <c r="F122" s="137">
        <v>116</v>
      </c>
      <c r="G122" s="723">
        <f t="shared" si="16"/>
        <v>107</v>
      </c>
      <c r="H122" s="724">
        <f t="shared" si="17"/>
        <v>83</v>
      </c>
      <c r="I122" s="719">
        <f t="shared" si="18"/>
        <v>0</v>
      </c>
      <c r="J122" s="485" t="str">
        <f>VLOOKUP(C122,[1]学年!$C$2:$D$7,2,0)</f>
        <v>×</v>
      </c>
      <c r="K122" s="140" t="str">
        <f t="shared" si="10"/>
        <v>上杉　亮介</v>
      </c>
      <c r="L122" s="720" t="str">
        <f t="shared" si="11"/>
        <v>大垣北</v>
      </c>
      <c r="M122" s="26">
        <v>1.1900000000000001E-4</v>
      </c>
      <c r="N122" s="140">
        <f t="shared" si="19"/>
        <v>1.1900000000000001E-4</v>
      </c>
      <c r="O122" s="519"/>
      <c r="P122" s="520"/>
      <c r="Q122" s="615">
        <v>119</v>
      </c>
      <c r="R122" s="720" t="str">
        <f t="shared" si="12"/>
        <v>加賀　俊輔</v>
      </c>
      <c r="S122" s="140" t="str">
        <f t="shared" si="13"/>
        <v>×</v>
      </c>
      <c r="T122" s="721" t="str">
        <f t="shared" si="14"/>
        <v>岐阜北</v>
      </c>
      <c r="U122" s="140">
        <f t="shared" si="15"/>
        <v>0</v>
      </c>
      <c r="V122" s="721"/>
      <c r="W122" s="140"/>
      <c r="X122" s="722"/>
      <c r="Y122" s="28"/>
      <c r="Z122" s="616"/>
      <c r="AA122" s="138"/>
      <c r="AB122" s="721"/>
      <c r="AC122" s="140"/>
      <c r="AD122" s="722"/>
      <c r="AF122" s="731"/>
      <c r="AH122" s="744"/>
      <c r="AI122" s="745"/>
      <c r="AJ122" s="746"/>
      <c r="AK122" s="746"/>
      <c r="AL122" s="746"/>
    </row>
    <row r="123" spans="1:39" ht="15" customHeight="1" thickBot="1" x14ac:dyDescent="0.25">
      <c r="A123" s="133">
        <v>120</v>
      </c>
      <c r="B123" s="19" t="s">
        <v>495</v>
      </c>
      <c r="C123" s="141">
        <v>2</v>
      </c>
      <c r="D123" s="135" t="s">
        <v>10</v>
      </c>
      <c r="E123" s="143">
        <v>0.5</v>
      </c>
      <c r="F123" s="137">
        <v>120</v>
      </c>
      <c r="G123" s="723">
        <f t="shared" si="16"/>
        <v>79</v>
      </c>
      <c r="H123" s="724">
        <f t="shared" si="17"/>
        <v>70</v>
      </c>
      <c r="I123" s="719">
        <f t="shared" si="18"/>
        <v>0.25</v>
      </c>
      <c r="J123" s="485">
        <f>VLOOKUP(C123,[1]学年!$C$2:$D$7,2,0)</f>
        <v>3</v>
      </c>
      <c r="K123" s="140" t="str">
        <f t="shared" si="10"/>
        <v>小竹　良門</v>
      </c>
      <c r="L123" s="720" t="str">
        <f t="shared" si="11"/>
        <v>大垣東</v>
      </c>
      <c r="M123" s="40">
        <v>1.2E-4</v>
      </c>
      <c r="N123" s="140">
        <f t="shared" si="19"/>
        <v>0.25012000000000001</v>
      </c>
      <c r="O123" s="519"/>
      <c r="P123" s="520"/>
      <c r="Q123" s="615">
        <v>120</v>
      </c>
      <c r="R123" s="720" t="str">
        <f t="shared" si="12"/>
        <v>坪井　千展</v>
      </c>
      <c r="S123" s="140" t="str">
        <f t="shared" si="13"/>
        <v>×</v>
      </c>
      <c r="T123" s="721" t="str">
        <f t="shared" si="14"/>
        <v>岐阜北</v>
      </c>
      <c r="U123" s="140">
        <f t="shared" si="15"/>
        <v>0</v>
      </c>
      <c r="V123" s="721"/>
      <c r="W123" s="140"/>
      <c r="X123" s="722"/>
      <c r="Y123" s="28"/>
      <c r="Z123" s="616"/>
      <c r="AA123" s="138"/>
      <c r="AB123" s="721"/>
      <c r="AC123" s="140"/>
      <c r="AD123" s="722"/>
      <c r="AF123" s="731"/>
      <c r="AH123" s="744"/>
      <c r="AI123" s="745"/>
      <c r="AJ123" s="746"/>
      <c r="AK123" s="746"/>
      <c r="AL123" s="746"/>
    </row>
    <row r="124" spans="1:39" ht="15" customHeight="1" thickBot="1" x14ac:dyDescent="0.25">
      <c r="A124" s="133">
        <v>121</v>
      </c>
      <c r="B124" s="19" t="s">
        <v>497</v>
      </c>
      <c r="C124" s="141">
        <v>2</v>
      </c>
      <c r="D124" s="135" t="s">
        <v>10</v>
      </c>
      <c r="E124" s="143">
        <v>0.5</v>
      </c>
      <c r="F124" s="137">
        <v>120</v>
      </c>
      <c r="G124" s="723">
        <f t="shared" si="16"/>
        <v>78</v>
      </c>
      <c r="H124" s="724">
        <f t="shared" si="17"/>
        <v>70</v>
      </c>
      <c r="I124" s="719">
        <f t="shared" si="18"/>
        <v>0.25</v>
      </c>
      <c r="J124" s="485">
        <f>VLOOKUP(C124,[1]学年!$C$2:$D$7,2,0)</f>
        <v>3</v>
      </c>
      <c r="K124" s="140" t="str">
        <f t="shared" si="10"/>
        <v>安藤　嘉太</v>
      </c>
      <c r="L124" s="720" t="str">
        <f t="shared" si="11"/>
        <v>大垣東</v>
      </c>
      <c r="M124" s="26">
        <v>1.21E-4</v>
      </c>
      <c r="N124" s="140">
        <f t="shared" si="19"/>
        <v>0.25012099999999998</v>
      </c>
      <c r="O124" s="519"/>
      <c r="P124" s="520"/>
      <c r="Q124" s="615">
        <v>121</v>
      </c>
      <c r="R124" s="720" t="str">
        <f t="shared" si="12"/>
        <v>渡辺　翔也</v>
      </c>
      <c r="S124" s="140" t="str">
        <f t="shared" si="13"/>
        <v>×</v>
      </c>
      <c r="T124" s="721" t="str">
        <f t="shared" si="14"/>
        <v>中津川工</v>
      </c>
      <c r="U124" s="140">
        <f t="shared" si="15"/>
        <v>0</v>
      </c>
      <c r="V124" s="721"/>
      <c r="W124" s="140"/>
      <c r="X124" s="722"/>
      <c r="Y124" s="28"/>
      <c r="Z124" s="616"/>
      <c r="AA124" s="138"/>
      <c r="AB124" s="721"/>
      <c r="AC124" s="140"/>
      <c r="AD124" s="722"/>
      <c r="AF124" s="731"/>
      <c r="AH124" s="744"/>
      <c r="AI124" s="745"/>
      <c r="AJ124" s="746"/>
      <c r="AK124" s="746"/>
      <c r="AL124" s="746"/>
    </row>
    <row r="125" spans="1:39" ht="15" hidden="1" customHeight="1" thickBot="1" x14ac:dyDescent="0.25">
      <c r="A125" s="133">
        <v>122</v>
      </c>
      <c r="B125" s="19" t="s">
        <v>440</v>
      </c>
      <c r="C125" s="141">
        <v>2</v>
      </c>
      <c r="D125" s="135" t="s">
        <v>8</v>
      </c>
      <c r="E125" s="143">
        <v>0.5</v>
      </c>
      <c r="F125" s="137">
        <v>120</v>
      </c>
      <c r="G125" s="723">
        <f t="shared" si="16"/>
        <v>77</v>
      </c>
      <c r="H125" s="724">
        <f t="shared" si="17"/>
        <v>70</v>
      </c>
      <c r="I125" s="719">
        <f t="shared" si="18"/>
        <v>0.25</v>
      </c>
      <c r="J125" s="485">
        <f>VLOOKUP(C125,[1]学年!$C$2:$D$7,2,0)</f>
        <v>3</v>
      </c>
      <c r="K125" s="140" t="str">
        <f t="shared" si="10"/>
        <v>早野　令都</v>
      </c>
      <c r="L125" s="720" t="str">
        <f t="shared" si="11"/>
        <v>大垣北</v>
      </c>
      <c r="M125" s="40">
        <v>1.22E-4</v>
      </c>
      <c r="N125" s="140">
        <f t="shared" si="19"/>
        <v>0.25012200000000001</v>
      </c>
      <c r="O125" s="519"/>
      <c r="P125" s="520"/>
      <c r="Q125" s="615">
        <v>122</v>
      </c>
      <c r="R125" s="720" t="str">
        <f t="shared" si="12"/>
        <v>宮本　純汰</v>
      </c>
      <c r="S125" s="140" t="str">
        <f t="shared" si="13"/>
        <v>×</v>
      </c>
      <c r="T125" s="721" t="str">
        <f t="shared" si="14"/>
        <v>中津川工</v>
      </c>
      <c r="U125" s="140">
        <f t="shared" si="15"/>
        <v>0</v>
      </c>
      <c r="V125" s="721"/>
      <c r="W125" s="140"/>
      <c r="X125" s="722"/>
      <c r="Y125" s="28"/>
      <c r="Z125" s="616"/>
      <c r="AA125" s="138"/>
      <c r="AB125" s="721"/>
      <c r="AC125" s="140"/>
      <c r="AD125" s="722"/>
      <c r="AF125" s="731"/>
      <c r="AH125" s="744"/>
      <c r="AI125" s="745"/>
      <c r="AJ125" s="746"/>
      <c r="AK125" s="746"/>
      <c r="AL125" s="746"/>
    </row>
    <row r="126" spans="1:39" ht="15" hidden="1" customHeight="1" thickBot="1" x14ac:dyDescent="0.25">
      <c r="A126" s="133">
        <v>123</v>
      </c>
      <c r="B126" s="19" t="s">
        <v>499</v>
      </c>
      <c r="C126" s="141">
        <v>1</v>
      </c>
      <c r="D126" s="135" t="s">
        <v>8</v>
      </c>
      <c r="E126" s="143">
        <v>0.5</v>
      </c>
      <c r="F126" s="137">
        <v>120</v>
      </c>
      <c r="G126" s="723">
        <f t="shared" si="16"/>
        <v>76</v>
      </c>
      <c r="H126" s="724">
        <f t="shared" si="17"/>
        <v>70</v>
      </c>
      <c r="I126" s="719">
        <f t="shared" si="18"/>
        <v>0.25</v>
      </c>
      <c r="J126" s="485">
        <f>VLOOKUP(C126,[1]学年!$C$2:$D$7,2,0)</f>
        <v>2</v>
      </c>
      <c r="K126" s="140" t="str">
        <f t="shared" si="10"/>
        <v>北野　旦陽</v>
      </c>
      <c r="L126" s="720" t="str">
        <f t="shared" si="11"/>
        <v>大垣北</v>
      </c>
      <c r="M126" s="26">
        <v>1.2300000000000001E-4</v>
      </c>
      <c r="N126" s="140">
        <f t="shared" si="19"/>
        <v>0.25012299999999998</v>
      </c>
      <c r="O126" s="519"/>
      <c r="P126" s="520"/>
      <c r="Q126" s="615">
        <v>123</v>
      </c>
      <c r="R126" s="720" t="str">
        <f t="shared" si="12"/>
        <v>木村　尚哉</v>
      </c>
      <c r="S126" s="140" t="str">
        <f t="shared" si="13"/>
        <v>×</v>
      </c>
      <c r="T126" s="721" t="str">
        <f t="shared" si="14"/>
        <v>岐阜</v>
      </c>
      <c r="U126" s="140">
        <f t="shared" si="15"/>
        <v>0</v>
      </c>
      <c r="V126" s="721"/>
      <c r="W126" s="140"/>
      <c r="X126" s="722"/>
      <c r="Y126" s="28"/>
      <c r="Z126" s="616"/>
      <c r="AA126" s="138"/>
      <c r="AB126" s="721"/>
      <c r="AC126" s="140"/>
      <c r="AD126" s="722"/>
      <c r="AF126" s="731"/>
      <c r="AH126" s="744"/>
      <c r="AI126" s="745"/>
      <c r="AJ126" s="746"/>
      <c r="AK126" s="746"/>
      <c r="AL126" s="746"/>
    </row>
    <row r="127" spans="1:39" ht="15" hidden="1" customHeight="1" thickBot="1" x14ac:dyDescent="0.25">
      <c r="A127" s="133">
        <v>124</v>
      </c>
      <c r="B127" s="19" t="s">
        <v>500</v>
      </c>
      <c r="C127" s="141">
        <v>1</v>
      </c>
      <c r="D127" s="135" t="s">
        <v>501</v>
      </c>
      <c r="E127" s="143">
        <v>0.5</v>
      </c>
      <c r="F127" s="137">
        <v>120</v>
      </c>
      <c r="G127" s="723">
        <f t="shared" si="16"/>
        <v>75</v>
      </c>
      <c r="H127" s="724">
        <f t="shared" si="17"/>
        <v>70</v>
      </c>
      <c r="I127" s="719">
        <f t="shared" si="18"/>
        <v>0.25</v>
      </c>
      <c r="J127" s="485">
        <f>VLOOKUP(C127,[1]学年!$C$2:$D$7,2,0)</f>
        <v>2</v>
      </c>
      <c r="K127" s="140" t="str">
        <f t="shared" si="10"/>
        <v>伊藤　優佑</v>
      </c>
      <c r="L127" s="720" t="str">
        <f t="shared" si="11"/>
        <v>可児</v>
      </c>
      <c r="M127" s="40">
        <v>1.2400000000000001E-4</v>
      </c>
      <c r="N127" s="140">
        <f t="shared" si="19"/>
        <v>0.25012400000000001</v>
      </c>
      <c r="O127" s="519"/>
      <c r="P127" s="520"/>
      <c r="Q127" s="615">
        <v>124</v>
      </c>
      <c r="R127" s="720" t="str">
        <f t="shared" si="12"/>
        <v>安立　周生</v>
      </c>
      <c r="S127" s="140" t="str">
        <f t="shared" si="13"/>
        <v>×</v>
      </c>
      <c r="T127" s="721" t="str">
        <f t="shared" si="14"/>
        <v>大垣南</v>
      </c>
      <c r="U127" s="140">
        <f t="shared" si="15"/>
        <v>0</v>
      </c>
      <c r="V127" s="721"/>
      <c r="W127" s="140"/>
      <c r="X127" s="722"/>
      <c r="Y127" s="28"/>
      <c r="Z127" s="616"/>
      <c r="AA127" s="138"/>
      <c r="AB127" s="721"/>
      <c r="AC127" s="140"/>
      <c r="AD127" s="722"/>
      <c r="AF127" s="731"/>
      <c r="AH127" s="744"/>
      <c r="AI127" s="745"/>
      <c r="AJ127" s="746"/>
      <c r="AK127" s="746"/>
      <c r="AL127" s="746"/>
    </row>
    <row r="128" spans="1:39" ht="15" hidden="1" customHeight="1" thickBot="1" x14ac:dyDescent="0.25">
      <c r="A128" s="750">
        <v>125</v>
      </c>
      <c r="B128" s="29" t="s">
        <v>502</v>
      </c>
      <c r="C128" s="161">
        <v>2</v>
      </c>
      <c r="D128" s="162" t="s">
        <v>503</v>
      </c>
      <c r="E128" s="759">
        <v>0.5</v>
      </c>
      <c r="F128" s="159">
        <v>120</v>
      </c>
      <c r="G128" s="760">
        <f t="shared" si="16"/>
        <v>74</v>
      </c>
      <c r="H128" s="753">
        <f t="shared" si="17"/>
        <v>70</v>
      </c>
      <c r="I128" s="761">
        <f t="shared" si="18"/>
        <v>0.25</v>
      </c>
      <c r="J128" s="493">
        <f>VLOOKUP(C128,[1]学年!$C$2:$D$7,2,0)</f>
        <v>3</v>
      </c>
      <c r="K128" s="754" t="str">
        <f t="shared" si="10"/>
        <v>後藤秦太郎</v>
      </c>
      <c r="L128" s="762" t="str">
        <f t="shared" si="11"/>
        <v>中津</v>
      </c>
      <c r="M128" s="26">
        <v>1.25E-4</v>
      </c>
      <c r="N128" s="754">
        <f t="shared" si="19"/>
        <v>0.25012499999999999</v>
      </c>
      <c r="O128" s="519"/>
      <c r="P128" s="520"/>
      <c r="Q128" s="615">
        <v>125</v>
      </c>
      <c r="R128" s="762" t="str">
        <f t="shared" si="12"/>
        <v>藤墳　竣</v>
      </c>
      <c r="S128" s="754" t="str">
        <f t="shared" si="13"/>
        <v>×</v>
      </c>
      <c r="T128" s="763" t="str">
        <f t="shared" si="14"/>
        <v>大垣南</v>
      </c>
      <c r="U128" s="754">
        <f t="shared" si="15"/>
        <v>0</v>
      </c>
      <c r="V128" s="763"/>
      <c r="W128" s="754"/>
      <c r="X128" s="755"/>
      <c r="Y128" s="615"/>
      <c r="Z128" s="630"/>
      <c r="AA128" s="163"/>
      <c r="AB128" s="763"/>
      <c r="AC128" s="754"/>
      <c r="AD128" s="755"/>
      <c r="AF128" s="732"/>
      <c r="AH128" s="758"/>
      <c r="AI128" s="764"/>
      <c r="AJ128" s="746"/>
      <c r="AK128" s="746"/>
      <c r="AL128" s="746"/>
    </row>
    <row r="129" spans="1:38" ht="15" hidden="1" customHeight="1" thickBot="1" x14ac:dyDescent="0.25">
      <c r="A129" s="133">
        <v>126</v>
      </c>
      <c r="B129" s="19" t="s">
        <v>504</v>
      </c>
      <c r="C129" s="134">
        <v>2</v>
      </c>
      <c r="D129" s="135" t="s">
        <v>503</v>
      </c>
      <c r="E129" s="143">
        <v>0.5</v>
      </c>
      <c r="F129" s="137">
        <v>120</v>
      </c>
      <c r="G129" s="723">
        <f t="shared" si="16"/>
        <v>73</v>
      </c>
      <c r="H129" s="724">
        <f t="shared" si="17"/>
        <v>70</v>
      </c>
      <c r="I129" s="719">
        <f t="shared" si="18"/>
        <v>0.25</v>
      </c>
      <c r="J129" s="485">
        <f>VLOOKUP(C129,[1]学年!$C$2:$D$7,2,0)</f>
        <v>3</v>
      </c>
      <c r="K129" s="140" t="str">
        <f t="shared" si="10"/>
        <v>西尾　陸杜</v>
      </c>
      <c r="L129" s="720" t="str">
        <f t="shared" si="11"/>
        <v>中津</v>
      </c>
      <c r="M129" s="40">
        <v>1.26E-4</v>
      </c>
      <c r="N129" s="140">
        <f t="shared" si="19"/>
        <v>0.25012600000000001</v>
      </c>
      <c r="O129" s="519"/>
      <c r="P129" s="520"/>
      <c r="Q129" s="615">
        <v>126</v>
      </c>
      <c r="R129" s="720" t="str">
        <f t="shared" si="12"/>
        <v>近藤　陽太</v>
      </c>
      <c r="S129" s="140" t="e">
        <f t="shared" si="13"/>
        <v>#N/A</v>
      </c>
      <c r="T129" s="721" t="str">
        <f t="shared" si="14"/>
        <v>岐阜西TC</v>
      </c>
      <c r="U129" s="140">
        <f t="shared" si="15"/>
        <v>0</v>
      </c>
      <c r="V129" s="721"/>
      <c r="W129" s="140"/>
      <c r="X129" s="722"/>
      <c r="Y129" s="28"/>
      <c r="Z129" s="616"/>
      <c r="AA129" s="138"/>
      <c r="AB129" s="721"/>
      <c r="AC129" s="140"/>
      <c r="AD129" s="722"/>
      <c r="AF129" s="732"/>
      <c r="AH129" s="758"/>
      <c r="AI129" s="745"/>
      <c r="AJ129" s="746"/>
      <c r="AK129" s="746"/>
      <c r="AL129" s="746"/>
    </row>
    <row r="130" spans="1:38" ht="15" hidden="1" customHeight="1" thickBot="1" x14ac:dyDescent="0.25">
      <c r="A130" s="133">
        <v>127</v>
      </c>
      <c r="B130" s="19" t="s">
        <v>505</v>
      </c>
      <c r="C130" s="141">
        <v>2</v>
      </c>
      <c r="D130" s="135" t="s">
        <v>335</v>
      </c>
      <c r="E130" s="143">
        <v>0.5</v>
      </c>
      <c r="F130" s="137">
        <v>120</v>
      </c>
      <c r="G130" s="723">
        <f t="shared" si="16"/>
        <v>72</v>
      </c>
      <c r="H130" s="724">
        <f t="shared" si="17"/>
        <v>70</v>
      </c>
      <c r="I130" s="719">
        <f t="shared" si="18"/>
        <v>0.25</v>
      </c>
      <c r="J130" s="485">
        <f>VLOOKUP(C130,[1]学年!$C$2:$D$7,2,0)</f>
        <v>3</v>
      </c>
      <c r="K130" s="140" t="str">
        <f t="shared" si="10"/>
        <v>佐橋　琉斗</v>
      </c>
      <c r="L130" s="720" t="str">
        <f t="shared" si="11"/>
        <v>多治見</v>
      </c>
      <c r="M130" s="26">
        <v>1.27E-4</v>
      </c>
      <c r="N130" s="140">
        <f t="shared" si="19"/>
        <v>0.25012699999999999</v>
      </c>
      <c r="O130" s="519"/>
      <c r="P130" s="520"/>
      <c r="Q130" s="615">
        <v>127</v>
      </c>
      <c r="R130" s="720" t="str">
        <f t="shared" si="12"/>
        <v>藤井　良太</v>
      </c>
      <c r="S130" s="140" t="e">
        <f t="shared" si="13"/>
        <v>#N/A</v>
      </c>
      <c r="T130" s="721" t="str">
        <f t="shared" si="14"/>
        <v>岐阜西TC</v>
      </c>
      <c r="U130" s="140">
        <f t="shared" si="15"/>
        <v>0</v>
      </c>
      <c r="V130" s="721"/>
      <c r="W130" s="140"/>
      <c r="X130" s="722"/>
      <c r="Y130" s="28"/>
      <c r="Z130" s="616"/>
      <c r="AA130" s="138"/>
      <c r="AB130" s="721"/>
      <c r="AC130" s="140"/>
      <c r="AD130" s="722"/>
      <c r="AF130" s="731"/>
      <c r="AH130" s="744"/>
      <c r="AI130" s="745"/>
      <c r="AJ130" s="746"/>
      <c r="AK130" s="746"/>
      <c r="AL130" s="746"/>
    </row>
    <row r="131" spans="1:38" ht="15" hidden="1" customHeight="1" thickBot="1" x14ac:dyDescent="0.25">
      <c r="A131" s="133">
        <v>128</v>
      </c>
      <c r="B131" s="19" t="s">
        <v>507</v>
      </c>
      <c r="C131" s="141">
        <v>2</v>
      </c>
      <c r="D131" s="135" t="s">
        <v>335</v>
      </c>
      <c r="E131" s="143">
        <v>0.5</v>
      </c>
      <c r="F131" s="137">
        <v>120</v>
      </c>
      <c r="G131" s="723">
        <f t="shared" si="16"/>
        <v>71</v>
      </c>
      <c r="H131" s="724">
        <f t="shared" si="17"/>
        <v>70</v>
      </c>
      <c r="I131" s="719">
        <f t="shared" si="18"/>
        <v>0.25</v>
      </c>
      <c r="J131" s="485">
        <f>VLOOKUP(C131,[1]学年!$C$2:$D$7,2,0)</f>
        <v>3</v>
      </c>
      <c r="K131" s="140" t="str">
        <f t="shared" si="10"/>
        <v>坂崎　大氣</v>
      </c>
      <c r="L131" s="720" t="str">
        <f t="shared" si="11"/>
        <v>多治見</v>
      </c>
      <c r="M131" s="40">
        <v>1.2799999999999999E-4</v>
      </c>
      <c r="N131" s="140">
        <f t="shared" si="19"/>
        <v>0.25012800000000002</v>
      </c>
      <c r="Q131" s="615">
        <v>128</v>
      </c>
      <c r="R131" s="720" t="str">
        <f t="shared" si="12"/>
        <v>山田　創太</v>
      </c>
      <c r="S131" s="140" t="str">
        <f t="shared" si="13"/>
        <v>中3</v>
      </c>
      <c r="T131" s="721">
        <f t="shared" si="14"/>
        <v>0</v>
      </c>
      <c r="U131" s="140">
        <f t="shared" si="15"/>
        <v>0</v>
      </c>
      <c r="V131" s="721"/>
      <c r="W131" s="140"/>
      <c r="X131" s="722"/>
      <c r="Y131" s="28"/>
      <c r="Z131" s="616"/>
      <c r="AA131" s="138"/>
      <c r="AB131" s="721"/>
      <c r="AC131" s="140"/>
      <c r="AD131" s="722"/>
      <c r="AF131" s="731"/>
      <c r="AH131" s="744"/>
      <c r="AI131" s="745"/>
      <c r="AJ131" s="746"/>
      <c r="AK131" s="746"/>
      <c r="AL131" s="746"/>
    </row>
    <row r="132" spans="1:38" ht="15" hidden="1" customHeight="1" thickBot="1" x14ac:dyDescent="0.25">
      <c r="A132" s="133">
        <v>129</v>
      </c>
      <c r="B132" s="19" t="s">
        <v>508</v>
      </c>
      <c r="C132" s="141">
        <v>2</v>
      </c>
      <c r="D132" s="135" t="s">
        <v>69</v>
      </c>
      <c r="E132" s="143">
        <v>0.5</v>
      </c>
      <c r="F132" s="137">
        <v>120</v>
      </c>
      <c r="G132" s="723">
        <f t="shared" si="16"/>
        <v>70</v>
      </c>
      <c r="H132" s="724">
        <f t="shared" si="17"/>
        <v>70</v>
      </c>
      <c r="I132" s="719">
        <f t="shared" si="18"/>
        <v>0.25</v>
      </c>
      <c r="J132" s="485">
        <f>VLOOKUP(C132,[1]学年!$C$2:$D$7,2,0)</f>
        <v>3</v>
      </c>
      <c r="K132" s="140" t="str">
        <f t="shared" ref="K132:K160" si="20">B132</f>
        <v>増田　葵</v>
      </c>
      <c r="L132" s="720" t="str">
        <f t="shared" ref="L132:L160" si="21">D132</f>
        <v>郡上</v>
      </c>
      <c r="M132" s="26">
        <v>1.2899999999999999E-4</v>
      </c>
      <c r="N132" s="140">
        <f t="shared" si="19"/>
        <v>0.25012899999999999</v>
      </c>
      <c r="O132" s="529"/>
      <c r="P132" s="530"/>
      <c r="Q132" s="615">
        <v>129</v>
      </c>
      <c r="R132" s="720" t="str">
        <f t="shared" ref="R132:R175" si="22">VLOOKUP($Q132,$G$4:$N$162,5,0)</f>
        <v>三美　和也</v>
      </c>
      <c r="S132" s="140" t="str">
        <f t="shared" ref="S132:S175" si="23">VLOOKUP($Q132,$G$4:$N$162,4,0)</f>
        <v>×</v>
      </c>
      <c r="T132" s="721" t="str">
        <f t="shared" ref="T132:T175" si="24">VLOOKUP($Q132,$G$4:$N$162,6,0)</f>
        <v>大垣南</v>
      </c>
      <c r="U132" s="140">
        <f t="shared" ref="U132:U175" si="25">VLOOKUP($Q132,$G$4:$N$162,3,0)</f>
        <v>0</v>
      </c>
      <c r="V132" s="721"/>
      <c r="W132" s="140"/>
      <c r="X132" s="722"/>
      <c r="Y132" s="28"/>
      <c r="Z132" s="616"/>
      <c r="AA132" s="138"/>
      <c r="AB132" s="721"/>
      <c r="AC132" s="140"/>
      <c r="AD132" s="722"/>
      <c r="AF132" s="731"/>
      <c r="AH132" s="744"/>
      <c r="AI132" s="745"/>
      <c r="AJ132" s="746"/>
      <c r="AK132" s="746"/>
      <c r="AL132" s="746"/>
    </row>
    <row r="133" spans="1:38" ht="15" hidden="1" customHeight="1" thickBot="1" x14ac:dyDescent="0.25">
      <c r="A133" s="133">
        <v>130</v>
      </c>
      <c r="B133" s="19" t="s">
        <v>240</v>
      </c>
      <c r="C133" s="141">
        <v>3</v>
      </c>
      <c r="D133" s="135" t="s">
        <v>81</v>
      </c>
      <c r="E133" s="143">
        <v>0.5</v>
      </c>
      <c r="F133" s="137">
        <v>120</v>
      </c>
      <c r="G133" s="723">
        <f t="shared" ref="G133:G159" si="26">RANK(N133,$N$4:$N$159,0)</f>
        <v>106</v>
      </c>
      <c r="H133" s="724">
        <f t="shared" ref="H133:H159" si="27">RANK(I133,$I$4:$I$159,0)</f>
        <v>83</v>
      </c>
      <c r="I133" s="719">
        <f t="shared" ref="I133:I159" si="28">IF(OR(C133=1,C133=2),E133/2,IF(C133="中3",E133,0))</f>
        <v>0</v>
      </c>
      <c r="J133" s="485" t="str">
        <f>VLOOKUP(C133,[1]学年!$C$2:$D$7,2,0)</f>
        <v>×</v>
      </c>
      <c r="K133" s="140" t="str">
        <f t="shared" si="20"/>
        <v>鷲見　康太</v>
      </c>
      <c r="L133" s="720" t="str">
        <f t="shared" si="21"/>
        <v>中津川工</v>
      </c>
      <c r="M133" s="40">
        <v>1.2999999999999999E-4</v>
      </c>
      <c r="N133" s="140">
        <f t="shared" ref="N133:N160" si="29">I133+M133</f>
        <v>1.2999999999999999E-4</v>
      </c>
      <c r="O133" s="534"/>
      <c r="P133" s="535"/>
      <c r="Q133" s="615">
        <v>130</v>
      </c>
      <c r="R133" s="720" t="str">
        <f t="shared" si="22"/>
        <v>奥村　祥之</v>
      </c>
      <c r="S133" s="140" t="str">
        <f t="shared" si="23"/>
        <v>×</v>
      </c>
      <c r="T133" s="721" t="str">
        <f t="shared" si="24"/>
        <v>岐阜</v>
      </c>
      <c r="U133" s="140">
        <f t="shared" si="25"/>
        <v>0</v>
      </c>
      <c r="V133" s="721"/>
      <c r="W133" s="140"/>
      <c r="X133" s="722"/>
      <c r="Y133" s="28"/>
      <c r="Z133" s="616"/>
      <c r="AA133" s="138"/>
      <c r="AB133" s="721"/>
      <c r="AC133" s="140"/>
      <c r="AD133" s="722"/>
      <c r="AF133" s="731"/>
      <c r="AH133" s="744"/>
      <c r="AI133" s="745"/>
      <c r="AJ133" s="746"/>
      <c r="AK133" s="746"/>
      <c r="AL133" s="746"/>
    </row>
    <row r="134" spans="1:38" ht="15" hidden="1" customHeight="1" thickBot="1" x14ac:dyDescent="0.25">
      <c r="A134" s="133">
        <v>131</v>
      </c>
      <c r="B134" s="19" t="s">
        <v>295</v>
      </c>
      <c r="C134" s="141">
        <v>3</v>
      </c>
      <c r="D134" s="135" t="s">
        <v>81</v>
      </c>
      <c r="E134" s="143">
        <v>0.5</v>
      </c>
      <c r="F134" s="137">
        <v>120</v>
      </c>
      <c r="G134" s="723">
        <f t="shared" si="26"/>
        <v>105</v>
      </c>
      <c r="H134" s="724">
        <f t="shared" si="27"/>
        <v>83</v>
      </c>
      <c r="I134" s="719">
        <f t="shared" si="28"/>
        <v>0</v>
      </c>
      <c r="J134" s="485" t="str">
        <f>VLOOKUP(C134,[1]学年!$C$2:$D$7,2,0)</f>
        <v>×</v>
      </c>
      <c r="K134" s="140" t="str">
        <f t="shared" si="20"/>
        <v>長谷川　裕人</v>
      </c>
      <c r="L134" s="720" t="str">
        <f t="shared" si="21"/>
        <v>中津川工</v>
      </c>
      <c r="M134" s="26">
        <v>1.3100000000000001E-4</v>
      </c>
      <c r="N134" s="140">
        <f t="shared" si="29"/>
        <v>1.3100000000000001E-4</v>
      </c>
      <c r="O134" s="538"/>
      <c r="P134" s="539"/>
      <c r="Q134" s="615">
        <v>131</v>
      </c>
      <c r="R134" s="720" t="str">
        <f t="shared" si="22"/>
        <v>古川　正基</v>
      </c>
      <c r="S134" s="140" t="str">
        <f t="shared" si="23"/>
        <v>×</v>
      </c>
      <c r="T134" s="721" t="str">
        <f t="shared" si="24"/>
        <v>岐阜</v>
      </c>
      <c r="U134" s="140">
        <f t="shared" si="25"/>
        <v>0</v>
      </c>
      <c r="V134" s="721"/>
      <c r="W134" s="140"/>
      <c r="X134" s="722"/>
      <c r="Y134" s="28"/>
      <c r="Z134" s="616"/>
      <c r="AA134" s="138"/>
      <c r="AB134" s="721"/>
      <c r="AC134" s="140"/>
      <c r="AD134" s="722"/>
      <c r="AF134" s="731"/>
      <c r="AH134" s="744"/>
      <c r="AI134" s="745"/>
      <c r="AJ134" s="746"/>
      <c r="AK134" s="746"/>
      <c r="AL134" s="746"/>
    </row>
    <row r="135" spans="1:38" ht="15" hidden="1" customHeight="1" thickBot="1" x14ac:dyDescent="0.25">
      <c r="A135" s="133">
        <v>132</v>
      </c>
      <c r="B135" s="19" t="s">
        <v>162</v>
      </c>
      <c r="C135" s="141">
        <v>3</v>
      </c>
      <c r="D135" s="135" t="s">
        <v>76</v>
      </c>
      <c r="E135" s="143">
        <v>0.5</v>
      </c>
      <c r="F135" s="137">
        <v>120</v>
      </c>
      <c r="G135" s="723">
        <f t="shared" si="26"/>
        <v>104</v>
      </c>
      <c r="H135" s="724">
        <f t="shared" si="27"/>
        <v>83</v>
      </c>
      <c r="I135" s="719">
        <f t="shared" si="28"/>
        <v>0</v>
      </c>
      <c r="J135" s="485" t="str">
        <f>VLOOKUP(C135,[1]学年!$C$2:$D$7,2,0)</f>
        <v>×</v>
      </c>
      <c r="K135" s="140" t="str">
        <f t="shared" si="20"/>
        <v>髙木　勝夢</v>
      </c>
      <c r="L135" s="720" t="str">
        <f t="shared" si="21"/>
        <v>中津</v>
      </c>
      <c r="M135" s="40">
        <v>1.3200000000000001E-4</v>
      </c>
      <c r="N135" s="140">
        <f t="shared" si="29"/>
        <v>1.3200000000000001E-4</v>
      </c>
      <c r="O135" s="538"/>
      <c r="P135" s="539"/>
      <c r="Q135" s="615">
        <v>132</v>
      </c>
      <c r="R135" s="720" t="str">
        <f t="shared" si="22"/>
        <v>松尾　琉聖</v>
      </c>
      <c r="S135" s="140" t="str">
        <f t="shared" si="23"/>
        <v>×</v>
      </c>
      <c r="T135" s="721" t="str">
        <f t="shared" si="24"/>
        <v>岐阜</v>
      </c>
      <c r="U135" s="140">
        <f t="shared" si="25"/>
        <v>0</v>
      </c>
      <c r="V135" s="721"/>
      <c r="W135" s="140"/>
      <c r="X135" s="722"/>
      <c r="Y135" s="28"/>
      <c r="Z135" s="616"/>
      <c r="AA135" s="138"/>
      <c r="AB135" s="721"/>
      <c r="AC135" s="140"/>
      <c r="AD135" s="722"/>
      <c r="AF135" s="731"/>
      <c r="AH135" s="744"/>
      <c r="AI135" s="745"/>
      <c r="AJ135" s="746"/>
      <c r="AK135" s="746"/>
      <c r="AL135" s="746"/>
    </row>
    <row r="136" spans="1:38" ht="15" customHeight="1" thickBot="1" x14ac:dyDescent="0.25">
      <c r="A136" s="133">
        <v>133</v>
      </c>
      <c r="B136" s="19" t="s">
        <v>247</v>
      </c>
      <c r="C136" s="141">
        <v>3</v>
      </c>
      <c r="D136" s="135" t="s">
        <v>76</v>
      </c>
      <c r="E136" s="143">
        <v>0.5</v>
      </c>
      <c r="F136" s="137">
        <v>120</v>
      </c>
      <c r="G136" s="723">
        <f t="shared" si="26"/>
        <v>103</v>
      </c>
      <c r="H136" s="724">
        <f t="shared" si="27"/>
        <v>83</v>
      </c>
      <c r="I136" s="719">
        <f t="shared" si="28"/>
        <v>0</v>
      </c>
      <c r="J136" s="485" t="str">
        <f>VLOOKUP(C136,[1]学年!$C$2:$D$7,2,0)</f>
        <v>×</v>
      </c>
      <c r="K136" s="140" t="str">
        <f t="shared" si="20"/>
        <v>吉村　柾人</v>
      </c>
      <c r="L136" s="720" t="str">
        <f t="shared" si="21"/>
        <v>中津</v>
      </c>
      <c r="M136" s="26">
        <v>1.3300000000000001E-4</v>
      </c>
      <c r="N136" s="140">
        <f t="shared" si="29"/>
        <v>1.3300000000000001E-4</v>
      </c>
      <c r="O136" s="538"/>
      <c r="P136" s="539"/>
      <c r="Q136" s="615">
        <v>133</v>
      </c>
      <c r="R136" s="720" t="str">
        <f t="shared" si="22"/>
        <v>松田　航季</v>
      </c>
      <c r="S136" s="140" t="str">
        <f t="shared" si="23"/>
        <v>×</v>
      </c>
      <c r="T136" s="721" t="str">
        <f t="shared" si="24"/>
        <v>関有知</v>
      </c>
      <c r="U136" s="140">
        <f t="shared" si="25"/>
        <v>0</v>
      </c>
      <c r="V136" s="721"/>
      <c r="W136" s="140"/>
      <c r="X136" s="722"/>
      <c r="Y136" s="28"/>
      <c r="Z136" s="616"/>
      <c r="AA136" s="138"/>
      <c r="AB136" s="721"/>
      <c r="AC136" s="140"/>
      <c r="AD136" s="722"/>
      <c r="AF136" s="731"/>
      <c r="AH136" s="744"/>
      <c r="AI136" s="745"/>
      <c r="AJ136" s="746"/>
      <c r="AK136" s="746"/>
      <c r="AL136" s="746"/>
    </row>
    <row r="137" spans="1:38" ht="15" customHeight="1" thickBot="1" x14ac:dyDescent="0.25">
      <c r="A137" s="133">
        <v>134</v>
      </c>
      <c r="B137" s="19" t="s">
        <v>207</v>
      </c>
      <c r="C137" s="141">
        <v>2</v>
      </c>
      <c r="D137" s="135" t="s">
        <v>38</v>
      </c>
      <c r="E137" s="143">
        <v>0.375</v>
      </c>
      <c r="F137" s="137">
        <v>134</v>
      </c>
      <c r="G137" s="723">
        <f t="shared" si="26"/>
        <v>80</v>
      </c>
      <c r="H137" s="724">
        <f t="shared" si="27"/>
        <v>80</v>
      </c>
      <c r="I137" s="719">
        <f t="shared" si="28"/>
        <v>0.1875</v>
      </c>
      <c r="J137" s="485">
        <f>VLOOKUP(C137,[1]学年!$C$2:$D$7,2,0)</f>
        <v>3</v>
      </c>
      <c r="K137" s="140" t="str">
        <f t="shared" si="20"/>
        <v>牛澤　　優</v>
      </c>
      <c r="L137" s="720" t="str">
        <f t="shared" si="21"/>
        <v>東濃実</v>
      </c>
      <c r="M137" s="40">
        <v>1.34E-4</v>
      </c>
      <c r="N137" s="140">
        <f t="shared" si="29"/>
        <v>0.187634</v>
      </c>
      <c r="O137" s="538"/>
      <c r="P137" s="539"/>
      <c r="Q137" s="615">
        <v>134</v>
      </c>
      <c r="R137" s="720" t="str">
        <f t="shared" si="22"/>
        <v>今村　暢介</v>
      </c>
      <c r="S137" s="140" t="str">
        <f t="shared" si="23"/>
        <v>×</v>
      </c>
      <c r="T137" s="721" t="str">
        <f t="shared" si="24"/>
        <v>岐阜</v>
      </c>
      <c r="U137" s="140">
        <f t="shared" si="25"/>
        <v>0</v>
      </c>
      <c r="V137" s="721"/>
      <c r="W137" s="140"/>
      <c r="X137" s="722"/>
      <c r="Y137" s="28"/>
      <c r="Z137" s="616"/>
      <c r="AA137" s="138"/>
      <c r="AB137" s="721"/>
      <c r="AC137" s="140"/>
      <c r="AD137" s="722"/>
      <c r="AF137" s="731"/>
      <c r="AH137" s="744"/>
      <c r="AI137" s="745"/>
      <c r="AJ137" s="746"/>
      <c r="AK137" s="746"/>
      <c r="AL137" s="746"/>
    </row>
    <row r="138" spans="1:38" ht="15" customHeight="1" thickBot="1" x14ac:dyDescent="0.25">
      <c r="A138" s="133">
        <v>135</v>
      </c>
      <c r="B138" s="19" t="s">
        <v>208</v>
      </c>
      <c r="C138" s="141">
        <v>3</v>
      </c>
      <c r="D138" s="135" t="s">
        <v>38</v>
      </c>
      <c r="E138" s="143">
        <v>0.375</v>
      </c>
      <c r="F138" s="137">
        <v>134</v>
      </c>
      <c r="G138" s="723">
        <f t="shared" si="26"/>
        <v>102</v>
      </c>
      <c r="H138" s="724">
        <f t="shared" si="27"/>
        <v>83</v>
      </c>
      <c r="I138" s="719">
        <f t="shared" si="28"/>
        <v>0</v>
      </c>
      <c r="J138" s="485" t="str">
        <f>VLOOKUP(C138,[1]学年!$C$2:$D$7,2,0)</f>
        <v>×</v>
      </c>
      <c r="K138" s="140" t="str">
        <f t="shared" si="20"/>
        <v>岡野　佑紀</v>
      </c>
      <c r="L138" s="720" t="str">
        <f t="shared" si="21"/>
        <v>東濃実</v>
      </c>
      <c r="M138" s="26">
        <v>1.35E-4</v>
      </c>
      <c r="N138" s="140">
        <f t="shared" si="29"/>
        <v>1.35E-4</v>
      </c>
      <c r="O138" s="538"/>
      <c r="P138" s="539"/>
      <c r="Q138" s="615">
        <v>135</v>
      </c>
      <c r="R138" s="720" t="str">
        <f t="shared" si="22"/>
        <v>谷藤　拓海</v>
      </c>
      <c r="S138" s="140" t="str">
        <f t="shared" si="23"/>
        <v>×</v>
      </c>
      <c r="T138" s="721" t="str">
        <f t="shared" si="24"/>
        <v>岐阜</v>
      </c>
      <c r="U138" s="140">
        <f t="shared" si="25"/>
        <v>0</v>
      </c>
      <c r="V138" s="721"/>
      <c r="W138" s="140"/>
      <c r="X138" s="722"/>
      <c r="Y138" s="28"/>
      <c r="Z138" s="616"/>
      <c r="AA138" s="138"/>
      <c r="AB138" s="721"/>
      <c r="AC138" s="140"/>
      <c r="AD138" s="722"/>
      <c r="AF138" s="731"/>
      <c r="AH138" s="744"/>
      <c r="AI138" s="745"/>
      <c r="AJ138" s="746"/>
      <c r="AK138" s="746"/>
      <c r="AL138" s="746"/>
    </row>
    <row r="139" spans="1:38" ht="15" customHeight="1" thickBot="1" x14ac:dyDescent="0.25">
      <c r="A139" s="133">
        <v>136</v>
      </c>
      <c r="B139" s="19" t="s">
        <v>210</v>
      </c>
      <c r="C139" s="141">
        <v>3</v>
      </c>
      <c r="D139" s="135" t="s">
        <v>8</v>
      </c>
      <c r="E139" s="143">
        <v>0.375</v>
      </c>
      <c r="F139" s="137">
        <v>134</v>
      </c>
      <c r="G139" s="723">
        <f t="shared" si="26"/>
        <v>101</v>
      </c>
      <c r="H139" s="724">
        <f t="shared" si="27"/>
        <v>83</v>
      </c>
      <c r="I139" s="719">
        <f t="shared" si="28"/>
        <v>0</v>
      </c>
      <c r="J139" s="485" t="str">
        <f>VLOOKUP(C139,[1]学年!$C$2:$D$7,2,0)</f>
        <v>×</v>
      </c>
      <c r="K139" s="140" t="str">
        <f t="shared" si="20"/>
        <v>中島　龍輝</v>
      </c>
      <c r="L139" s="720" t="str">
        <f t="shared" si="21"/>
        <v>大垣北</v>
      </c>
      <c r="M139" s="40">
        <v>1.36E-4</v>
      </c>
      <c r="N139" s="140">
        <f t="shared" si="29"/>
        <v>1.36E-4</v>
      </c>
      <c r="O139" s="538"/>
      <c r="P139" s="539"/>
      <c r="Q139" s="615">
        <v>136</v>
      </c>
      <c r="R139" s="720" t="str">
        <f t="shared" si="22"/>
        <v>伊藤　月架</v>
      </c>
      <c r="S139" s="140" t="str">
        <f t="shared" si="23"/>
        <v>×</v>
      </c>
      <c r="T139" s="721" t="str">
        <f t="shared" si="24"/>
        <v>中津</v>
      </c>
      <c r="U139" s="140">
        <f t="shared" si="25"/>
        <v>0</v>
      </c>
      <c r="V139" s="721"/>
      <c r="W139" s="140"/>
      <c r="X139" s="722"/>
      <c r="Y139" s="28"/>
      <c r="Z139" s="616"/>
      <c r="AA139" s="138"/>
      <c r="AB139" s="721"/>
      <c r="AC139" s="140"/>
      <c r="AD139" s="722"/>
      <c r="AF139" s="731"/>
      <c r="AH139" s="744"/>
      <c r="AI139" s="745"/>
      <c r="AJ139" s="746"/>
      <c r="AK139" s="746"/>
      <c r="AL139" s="746"/>
    </row>
    <row r="140" spans="1:38" ht="15" customHeight="1" thickBot="1" x14ac:dyDescent="0.25">
      <c r="A140" s="133">
        <v>137</v>
      </c>
      <c r="B140" s="19" t="s">
        <v>209</v>
      </c>
      <c r="C140" s="141">
        <v>3</v>
      </c>
      <c r="D140" s="135" t="s">
        <v>8</v>
      </c>
      <c r="E140" s="143">
        <v>0.375</v>
      </c>
      <c r="F140" s="137">
        <v>134</v>
      </c>
      <c r="G140" s="723">
        <f t="shared" si="26"/>
        <v>100</v>
      </c>
      <c r="H140" s="724">
        <f t="shared" si="27"/>
        <v>83</v>
      </c>
      <c r="I140" s="719">
        <f t="shared" si="28"/>
        <v>0</v>
      </c>
      <c r="J140" s="485" t="str">
        <f>VLOOKUP(C140,[1]学年!$C$2:$D$7,2,0)</f>
        <v>×</v>
      </c>
      <c r="K140" s="140" t="str">
        <f t="shared" si="20"/>
        <v>佐々木翔馬</v>
      </c>
      <c r="L140" s="720" t="str">
        <f t="shared" si="21"/>
        <v>大垣北</v>
      </c>
      <c r="M140" s="26">
        <v>1.37E-4</v>
      </c>
      <c r="N140" s="140">
        <f t="shared" si="29"/>
        <v>1.37E-4</v>
      </c>
      <c r="O140" s="538"/>
      <c r="P140" s="539"/>
      <c r="Q140" s="615">
        <v>137</v>
      </c>
      <c r="R140" s="720" t="str">
        <f t="shared" si="22"/>
        <v>石川　　徹</v>
      </c>
      <c r="S140" s="140" t="str">
        <f t="shared" si="23"/>
        <v>×</v>
      </c>
      <c r="T140" s="721" t="str">
        <f t="shared" si="24"/>
        <v>中津</v>
      </c>
      <c r="U140" s="140">
        <f t="shared" si="25"/>
        <v>0</v>
      </c>
      <c r="V140" s="721"/>
      <c r="W140" s="140"/>
      <c r="X140" s="722"/>
      <c r="Y140" s="28"/>
      <c r="Z140" s="616"/>
      <c r="AA140" s="138"/>
      <c r="AB140" s="721"/>
      <c r="AC140" s="140"/>
      <c r="AD140" s="722"/>
      <c r="AF140" s="731"/>
      <c r="AH140" s="744"/>
      <c r="AI140" s="745"/>
      <c r="AJ140" s="746"/>
      <c r="AK140" s="746"/>
      <c r="AL140" s="746"/>
    </row>
    <row r="141" spans="1:38" ht="15" customHeight="1" thickBot="1" x14ac:dyDescent="0.25">
      <c r="A141" s="133">
        <v>138</v>
      </c>
      <c r="B141" s="19" t="s">
        <v>300</v>
      </c>
      <c r="C141" s="141">
        <v>3</v>
      </c>
      <c r="D141" s="135" t="s">
        <v>34</v>
      </c>
      <c r="E141" s="143">
        <v>0.25</v>
      </c>
      <c r="F141" s="137">
        <v>138</v>
      </c>
      <c r="G141" s="723">
        <f t="shared" si="26"/>
        <v>99</v>
      </c>
      <c r="H141" s="724">
        <f t="shared" si="27"/>
        <v>83</v>
      </c>
      <c r="I141" s="719">
        <f t="shared" si="28"/>
        <v>0</v>
      </c>
      <c r="J141" s="485" t="str">
        <f>VLOOKUP(C141,[1]学年!$C$2:$D$7,2,0)</f>
        <v>×</v>
      </c>
      <c r="K141" s="140" t="str">
        <f t="shared" si="20"/>
        <v>今井　　佑</v>
      </c>
      <c r="L141" s="720" t="str">
        <f t="shared" si="21"/>
        <v>恵那</v>
      </c>
      <c r="M141" s="40">
        <v>1.3799999999999999E-4</v>
      </c>
      <c r="N141" s="140">
        <f t="shared" si="29"/>
        <v>1.3799999999999999E-4</v>
      </c>
      <c r="O141" s="538"/>
      <c r="P141" s="541"/>
      <c r="Q141" s="615">
        <v>138</v>
      </c>
      <c r="R141" s="720" t="str">
        <f t="shared" si="22"/>
        <v>丹羽　駿介</v>
      </c>
      <c r="S141" s="140" t="str">
        <f t="shared" si="23"/>
        <v>中3</v>
      </c>
      <c r="T141" s="721" t="str">
        <f t="shared" si="24"/>
        <v>WiM岐阜</v>
      </c>
      <c r="U141" s="140">
        <f t="shared" si="25"/>
        <v>0</v>
      </c>
      <c r="V141" s="721"/>
      <c r="W141" s="140"/>
      <c r="X141" s="722"/>
      <c r="Y141" s="28"/>
      <c r="Z141" s="616"/>
      <c r="AA141" s="138"/>
      <c r="AB141" s="721"/>
      <c r="AC141" s="140"/>
      <c r="AD141" s="722"/>
      <c r="AF141" s="731"/>
      <c r="AH141" s="744"/>
      <c r="AI141" s="745"/>
      <c r="AJ141" s="746"/>
      <c r="AK141" s="746"/>
      <c r="AL141" s="746"/>
    </row>
    <row r="142" spans="1:38" ht="15" customHeight="1" thickBot="1" x14ac:dyDescent="0.25">
      <c r="A142" s="133">
        <v>139</v>
      </c>
      <c r="B142" s="19" t="s">
        <v>589</v>
      </c>
      <c r="C142" s="141">
        <v>3</v>
      </c>
      <c r="D142" s="135" t="s">
        <v>34</v>
      </c>
      <c r="E142" s="143">
        <v>0.25</v>
      </c>
      <c r="F142" s="137">
        <v>138</v>
      </c>
      <c r="G142" s="723">
        <f t="shared" si="26"/>
        <v>98</v>
      </c>
      <c r="H142" s="724">
        <f t="shared" si="27"/>
        <v>83</v>
      </c>
      <c r="I142" s="719">
        <f t="shared" si="28"/>
        <v>0</v>
      </c>
      <c r="J142" s="485" t="str">
        <f>VLOOKUP(C142,[1]学年!$C$2:$D$7,2,0)</f>
        <v>×</v>
      </c>
      <c r="K142" s="140" t="str">
        <f t="shared" si="20"/>
        <v>永渕真比呂</v>
      </c>
      <c r="L142" s="720" t="str">
        <f t="shared" si="21"/>
        <v>恵那</v>
      </c>
      <c r="M142" s="26">
        <v>1.3899999999999999E-4</v>
      </c>
      <c r="N142" s="140">
        <f t="shared" si="29"/>
        <v>1.3899999999999999E-4</v>
      </c>
      <c r="O142" s="538"/>
      <c r="P142" s="539"/>
      <c r="Q142" s="615">
        <v>139</v>
      </c>
      <c r="R142" s="720" t="str">
        <f t="shared" si="22"/>
        <v>間宮　友稀</v>
      </c>
      <c r="S142" s="140" t="str">
        <f t="shared" si="23"/>
        <v>中3</v>
      </c>
      <c r="T142" s="721" t="str">
        <f t="shared" si="24"/>
        <v>ＨＩＤＥ TA</v>
      </c>
      <c r="U142" s="140">
        <f t="shared" si="25"/>
        <v>0</v>
      </c>
      <c r="V142" s="721"/>
      <c r="W142" s="140"/>
      <c r="X142" s="722"/>
      <c r="Y142" s="28"/>
      <c r="Z142" s="616"/>
      <c r="AA142" s="138"/>
      <c r="AB142" s="721"/>
      <c r="AC142" s="140"/>
      <c r="AD142" s="722"/>
      <c r="AF142" s="731"/>
      <c r="AH142" s="744"/>
      <c r="AI142" s="745"/>
      <c r="AJ142" s="746"/>
      <c r="AK142" s="746"/>
      <c r="AL142" s="746"/>
    </row>
    <row r="143" spans="1:38" ht="15" hidden="1" customHeight="1" thickBot="1" x14ac:dyDescent="0.25">
      <c r="A143" s="133">
        <v>140</v>
      </c>
      <c r="B143" s="19" t="s">
        <v>241</v>
      </c>
      <c r="C143" s="141">
        <v>3</v>
      </c>
      <c r="D143" s="135" t="s">
        <v>36</v>
      </c>
      <c r="E143" s="143">
        <v>0.25</v>
      </c>
      <c r="F143" s="137">
        <v>138</v>
      </c>
      <c r="G143" s="723">
        <f t="shared" si="26"/>
        <v>97</v>
      </c>
      <c r="H143" s="724">
        <f t="shared" si="27"/>
        <v>83</v>
      </c>
      <c r="I143" s="719">
        <f t="shared" si="28"/>
        <v>0</v>
      </c>
      <c r="J143" s="485" t="str">
        <f>VLOOKUP(C143,[1]学年!$C$2:$D$7,2,0)</f>
        <v>×</v>
      </c>
      <c r="K143" s="140" t="str">
        <f t="shared" si="20"/>
        <v>福西　優斗</v>
      </c>
      <c r="L143" s="720" t="str">
        <f t="shared" si="21"/>
        <v>各務原西</v>
      </c>
      <c r="M143" s="40">
        <v>1.3999999999999999E-4</v>
      </c>
      <c r="N143" s="140">
        <f t="shared" si="29"/>
        <v>1.3999999999999999E-4</v>
      </c>
      <c r="O143" s="538"/>
      <c r="P143" s="539"/>
      <c r="Q143" s="615">
        <v>140</v>
      </c>
      <c r="R143" s="720" t="str">
        <f t="shared" si="22"/>
        <v>林　　佳生</v>
      </c>
      <c r="S143" s="140" t="str">
        <f t="shared" si="23"/>
        <v>×</v>
      </c>
      <c r="T143" s="721" t="str">
        <f t="shared" si="24"/>
        <v>可児</v>
      </c>
      <c r="U143" s="140">
        <f t="shared" si="25"/>
        <v>0</v>
      </c>
      <c r="V143" s="721"/>
      <c r="W143" s="140"/>
      <c r="X143" s="722"/>
      <c r="Y143" s="28"/>
      <c r="Z143" s="616"/>
      <c r="AA143" s="138"/>
      <c r="AB143" s="721"/>
      <c r="AC143" s="140"/>
      <c r="AD143" s="722"/>
      <c r="AF143" s="731"/>
      <c r="AH143" s="744"/>
      <c r="AI143" s="745"/>
      <c r="AJ143" s="746"/>
      <c r="AK143" s="746"/>
      <c r="AL143" s="746"/>
    </row>
    <row r="144" spans="1:38" ht="15" hidden="1" customHeight="1" thickBot="1" x14ac:dyDescent="0.25">
      <c r="A144" s="133">
        <v>141</v>
      </c>
      <c r="B144" s="19" t="s">
        <v>242</v>
      </c>
      <c r="C144" s="141">
        <v>3</v>
      </c>
      <c r="D144" s="135" t="s">
        <v>36</v>
      </c>
      <c r="E144" s="143">
        <v>0.25</v>
      </c>
      <c r="F144" s="137">
        <v>138</v>
      </c>
      <c r="G144" s="723">
        <f t="shared" si="26"/>
        <v>96</v>
      </c>
      <c r="H144" s="724">
        <f t="shared" si="27"/>
        <v>83</v>
      </c>
      <c r="I144" s="719">
        <f t="shared" si="28"/>
        <v>0</v>
      </c>
      <c r="J144" s="485" t="str">
        <f>VLOOKUP(C144,[1]学年!$C$2:$D$7,2,0)</f>
        <v>×</v>
      </c>
      <c r="K144" s="140" t="str">
        <f t="shared" si="20"/>
        <v>村田歩宇優</v>
      </c>
      <c r="L144" s="720" t="str">
        <f t="shared" si="21"/>
        <v>各務原西</v>
      </c>
      <c r="M144" s="26">
        <v>1.4100000000000001E-4</v>
      </c>
      <c r="N144" s="140">
        <f t="shared" si="29"/>
        <v>1.4100000000000001E-4</v>
      </c>
      <c r="O144" s="538"/>
      <c r="P144" s="539"/>
      <c r="Q144" s="615">
        <v>141</v>
      </c>
      <c r="R144" s="720" t="str">
        <f t="shared" si="22"/>
        <v>水野　惺矢</v>
      </c>
      <c r="S144" s="140" t="str">
        <f t="shared" si="23"/>
        <v>中3</v>
      </c>
      <c r="T144" s="721" t="str">
        <f t="shared" si="24"/>
        <v>WiM岐阜</v>
      </c>
      <c r="U144" s="140">
        <f t="shared" si="25"/>
        <v>0</v>
      </c>
      <c r="V144" s="721"/>
      <c r="W144" s="140"/>
      <c r="X144" s="722"/>
      <c r="Y144" s="28"/>
      <c r="Z144" s="616"/>
      <c r="AA144" s="138"/>
      <c r="AB144" s="721"/>
      <c r="AC144" s="140"/>
      <c r="AD144" s="722"/>
      <c r="AF144" s="731"/>
      <c r="AH144" s="744"/>
      <c r="AI144" s="745"/>
      <c r="AJ144" s="746"/>
      <c r="AK144" s="746"/>
      <c r="AL144" s="746"/>
    </row>
    <row r="145" spans="1:39" ht="15" hidden="1" customHeight="1" thickBot="1" x14ac:dyDescent="0.25">
      <c r="A145" s="133">
        <v>142</v>
      </c>
      <c r="B145" s="19" t="s">
        <v>246</v>
      </c>
      <c r="C145" s="141">
        <v>3</v>
      </c>
      <c r="D145" s="135" t="s">
        <v>37</v>
      </c>
      <c r="E145" s="143">
        <v>0.25</v>
      </c>
      <c r="F145" s="137">
        <v>138</v>
      </c>
      <c r="G145" s="723">
        <f t="shared" si="26"/>
        <v>95</v>
      </c>
      <c r="H145" s="724">
        <f t="shared" si="27"/>
        <v>83</v>
      </c>
      <c r="I145" s="719">
        <f t="shared" si="28"/>
        <v>0</v>
      </c>
      <c r="J145" s="485" t="str">
        <f>VLOOKUP(C145,[1]学年!$C$2:$D$7,2,0)</f>
        <v>×</v>
      </c>
      <c r="K145" s="140" t="str">
        <f t="shared" si="20"/>
        <v>中根　淑伸</v>
      </c>
      <c r="L145" s="720" t="str">
        <f t="shared" si="21"/>
        <v>加茂</v>
      </c>
      <c r="M145" s="40">
        <v>1.4200000000000001E-4</v>
      </c>
      <c r="N145" s="140">
        <f t="shared" si="29"/>
        <v>1.4200000000000001E-4</v>
      </c>
      <c r="O145" s="538"/>
      <c r="P145" s="539"/>
      <c r="Q145" s="615">
        <v>142</v>
      </c>
      <c r="R145" s="720" t="str">
        <f t="shared" si="22"/>
        <v>澤本　拓巳</v>
      </c>
      <c r="S145" s="140" t="str">
        <f t="shared" si="23"/>
        <v>×</v>
      </c>
      <c r="T145" s="721" t="str">
        <f t="shared" si="24"/>
        <v>岐阜</v>
      </c>
      <c r="U145" s="140">
        <f t="shared" si="25"/>
        <v>0</v>
      </c>
      <c r="V145" s="721"/>
      <c r="W145" s="140"/>
      <c r="X145" s="722"/>
      <c r="Y145" s="28"/>
      <c r="Z145" s="616"/>
      <c r="AA145" s="138"/>
      <c r="AB145" s="721"/>
      <c r="AC145" s="140"/>
      <c r="AD145" s="722"/>
      <c r="AF145" s="731"/>
      <c r="AH145" s="744"/>
      <c r="AI145" s="745"/>
      <c r="AJ145" s="746"/>
      <c r="AK145" s="746"/>
      <c r="AL145" s="746"/>
    </row>
    <row r="146" spans="1:39" ht="15" hidden="1" customHeight="1" thickBot="1" x14ac:dyDescent="0.25">
      <c r="A146" s="133">
        <v>143</v>
      </c>
      <c r="B146" s="19" t="s">
        <v>245</v>
      </c>
      <c r="C146" s="141">
        <v>2</v>
      </c>
      <c r="D146" s="135" t="s">
        <v>37</v>
      </c>
      <c r="E146" s="143">
        <v>0.25</v>
      </c>
      <c r="F146" s="137">
        <v>138</v>
      </c>
      <c r="G146" s="723">
        <f t="shared" si="26"/>
        <v>82</v>
      </c>
      <c r="H146" s="724">
        <f t="shared" si="27"/>
        <v>81</v>
      </c>
      <c r="I146" s="719">
        <f t="shared" si="28"/>
        <v>0.125</v>
      </c>
      <c r="J146" s="485">
        <f>VLOOKUP(C146,[1]学年!$C$2:$D$7,2,0)</f>
        <v>3</v>
      </c>
      <c r="K146" s="140" t="str">
        <f t="shared" si="20"/>
        <v>糟谷　　翔</v>
      </c>
      <c r="L146" s="720" t="str">
        <f t="shared" si="21"/>
        <v>加茂</v>
      </c>
      <c r="M146" s="26">
        <v>1.4300000000000001E-4</v>
      </c>
      <c r="N146" s="140">
        <f t="shared" si="29"/>
        <v>0.125143</v>
      </c>
      <c r="O146" s="538"/>
      <c r="P146" s="539"/>
      <c r="Q146" s="615">
        <v>143</v>
      </c>
      <c r="R146" s="720" t="str">
        <f t="shared" si="22"/>
        <v>古屋　良祐</v>
      </c>
      <c r="S146" s="140" t="str">
        <f t="shared" si="23"/>
        <v>中3</v>
      </c>
      <c r="T146" s="721" t="str">
        <f t="shared" si="24"/>
        <v>麗澤瑞浪中</v>
      </c>
      <c r="U146" s="140">
        <f t="shared" si="25"/>
        <v>0</v>
      </c>
      <c r="V146" s="721"/>
      <c r="W146" s="140"/>
      <c r="X146" s="722"/>
      <c r="Y146" s="28"/>
      <c r="Z146" s="616"/>
      <c r="AA146" s="138"/>
      <c r="AB146" s="721"/>
      <c r="AC146" s="140"/>
      <c r="AD146" s="722"/>
      <c r="AF146" s="731"/>
      <c r="AH146" s="744"/>
      <c r="AI146" s="745"/>
      <c r="AJ146" s="746"/>
      <c r="AK146" s="746"/>
      <c r="AL146" s="746"/>
    </row>
    <row r="147" spans="1:39" ht="15" hidden="1" customHeight="1" thickBot="1" x14ac:dyDescent="0.25">
      <c r="A147" s="133">
        <v>144</v>
      </c>
      <c r="B147" s="19" t="s">
        <v>299</v>
      </c>
      <c r="C147" s="134">
        <v>3</v>
      </c>
      <c r="D147" s="135" t="s">
        <v>82</v>
      </c>
      <c r="E147" s="143">
        <v>0.25</v>
      </c>
      <c r="F147" s="137">
        <v>138</v>
      </c>
      <c r="G147" s="723">
        <f t="shared" si="26"/>
        <v>94</v>
      </c>
      <c r="H147" s="724">
        <f t="shared" si="27"/>
        <v>83</v>
      </c>
      <c r="I147" s="719">
        <f t="shared" si="28"/>
        <v>0</v>
      </c>
      <c r="J147" s="485" t="str">
        <f>VLOOKUP(C147,[1]学年!$C$2:$D$7,2,0)</f>
        <v>×</v>
      </c>
      <c r="K147" s="140" t="str">
        <f t="shared" si="20"/>
        <v>小林　恵成</v>
      </c>
      <c r="L147" s="720" t="str">
        <f t="shared" si="21"/>
        <v>加納</v>
      </c>
      <c r="M147" s="40">
        <v>1.44E-4</v>
      </c>
      <c r="N147" s="140">
        <f t="shared" si="29"/>
        <v>1.44E-4</v>
      </c>
      <c r="O147" s="538"/>
      <c r="P147" s="539"/>
      <c r="Q147" s="615">
        <v>144</v>
      </c>
      <c r="R147" s="720" t="str">
        <f t="shared" si="22"/>
        <v>橋詰　直隼</v>
      </c>
      <c r="S147" s="140" t="str">
        <f t="shared" si="23"/>
        <v>中3</v>
      </c>
      <c r="T147" s="721" t="str">
        <f t="shared" si="24"/>
        <v>恵那峡TC</v>
      </c>
      <c r="U147" s="140">
        <f t="shared" si="25"/>
        <v>0</v>
      </c>
      <c r="V147" s="721"/>
      <c r="W147" s="140"/>
      <c r="X147" s="722"/>
      <c r="Y147" s="28"/>
      <c r="Z147" s="616"/>
      <c r="AA147" s="138"/>
      <c r="AB147" s="721"/>
      <c r="AC147" s="140"/>
      <c r="AD147" s="722"/>
      <c r="AF147" s="732"/>
      <c r="AH147" s="758"/>
      <c r="AI147" s="764"/>
      <c r="AJ147" s="746"/>
      <c r="AK147" s="746"/>
      <c r="AL147" s="746"/>
      <c r="AM147" s="4"/>
    </row>
    <row r="148" spans="1:39" ht="15" hidden="1" customHeight="1" thickBot="1" x14ac:dyDescent="0.25">
      <c r="A148" s="133">
        <v>145</v>
      </c>
      <c r="B148" s="19" t="s">
        <v>137</v>
      </c>
      <c r="C148" s="134">
        <v>3</v>
      </c>
      <c r="D148" s="135" t="s">
        <v>77</v>
      </c>
      <c r="E148" s="143">
        <v>0.125</v>
      </c>
      <c r="F148" s="137">
        <v>145</v>
      </c>
      <c r="G148" s="723">
        <f t="shared" si="26"/>
        <v>93</v>
      </c>
      <c r="H148" s="724">
        <f t="shared" si="27"/>
        <v>83</v>
      </c>
      <c r="I148" s="719">
        <f t="shared" si="28"/>
        <v>0</v>
      </c>
      <c r="J148" s="485" t="str">
        <f>VLOOKUP(C148,[1]学年!$C$2:$D$7,2,0)</f>
        <v>×</v>
      </c>
      <c r="K148" s="140" t="str">
        <f t="shared" si="20"/>
        <v>原田　風真</v>
      </c>
      <c r="L148" s="720" t="str">
        <f t="shared" si="21"/>
        <v>岐阜高専</v>
      </c>
      <c r="M148" s="26">
        <v>1.45E-4</v>
      </c>
      <c r="N148" s="140">
        <f t="shared" si="29"/>
        <v>1.45E-4</v>
      </c>
      <c r="O148" s="538"/>
      <c r="P148" s="539"/>
      <c r="Q148" s="615">
        <v>145</v>
      </c>
      <c r="R148" s="720" t="str">
        <f t="shared" si="22"/>
        <v>橋本　拓也</v>
      </c>
      <c r="S148" s="140" t="str">
        <f t="shared" si="23"/>
        <v>中3</v>
      </c>
      <c r="T148" s="721">
        <f t="shared" si="24"/>
        <v>0</v>
      </c>
      <c r="U148" s="140">
        <f t="shared" si="25"/>
        <v>0</v>
      </c>
      <c r="V148" s="721"/>
      <c r="W148" s="140"/>
      <c r="X148" s="722"/>
      <c r="Y148" s="28"/>
      <c r="Z148" s="616"/>
      <c r="AA148" s="138"/>
      <c r="AB148" s="721"/>
      <c r="AC148" s="140"/>
      <c r="AD148" s="722"/>
      <c r="AF148" s="732"/>
      <c r="AH148" s="758"/>
      <c r="AI148" s="764"/>
      <c r="AJ148" s="746"/>
      <c r="AK148" s="746"/>
      <c r="AL148" s="746"/>
    </row>
    <row r="149" spans="1:39" ht="15" hidden="1" customHeight="1" thickBot="1" x14ac:dyDescent="0.25">
      <c r="A149" s="133">
        <v>146</v>
      </c>
      <c r="B149" s="19" t="s">
        <v>138</v>
      </c>
      <c r="C149" s="134">
        <v>3</v>
      </c>
      <c r="D149" s="135" t="s">
        <v>77</v>
      </c>
      <c r="E149" s="143">
        <v>0.125</v>
      </c>
      <c r="F149" s="137">
        <v>145</v>
      </c>
      <c r="G149" s="723">
        <f t="shared" si="26"/>
        <v>92</v>
      </c>
      <c r="H149" s="724">
        <f t="shared" si="27"/>
        <v>83</v>
      </c>
      <c r="I149" s="719">
        <f t="shared" si="28"/>
        <v>0</v>
      </c>
      <c r="J149" s="485" t="str">
        <f>VLOOKUP(C149,[1]学年!$C$2:$D$7,2,0)</f>
        <v>×</v>
      </c>
      <c r="K149" s="140" t="str">
        <f t="shared" si="20"/>
        <v>岡野　史哉</v>
      </c>
      <c r="L149" s="720" t="str">
        <f t="shared" si="21"/>
        <v>岐阜高専</v>
      </c>
      <c r="M149" s="40">
        <v>1.46E-4</v>
      </c>
      <c r="N149" s="140">
        <f t="shared" si="29"/>
        <v>1.46E-4</v>
      </c>
      <c r="O149" s="538"/>
      <c r="P149" s="539"/>
      <c r="Q149" s="615">
        <v>146</v>
      </c>
      <c r="R149" s="720" t="str">
        <f t="shared" si="22"/>
        <v>可児　優希</v>
      </c>
      <c r="S149" s="140" t="str">
        <f t="shared" si="23"/>
        <v>中3</v>
      </c>
      <c r="T149" s="721" t="str">
        <f t="shared" si="24"/>
        <v>ＨＩＤＥ TA</v>
      </c>
      <c r="U149" s="140">
        <f t="shared" si="25"/>
        <v>0</v>
      </c>
      <c r="V149" s="721"/>
      <c r="W149" s="140"/>
      <c r="X149" s="722"/>
      <c r="Y149" s="28"/>
      <c r="Z149" s="616"/>
      <c r="AA149" s="138"/>
      <c r="AB149" s="721"/>
      <c r="AC149" s="140"/>
      <c r="AD149" s="722"/>
      <c r="AF149" s="732"/>
      <c r="AH149" s="758"/>
      <c r="AI149" s="745"/>
      <c r="AJ149" s="746"/>
      <c r="AK149" s="746"/>
      <c r="AL149" s="746"/>
      <c r="AM149" s="4"/>
    </row>
    <row r="150" spans="1:39" ht="15" hidden="1" customHeight="1" thickBot="1" x14ac:dyDescent="0.25">
      <c r="A150" s="133">
        <v>147</v>
      </c>
      <c r="B150" s="19" t="s">
        <v>138</v>
      </c>
      <c r="C150" s="134">
        <v>2</v>
      </c>
      <c r="D150" s="135" t="s">
        <v>77</v>
      </c>
      <c r="E150" s="143">
        <v>0.25</v>
      </c>
      <c r="F150" s="137">
        <v>142</v>
      </c>
      <c r="G150" s="723">
        <f t="shared" si="26"/>
        <v>81</v>
      </c>
      <c r="H150" s="724">
        <f t="shared" si="27"/>
        <v>81</v>
      </c>
      <c r="I150" s="719">
        <f t="shared" si="28"/>
        <v>0.125</v>
      </c>
      <c r="J150" s="485">
        <f>VLOOKUP(C150,[1]学年!$C$2:$D$7,2,0)</f>
        <v>3</v>
      </c>
      <c r="K150" s="140" t="str">
        <f t="shared" si="20"/>
        <v>岡野　史哉</v>
      </c>
      <c r="L150" s="720" t="str">
        <f t="shared" si="21"/>
        <v>岐阜高専</v>
      </c>
      <c r="M150" s="26">
        <v>1.47E-4</v>
      </c>
      <c r="N150" s="140">
        <f t="shared" si="29"/>
        <v>0.12514700000000001</v>
      </c>
      <c r="O150" s="538"/>
      <c r="P150" s="539"/>
      <c r="Q150" s="615">
        <v>147</v>
      </c>
      <c r="R150" s="720" t="str">
        <f t="shared" si="22"/>
        <v>阿部　航大</v>
      </c>
      <c r="S150" s="140" t="str">
        <f t="shared" si="23"/>
        <v>×</v>
      </c>
      <c r="T150" s="721" t="str">
        <f t="shared" si="24"/>
        <v>麗澤瑞浪</v>
      </c>
      <c r="U150" s="140">
        <f t="shared" si="25"/>
        <v>0</v>
      </c>
      <c r="V150" s="721"/>
      <c r="W150" s="140"/>
      <c r="X150" s="722"/>
      <c r="Y150" s="28"/>
      <c r="Z150" s="616"/>
      <c r="AA150" s="138"/>
      <c r="AB150" s="721"/>
      <c r="AC150" s="140"/>
      <c r="AD150" s="722"/>
      <c r="AF150" s="732"/>
      <c r="AH150" s="758"/>
      <c r="AI150" s="745"/>
      <c r="AJ150" s="746"/>
      <c r="AK150" s="746"/>
      <c r="AL150" s="746"/>
    </row>
    <row r="151" spans="1:39" ht="15" hidden="1" customHeight="1" thickBot="1" x14ac:dyDescent="0.25">
      <c r="A151" s="133">
        <v>148</v>
      </c>
      <c r="B151" s="19" t="s">
        <v>590</v>
      </c>
      <c r="C151" s="134">
        <v>3</v>
      </c>
      <c r="D151" s="135" t="s">
        <v>591</v>
      </c>
      <c r="E151" s="143">
        <v>0.25</v>
      </c>
      <c r="F151" s="137">
        <v>142</v>
      </c>
      <c r="G151" s="723">
        <f t="shared" si="26"/>
        <v>91</v>
      </c>
      <c r="H151" s="724">
        <f t="shared" si="27"/>
        <v>83</v>
      </c>
      <c r="I151" s="719">
        <f t="shared" si="28"/>
        <v>0</v>
      </c>
      <c r="J151" s="485" t="str">
        <f>VLOOKUP(C151,[1]学年!$C$2:$D$7,2,0)</f>
        <v>×</v>
      </c>
      <c r="K151" s="140" t="str">
        <f t="shared" si="20"/>
        <v>高橋　康太</v>
      </c>
      <c r="L151" s="720" t="str">
        <f t="shared" si="21"/>
        <v>岐阜東</v>
      </c>
      <c r="M151" s="40">
        <v>1.4799999999999999E-4</v>
      </c>
      <c r="N151" s="140">
        <f t="shared" si="29"/>
        <v>1.4799999999999999E-4</v>
      </c>
      <c r="O151" s="542"/>
      <c r="P151" s="543"/>
      <c r="Q151" s="615">
        <v>148</v>
      </c>
      <c r="R151" s="720" t="str">
        <f t="shared" si="22"/>
        <v>林　幸多郎</v>
      </c>
      <c r="S151" s="140" t="str">
        <f t="shared" si="23"/>
        <v>×</v>
      </c>
      <c r="T151" s="721" t="str">
        <f t="shared" si="24"/>
        <v>麗澤瑞浪</v>
      </c>
      <c r="U151" s="140">
        <f t="shared" si="25"/>
        <v>0</v>
      </c>
      <c r="V151" s="721"/>
      <c r="W151" s="140"/>
      <c r="X151" s="722"/>
      <c r="Y151" s="28"/>
      <c r="Z151" s="616"/>
      <c r="AA151" s="138"/>
      <c r="AB151" s="721"/>
      <c r="AC151" s="140"/>
      <c r="AD151" s="722"/>
      <c r="AF151" s="732"/>
      <c r="AH151" s="758"/>
      <c r="AI151" s="745"/>
      <c r="AJ151" s="746"/>
      <c r="AK151" s="746"/>
      <c r="AL151" s="746"/>
    </row>
    <row r="152" spans="1:39" ht="15" hidden="1" customHeight="1" thickBot="1" x14ac:dyDescent="0.25">
      <c r="A152" s="133">
        <v>149</v>
      </c>
      <c r="B152" s="19" t="s">
        <v>592</v>
      </c>
      <c r="C152" s="134">
        <v>3</v>
      </c>
      <c r="D152" s="135" t="s">
        <v>591</v>
      </c>
      <c r="E152" s="143">
        <v>0.25</v>
      </c>
      <c r="F152" s="137">
        <v>142</v>
      </c>
      <c r="G152" s="723">
        <f t="shared" si="26"/>
        <v>90</v>
      </c>
      <c r="H152" s="724">
        <f t="shared" si="27"/>
        <v>83</v>
      </c>
      <c r="I152" s="719">
        <f t="shared" si="28"/>
        <v>0</v>
      </c>
      <c r="J152" s="485" t="str">
        <f>VLOOKUP(C152,[1]学年!$C$2:$D$7,2,0)</f>
        <v>×</v>
      </c>
      <c r="K152" s="140" t="str">
        <f t="shared" si="20"/>
        <v>白濱　佑弥</v>
      </c>
      <c r="L152" s="720" t="str">
        <f t="shared" si="21"/>
        <v>岐阜東</v>
      </c>
      <c r="M152" s="26">
        <v>1.4899999999999999E-4</v>
      </c>
      <c r="N152" s="140">
        <f t="shared" si="29"/>
        <v>1.4899999999999999E-4</v>
      </c>
      <c r="O152" s="538"/>
      <c r="P152" s="539"/>
      <c r="Q152" s="615">
        <v>149</v>
      </c>
      <c r="R152" s="720" t="str">
        <f t="shared" si="22"/>
        <v>岩間　治樹</v>
      </c>
      <c r="S152" s="140" t="str">
        <f t="shared" si="23"/>
        <v>×</v>
      </c>
      <c r="T152" s="721" t="str">
        <f t="shared" si="24"/>
        <v>県岐阜商</v>
      </c>
      <c r="U152" s="140">
        <f t="shared" si="25"/>
        <v>0</v>
      </c>
      <c r="V152" s="721"/>
      <c r="W152" s="140"/>
      <c r="X152" s="722"/>
      <c r="Y152" s="28"/>
      <c r="Z152" s="616"/>
      <c r="AA152" s="138"/>
      <c r="AB152" s="721"/>
      <c r="AC152" s="140"/>
      <c r="AD152" s="722"/>
      <c r="AF152" s="732"/>
      <c r="AH152" s="758"/>
      <c r="AI152" s="745"/>
      <c r="AJ152" s="746"/>
      <c r="AK152" s="746"/>
      <c r="AL152" s="746"/>
    </row>
    <row r="153" spans="1:39" ht="15" hidden="1" customHeight="1" thickBot="1" x14ac:dyDescent="0.25">
      <c r="A153" s="133">
        <v>150</v>
      </c>
      <c r="B153" s="19" t="s">
        <v>593</v>
      </c>
      <c r="C153" s="134">
        <v>3</v>
      </c>
      <c r="D153" s="135" t="s">
        <v>76</v>
      </c>
      <c r="E153" s="143">
        <v>0.25</v>
      </c>
      <c r="F153" s="137">
        <v>142</v>
      </c>
      <c r="G153" s="723">
        <f t="shared" si="26"/>
        <v>89</v>
      </c>
      <c r="H153" s="724">
        <f t="shared" si="27"/>
        <v>83</v>
      </c>
      <c r="I153" s="719">
        <f t="shared" si="28"/>
        <v>0</v>
      </c>
      <c r="J153" s="485" t="str">
        <f>VLOOKUP(C153,[1]学年!$C$2:$D$7,2,0)</f>
        <v>×</v>
      </c>
      <c r="K153" s="140" t="str">
        <f t="shared" si="20"/>
        <v>安田隆之佑</v>
      </c>
      <c r="L153" s="720" t="str">
        <f t="shared" si="21"/>
        <v>中津</v>
      </c>
      <c r="M153" s="40">
        <v>1.4999999999999999E-4</v>
      </c>
      <c r="N153" s="140">
        <f t="shared" si="29"/>
        <v>1.4999999999999999E-4</v>
      </c>
      <c r="O153" s="538"/>
      <c r="P153" s="539"/>
      <c r="Q153" s="615">
        <v>150</v>
      </c>
      <c r="R153" s="720" t="str">
        <f t="shared" si="22"/>
        <v>原　　颯希</v>
      </c>
      <c r="S153" s="140" t="str">
        <f t="shared" si="23"/>
        <v>×</v>
      </c>
      <c r="T153" s="721" t="str">
        <f t="shared" si="24"/>
        <v>郡上</v>
      </c>
      <c r="U153" s="140">
        <f t="shared" si="25"/>
        <v>0</v>
      </c>
      <c r="V153" s="721"/>
      <c r="W153" s="140"/>
      <c r="X153" s="722"/>
      <c r="Y153" s="28"/>
      <c r="Z153" s="616"/>
      <c r="AA153" s="138"/>
      <c r="AB153" s="721"/>
      <c r="AC153" s="140"/>
      <c r="AD153" s="722"/>
      <c r="AF153" s="732"/>
      <c r="AH153" s="758"/>
      <c r="AI153" s="745"/>
      <c r="AJ153" s="746"/>
      <c r="AK153" s="746"/>
      <c r="AL153" s="746"/>
    </row>
    <row r="154" spans="1:39" ht="15" hidden="1" customHeight="1" thickBot="1" x14ac:dyDescent="0.25">
      <c r="A154" s="133">
        <v>151</v>
      </c>
      <c r="B154" s="19" t="s">
        <v>594</v>
      </c>
      <c r="C154" s="134">
        <v>3</v>
      </c>
      <c r="D154" s="135" t="s">
        <v>76</v>
      </c>
      <c r="E154" s="143">
        <v>0.25</v>
      </c>
      <c r="F154" s="137">
        <v>142</v>
      </c>
      <c r="G154" s="723">
        <f t="shared" si="26"/>
        <v>88</v>
      </c>
      <c r="H154" s="724">
        <f t="shared" si="27"/>
        <v>83</v>
      </c>
      <c r="I154" s="719">
        <f t="shared" si="28"/>
        <v>0</v>
      </c>
      <c r="J154" s="485" t="str">
        <f>VLOOKUP(C154,[1]学年!$C$2:$D$7,2,0)</f>
        <v>×</v>
      </c>
      <c r="K154" s="140" t="str">
        <f t="shared" si="20"/>
        <v>髙木　裕太</v>
      </c>
      <c r="L154" s="720" t="str">
        <f t="shared" si="21"/>
        <v>中津</v>
      </c>
      <c r="M154" s="26">
        <v>1.5100000000000001E-4</v>
      </c>
      <c r="N154" s="140">
        <f t="shared" si="29"/>
        <v>1.5100000000000001E-4</v>
      </c>
      <c r="O154" s="538"/>
      <c r="P154" s="547"/>
      <c r="Q154" s="615">
        <v>151</v>
      </c>
      <c r="R154" s="720" t="str">
        <f t="shared" si="22"/>
        <v>宮島　　陸</v>
      </c>
      <c r="S154" s="140" t="str">
        <f t="shared" si="23"/>
        <v>×</v>
      </c>
      <c r="T154" s="721" t="str">
        <f t="shared" si="24"/>
        <v>県岐阜商</v>
      </c>
      <c r="U154" s="140">
        <f t="shared" si="25"/>
        <v>0</v>
      </c>
      <c r="V154" s="721"/>
      <c r="W154" s="140"/>
      <c r="X154" s="722"/>
      <c r="Y154" s="28"/>
      <c r="Z154" s="616"/>
      <c r="AA154" s="138"/>
      <c r="AB154" s="721"/>
      <c r="AC154" s="140"/>
      <c r="AD154" s="722"/>
      <c r="AF154" s="732"/>
      <c r="AH154" s="758"/>
      <c r="AI154" s="745"/>
      <c r="AJ154" s="746"/>
      <c r="AK154" s="746"/>
      <c r="AL154" s="746"/>
      <c r="AM154" s="4"/>
    </row>
    <row r="155" spans="1:39" ht="15" hidden="1" customHeight="1" thickBot="1" x14ac:dyDescent="0.25">
      <c r="A155" s="133">
        <v>152</v>
      </c>
      <c r="B155" s="19" t="s">
        <v>595</v>
      </c>
      <c r="C155" s="134">
        <v>3</v>
      </c>
      <c r="D155" s="135" t="s">
        <v>9</v>
      </c>
      <c r="E155" s="143">
        <v>0.125</v>
      </c>
      <c r="F155" s="137">
        <v>152</v>
      </c>
      <c r="G155" s="723">
        <f t="shared" si="26"/>
        <v>87</v>
      </c>
      <c r="H155" s="724">
        <f t="shared" si="27"/>
        <v>83</v>
      </c>
      <c r="I155" s="719">
        <f t="shared" si="28"/>
        <v>0</v>
      </c>
      <c r="J155" s="485" t="str">
        <f>VLOOKUP(C155,[1]学年!$C$2:$D$7,2,0)</f>
        <v>×</v>
      </c>
      <c r="K155" s="140" t="str">
        <f t="shared" si="20"/>
        <v>石田　航大</v>
      </c>
      <c r="L155" s="720" t="str">
        <f t="shared" si="21"/>
        <v>関有知</v>
      </c>
      <c r="M155" s="40">
        <v>1.5200000000000001E-4</v>
      </c>
      <c r="N155" s="140">
        <f t="shared" si="29"/>
        <v>1.5200000000000001E-4</v>
      </c>
      <c r="O155" s="549"/>
      <c r="P155" s="550"/>
      <c r="Q155" s="615">
        <v>152</v>
      </c>
      <c r="R155" s="720" t="str">
        <f t="shared" si="22"/>
        <v>久田　　天</v>
      </c>
      <c r="S155" s="140" t="str">
        <f t="shared" si="23"/>
        <v>×</v>
      </c>
      <c r="T155" s="721" t="str">
        <f t="shared" si="24"/>
        <v>麗澤瑞浪</v>
      </c>
      <c r="U155" s="140">
        <f t="shared" si="25"/>
        <v>0</v>
      </c>
      <c r="V155" s="721"/>
      <c r="W155" s="140"/>
      <c r="X155" s="722"/>
      <c r="Y155" s="28"/>
      <c r="Z155" s="616"/>
      <c r="AA155" s="138"/>
      <c r="AB155" s="721"/>
      <c r="AC155" s="140"/>
      <c r="AD155" s="722"/>
      <c r="AF155" s="732"/>
      <c r="AH155" s="758"/>
      <c r="AI155" s="745"/>
      <c r="AJ155" s="746"/>
      <c r="AK155" s="746"/>
      <c r="AL155" s="746"/>
      <c r="AM155" s="4"/>
    </row>
    <row r="156" spans="1:39" ht="15" hidden="1" customHeight="1" thickBot="1" x14ac:dyDescent="0.25">
      <c r="A156" s="133">
        <v>153</v>
      </c>
      <c r="B156" s="19" t="s">
        <v>596</v>
      </c>
      <c r="C156" s="134">
        <v>3</v>
      </c>
      <c r="D156" s="135" t="s">
        <v>597</v>
      </c>
      <c r="E156" s="143">
        <v>0.125</v>
      </c>
      <c r="F156" s="137">
        <v>152</v>
      </c>
      <c r="G156" s="723">
        <f t="shared" si="26"/>
        <v>86</v>
      </c>
      <c r="H156" s="724">
        <f t="shared" si="27"/>
        <v>83</v>
      </c>
      <c r="I156" s="719">
        <f t="shared" si="28"/>
        <v>0</v>
      </c>
      <c r="J156" s="485" t="str">
        <f>VLOOKUP(C156,[1]学年!$C$2:$D$7,2,0)</f>
        <v>×</v>
      </c>
      <c r="K156" s="140" t="str">
        <f t="shared" si="20"/>
        <v>成瀬　　樹</v>
      </c>
      <c r="L156" s="720" t="str">
        <f t="shared" si="21"/>
        <v>瑞浪</v>
      </c>
      <c r="M156" s="26">
        <v>1.5300000000000001E-4</v>
      </c>
      <c r="N156" s="140">
        <f t="shared" si="29"/>
        <v>1.5300000000000001E-4</v>
      </c>
      <c r="Q156" s="615">
        <v>153</v>
      </c>
      <c r="R156" s="720" t="str">
        <f t="shared" si="22"/>
        <v>樋口　貴大</v>
      </c>
      <c r="S156" s="140" t="str">
        <f t="shared" si="23"/>
        <v>×</v>
      </c>
      <c r="T156" s="721" t="str">
        <f t="shared" si="24"/>
        <v>県岐阜商</v>
      </c>
      <c r="U156" s="140">
        <f t="shared" si="25"/>
        <v>0</v>
      </c>
      <c r="V156" s="721"/>
      <c r="W156" s="140"/>
      <c r="X156" s="722"/>
      <c r="Y156" s="28"/>
      <c r="Z156" s="616"/>
      <c r="AA156" s="138"/>
      <c r="AB156" s="721"/>
      <c r="AC156" s="140"/>
      <c r="AD156" s="722"/>
      <c r="AF156" s="732"/>
      <c r="AH156" s="758"/>
      <c r="AI156" s="745"/>
      <c r="AJ156" s="746"/>
      <c r="AK156" s="746"/>
      <c r="AL156" s="746"/>
      <c r="AM156" s="4"/>
    </row>
    <row r="157" spans="1:39" ht="15" hidden="1" customHeight="1" thickBot="1" x14ac:dyDescent="0.25">
      <c r="A157" s="133">
        <v>154</v>
      </c>
      <c r="B157" s="19" t="s">
        <v>202</v>
      </c>
      <c r="C157" s="134" t="s">
        <v>65</v>
      </c>
      <c r="D157" s="135" t="s">
        <v>116</v>
      </c>
      <c r="E157" s="143">
        <v>0</v>
      </c>
      <c r="F157" s="137">
        <v>154</v>
      </c>
      <c r="G157" s="723">
        <f t="shared" si="26"/>
        <v>85</v>
      </c>
      <c r="H157" s="724">
        <f t="shared" si="27"/>
        <v>83</v>
      </c>
      <c r="I157" s="719">
        <f t="shared" si="28"/>
        <v>0</v>
      </c>
      <c r="J157" s="485" t="str">
        <f>VLOOKUP(C157,[1]学年!$C$2:$D$7,2,0)</f>
        <v>中3</v>
      </c>
      <c r="K157" s="140" t="str">
        <f t="shared" si="20"/>
        <v>林　　幸佑</v>
      </c>
      <c r="L157" s="720" t="str">
        <f t="shared" si="21"/>
        <v>WiM岐阜</v>
      </c>
      <c r="M157" s="40">
        <v>1.54E-4</v>
      </c>
      <c r="N157" s="140">
        <f t="shared" si="29"/>
        <v>1.54E-4</v>
      </c>
      <c r="Q157" s="615">
        <v>154</v>
      </c>
      <c r="R157" s="720" t="str">
        <f t="shared" si="22"/>
        <v>細川　祐希</v>
      </c>
      <c r="S157" s="140" t="str">
        <f t="shared" si="23"/>
        <v>×</v>
      </c>
      <c r="T157" s="721" t="str">
        <f t="shared" si="24"/>
        <v>麗澤瑞浪</v>
      </c>
      <c r="U157" s="140">
        <f t="shared" si="25"/>
        <v>0</v>
      </c>
      <c r="V157" s="721"/>
      <c r="W157" s="140"/>
      <c r="X157" s="722"/>
      <c r="Y157" s="28"/>
      <c r="Z157" s="616"/>
      <c r="AA157" s="138"/>
      <c r="AB157" s="721"/>
      <c r="AC157" s="140"/>
      <c r="AD157" s="722"/>
      <c r="AF157" s="732"/>
      <c r="AH157" s="758"/>
      <c r="AI157" s="745"/>
      <c r="AJ157" s="746"/>
      <c r="AK157" s="746"/>
      <c r="AL157" s="746"/>
      <c r="AM157" s="4"/>
    </row>
    <row r="158" spans="1:39" ht="15" hidden="1" customHeight="1" thickBot="1" x14ac:dyDescent="0.25">
      <c r="A158" s="133">
        <v>155</v>
      </c>
      <c r="B158" s="19" t="s">
        <v>133</v>
      </c>
      <c r="C158" s="134" t="s">
        <v>65</v>
      </c>
      <c r="D158" s="135" t="s">
        <v>117</v>
      </c>
      <c r="E158" s="143">
        <v>0</v>
      </c>
      <c r="F158" s="137">
        <v>154</v>
      </c>
      <c r="G158" s="723">
        <f t="shared" si="26"/>
        <v>84</v>
      </c>
      <c r="H158" s="724">
        <f t="shared" si="27"/>
        <v>83</v>
      </c>
      <c r="I158" s="719">
        <f t="shared" si="28"/>
        <v>0</v>
      </c>
      <c r="J158" s="485" t="str">
        <f>VLOOKUP(C158,[1]学年!$C$2:$D$7,2,0)</f>
        <v>中3</v>
      </c>
      <c r="K158" s="140" t="str">
        <f t="shared" si="20"/>
        <v>永江　快羽</v>
      </c>
      <c r="L158" s="720" t="str">
        <f t="shared" si="21"/>
        <v>ロング</v>
      </c>
      <c r="M158" s="26">
        <v>1.55E-4</v>
      </c>
      <c r="N158" s="140">
        <f t="shared" si="29"/>
        <v>1.55E-4</v>
      </c>
      <c r="Q158" s="615">
        <v>155</v>
      </c>
      <c r="R158" s="720" t="str">
        <f t="shared" si="22"/>
        <v>三本　悠太</v>
      </c>
      <c r="S158" s="140" t="str">
        <f t="shared" si="23"/>
        <v>×</v>
      </c>
      <c r="T158" s="721" t="str">
        <f t="shared" si="24"/>
        <v>県岐阜商</v>
      </c>
      <c r="U158" s="140">
        <f t="shared" si="25"/>
        <v>0</v>
      </c>
      <c r="V158" s="721"/>
      <c r="W158" s="140"/>
      <c r="X158" s="722"/>
      <c r="Y158" s="28"/>
      <c r="Z158" s="616"/>
      <c r="AA158" s="138"/>
      <c r="AB158" s="721"/>
      <c r="AC158" s="140"/>
      <c r="AD158" s="722"/>
      <c r="AF158" s="732"/>
      <c r="AH158" s="758"/>
      <c r="AI158" s="745"/>
      <c r="AJ158" s="746"/>
      <c r="AK158" s="746"/>
      <c r="AL158" s="746"/>
      <c r="AM158" s="4"/>
    </row>
    <row r="159" spans="1:39" ht="15" hidden="1" customHeight="1" thickBot="1" x14ac:dyDescent="0.25">
      <c r="A159" s="133">
        <v>156</v>
      </c>
      <c r="B159" s="19" t="s">
        <v>79</v>
      </c>
      <c r="C159" s="134" t="s">
        <v>50</v>
      </c>
      <c r="D159" s="135" t="s">
        <v>80</v>
      </c>
      <c r="E159" s="143">
        <v>0</v>
      </c>
      <c r="F159" s="137">
        <v>154</v>
      </c>
      <c r="G159" s="723">
        <f t="shared" si="26"/>
        <v>83</v>
      </c>
      <c r="H159" s="724">
        <f t="shared" si="27"/>
        <v>83</v>
      </c>
      <c r="I159" s="719">
        <f t="shared" si="28"/>
        <v>0</v>
      </c>
      <c r="J159" s="485">
        <f>VLOOKUP(C159,[1]学年!$C$2:$D$7,2,0)</f>
        <v>1</v>
      </c>
      <c r="K159" s="140" t="str">
        <f t="shared" si="20"/>
        <v>豊吉　柊人</v>
      </c>
      <c r="L159" s="720" t="str">
        <f t="shared" si="21"/>
        <v>小林クラブ</v>
      </c>
      <c r="M159" s="40">
        <v>1.56E-4</v>
      </c>
      <c r="N159" s="140">
        <f t="shared" si="29"/>
        <v>1.56E-4</v>
      </c>
      <c r="Q159" s="615">
        <v>156</v>
      </c>
      <c r="R159" s="720" t="str">
        <f t="shared" si="22"/>
        <v>葛西　辰哉</v>
      </c>
      <c r="S159" s="140" t="str">
        <f t="shared" si="23"/>
        <v>×</v>
      </c>
      <c r="T159" s="721" t="str">
        <f t="shared" si="24"/>
        <v>県岐阜商</v>
      </c>
      <c r="U159" s="140">
        <f t="shared" si="25"/>
        <v>0</v>
      </c>
      <c r="V159" s="721"/>
      <c r="W159" s="140"/>
      <c r="X159" s="722"/>
      <c r="Y159" s="28"/>
      <c r="Z159" s="616"/>
      <c r="AA159" s="138"/>
      <c r="AB159" s="721"/>
      <c r="AC159" s="140"/>
      <c r="AD159" s="722"/>
      <c r="AF159" s="732"/>
      <c r="AH159" s="758"/>
      <c r="AI159" s="745"/>
      <c r="AJ159" s="746"/>
      <c r="AK159" s="746"/>
      <c r="AL159" s="746"/>
      <c r="AM159" s="4"/>
    </row>
    <row r="160" spans="1:39" ht="15" customHeight="1" thickBot="1" x14ac:dyDescent="0.25">
      <c r="A160" s="144"/>
      <c r="B160" s="36"/>
      <c r="C160" s="145"/>
      <c r="D160" s="146"/>
      <c r="E160" s="147"/>
      <c r="F160" s="148"/>
      <c r="G160" s="725" t="e">
        <f t="shared" ref="G160" si="30">RANK(N160,$N$4:$N$160,0)</f>
        <v>#N/A</v>
      </c>
      <c r="H160" s="726" t="e">
        <f t="shared" ref="H160" si="31">RANK(I160,$I$4:$I$160,0)</f>
        <v>#N/A</v>
      </c>
      <c r="I160" s="727" t="e">
        <f t="shared" ref="I160" si="32">IF(J160="×",0,IF(OR(C160=1,C160=2,C160=3),E160/2,E160))</f>
        <v>#N/A</v>
      </c>
      <c r="J160" s="497" t="e">
        <f>VLOOKUP(C160,[1]学年!$C$2:$D$7,2,0)</f>
        <v>#N/A</v>
      </c>
      <c r="K160" s="150">
        <f t="shared" si="20"/>
        <v>0</v>
      </c>
      <c r="L160" s="151">
        <f t="shared" si="21"/>
        <v>0</v>
      </c>
      <c r="M160" s="26">
        <v>1.5699999999999999E-4</v>
      </c>
      <c r="N160" s="150" t="e">
        <f t="shared" si="29"/>
        <v>#N/A</v>
      </c>
      <c r="Q160" s="46">
        <v>157</v>
      </c>
      <c r="R160" s="151" t="e">
        <f t="shared" si="22"/>
        <v>#N/A</v>
      </c>
      <c r="S160" s="150" t="e">
        <f t="shared" si="23"/>
        <v>#N/A</v>
      </c>
      <c r="T160" s="728" t="e">
        <f t="shared" si="24"/>
        <v>#N/A</v>
      </c>
      <c r="U160" s="150" t="e">
        <f t="shared" si="25"/>
        <v>#N/A</v>
      </c>
      <c r="V160" s="728"/>
      <c r="W160" s="150"/>
      <c r="X160" s="729"/>
      <c r="Y160" s="43"/>
      <c r="Z160" s="623"/>
      <c r="AA160" s="149"/>
      <c r="AB160" s="728"/>
      <c r="AC160" s="150"/>
      <c r="AD160" s="729"/>
      <c r="AF160" s="732"/>
      <c r="AH160" s="758"/>
      <c r="AI160" s="745"/>
      <c r="AJ160" s="746"/>
      <c r="AK160" s="746"/>
      <c r="AL160" s="746"/>
      <c r="AM160" s="4"/>
    </row>
    <row r="161" spans="1:38" ht="15" customHeight="1" thickBot="1" x14ac:dyDescent="0.25">
      <c r="A161" s="164"/>
      <c r="B161" s="165"/>
      <c r="C161" s="166"/>
      <c r="D161" s="167"/>
      <c r="E161" s="136"/>
      <c r="F161" s="168"/>
      <c r="G161" s="717"/>
      <c r="H161" s="718"/>
      <c r="I161" s="765"/>
      <c r="J161" s="473"/>
      <c r="K161" s="170"/>
      <c r="L161" s="766"/>
      <c r="M161" s="109"/>
      <c r="N161" s="170"/>
      <c r="O161" s="555"/>
      <c r="P161" s="556"/>
      <c r="Q161" s="679"/>
      <c r="R161" s="766" t="e">
        <f t="shared" si="22"/>
        <v>#N/A</v>
      </c>
      <c r="S161" s="170" t="e">
        <f t="shared" si="23"/>
        <v>#N/A</v>
      </c>
      <c r="T161" s="767" t="e">
        <f t="shared" si="24"/>
        <v>#N/A</v>
      </c>
      <c r="U161" s="170" t="e">
        <f t="shared" si="25"/>
        <v>#N/A</v>
      </c>
      <c r="V161" s="767"/>
      <c r="W161" s="170"/>
      <c r="X161" s="768"/>
      <c r="Y161" s="171"/>
      <c r="Z161" s="172"/>
      <c r="AA161" s="169"/>
      <c r="AB161" s="767"/>
      <c r="AC161" s="170"/>
      <c r="AD161" s="768"/>
      <c r="AF161" s="731"/>
      <c r="AH161" s="744"/>
      <c r="AI161" s="745"/>
      <c r="AJ161" s="746"/>
      <c r="AK161" s="746"/>
      <c r="AL161" s="746"/>
    </row>
    <row r="162" spans="1:38" ht="15" customHeight="1" thickBot="1" x14ac:dyDescent="0.25">
      <c r="A162" s="133"/>
      <c r="B162" s="19"/>
      <c r="C162" s="141"/>
      <c r="D162" s="135"/>
      <c r="E162" s="143"/>
      <c r="F162" s="137"/>
      <c r="G162" s="723"/>
      <c r="H162" s="724"/>
      <c r="I162" s="719"/>
      <c r="J162" s="485"/>
      <c r="K162" s="140"/>
      <c r="L162" s="720"/>
      <c r="M162" s="113"/>
      <c r="N162" s="140"/>
      <c r="O162" s="563"/>
      <c r="P162" s="564"/>
      <c r="Q162" s="680"/>
      <c r="R162" s="720" t="e">
        <f t="shared" si="22"/>
        <v>#N/A</v>
      </c>
      <c r="S162" s="140" t="e">
        <f t="shared" si="23"/>
        <v>#N/A</v>
      </c>
      <c r="T162" s="721" t="e">
        <f t="shared" si="24"/>
        <v>#N/A</v>
      </c>
      <c r="U162" s="140" t="e">
        <f t="shared" si="25"/>
        <v>#N/A</v>
      </c>
      <c r="V162" s="721"/>
      <c r="W162" s="140"/>
      <c r="X162" s="722"/>
      <c r="Y162" s="28"/>
      <c r="Z162" s="616"/>
      <c r="AA162" s="138"/>
      <c r="AB162" s="721"/>
      <c r="AC162" s="140"/>
      <c r="AD162" s="722"/>
      <c r="AF162" s="731"/>
      <c r="AH162" s="744"/>
      <c r="AI162" s="745"/>
      <c r="AJ162" s="746"/>
      <c r="AK162" s="746"/>
      <c r="AL162" s="746"/>
    </row>
    <row r="163" spans="1:38" ht="15" customHeight="1" thickBot="1" x14ac:dyDescent="0.25">
      <c r="A163" s="133"/>
      <c r="B163" s="19"/>
      <c r="C163" s="141"/>
      <c r="D163" s="135"/>
      <c r="E163" s="143"/>
      <c r="F163" s="137"/>
      <c r="G163" s="723"/>
      <c r="H163" s="724"/>
      <c r="I163" s="719"/>
      <c r="J163" s="485"/>
      <c r="K163" s="140"/>
      <c r="L163" s="720"/>
      <c r="M163" s="118"/>
      <c r="N163" s="140"/>
      <c r="O163" s="571"/>
      <c r="P163" s="572"/>
      <c r="Q163" s="297"/>
      <c r="R163" s="720" t="e">
        <f t="shared" si="22"/>
        <v>#N/A</v>
      </c>
      <c r="S163" s="140" t="e">
        <f t="shared" si="23"/>
        <v>#N/A</v>
      </c>
      <c r="T163" s="721" t="e">
        <f t="shared" si="24"/>
        <v>#N/A</v>
      </c>
      <c r="U163" s="140" t="e">
        <f t="shared" si="25"/>
        <v>#N/A</v>
      </c>
      <c r="V163" s="721"/>
      <c r="W163" s="140"/>
      <c r="X163" s="722"/>
      <c r="Y163" s="28"/>
      <c r="Z163" s="616"/>
      <c r="AA163" s="138"/>
      <c r="AB163" s="721"/>
      <c r="AC163" s="140"/>
      <c r="AD163" s="722"/>
      <c r="AF163" s="731"/>
      <c r="AH163" s="744"/>
      <c r="AI163" s="745"/>
      <c r="AJ163" s="746"/>
      <c r="AK163" s="746"/>
      <c r="AL163" s="746"/>
    </row>
    <row r="164" spans="1:38" ht="15" customHeight="1" thickBot="1" x14ac:dyDescent="0.25">
      <c r="A164" s="133"/>
      <c r="B164" s="19"/>
      <c r="C164" s="141"/>
      <c r="D164" s="135"/>
      <c r="E164" s="143"/>
      <c r="F164" s="137"/>
      <c r="G164" s="723"/>
      <c r="H164" s="724"/>
      <c r="I164" s="719"/>
      <c r="J164" s="485"/>
      <c r="K164" s="140"/>
      <c r="L164" s="720"/>
      <c r="M164" s="118"/>
      <c r="N164" s="140"/>
      <c r="O164" s="571"/>
      <c r="P164" s="572"/>
      <c r="Q164" s="297"/>
      <c r="R164" s="720" t="e">
        <f t="shared" si="22"/>
        <v>#N/A</v>
      </c>
      <c r="S164" s="140" t="e">
        <f t="shared" si="23"/>
        <v>#N/A</v>
      </c>
      <c r="T164" s="721" t="e">
        <f t="shared" si="24"/>
        <v>#N/A</v>
      </c>
      <c r="U164" s="140" t="e">
        <f t="shared" si="25"/>
        <v>#N/A</v>
      </c>
      <c r="V164" s="721"/>
      <c r="W164" s="140"/>
      <c r="X164" s="722"/>
      <c r="Y164" s="28"/>
      <c r="Z164" s="616"/>
      <c r="AA164" s="138"/>
      <c r="AB164" s="721"/>
      <c r="AC164" s="140"/>
      <c r="AD164" s="722"/>
      <c r="AF164" s="731"/>
      <c r="AH164" s="744"/>
      <c r="AI164" s="745"/>
      <c r="AJ164" s="746"/>
      <c r="AK164" s="746"/>
      <c r="AL164" s="746"/>
    </row>
    <row r="165" spans="1:38" ht="15" customHeight="1" thickBot="1" x14ac:dyDescent="0.25">
      <c r="A165" s="133"/>
      <c r="B165" s="19"/>
      <c r="C165" s="141"/>
      <c r="D165" s="135"/>
      <c r="E165" s="143"/>
      <c r="F165" s="137"/>
      <c r="G165" s="723"/>
      <c r="H165" s="724"/>
      <c r="I165" s="719"/>
      <c r="J165" s="485"/>
      <c r="K165" s="140"/>
      <c r="L165" s="720"/>
      <c r="M165" s="118"/>
      <c r="N165" s="140"/>
      <c r="O165" s="571"/>
      <c r="P165" s="572"/>
      <c r="Q165" s="297"/>
      <c r="R165" s="720" t="e">
        <f t="shared" si="22"/>
        <v>#N/A</v>
      </c>
      <c r="S165" s="140" t="e">
        <f t="shared" si="23"/>
        <v>#N/A</v>
      </c>
      <c r="T165" s="721" t="e">
        <f t="shared" si="24"/>
        <v>#N/A</v>
      </c>
      <c r="U165" s="140" t="e">
        <f t="shared" si="25"/>
        <v>#N/A</v>
      </c>
      <c r="V165" s="721"/>
      <c r="W165" s="140"/>
      <c r="X165" s="722"/>
      <c r="Y165" s="28"/>
      <c r="Z165" s="616"/>
      <c r="AA165" s="138"/>
      <c r="AB165" s="721"/>
      <c r="AC165" s="140"/>
      <c r="AD165" s="722"/>
      <c r="AF165" s="731"/>
      <c r="AH165" s="744"/>
      <c r="AI165" s="745"/>
      <c r="AJ165" s="746"/>
      <c r="AK165" s="746"/>
      <c r="AL165" s="746"/>
    </row>
    <row r="166" spans="1:38" ht="15" customHeight="1" thickBot="1" x14ac:dyDescent="0.25">
      <c r="A166" s="133"/>
      <c r="B166" s="19"/>
      <c r="C166" s="141"/>
      <c r="D166" s="135"/>
      <c r="E166" s="143"/>
      <c r="F166" s="137"/>
      <c r="G166" s="723"/>
      <c r="H166" s="724"/>
      <c r="I166" s="719"/>
      <c r="J166" s="485"/>
      <c r="K166" s="140"/>
      <c r="L166" s="720"/>
      <c r="M166" s="118"/>
      <c r="N166" s="140"/>
      <c r="O166" s="571"/>
      <c r="P166" s="572"/>
      <c r="Q166" s="297"/>
      <c r="R166" s="720" t="e">
        <f t="shared" si="22"/>
        <v>#N/A</v>
      </c>
      <c r="S166" s="140" t="e">
        <f t="shared" si="23"/>
        <v>#N/A</v>
      </c>
      <c r="T166" s="721" t="e">
        <f t="shared" si="24"/>
        <v>#N/A</v>
      </c>
      <c r="U166" s="140" t="e">
        <f t="shared" si="25"/>
        <v>#N/A</v>
      </c>
      <c r="V166" s="721"/>
      <c r="W166" s="140"/>
      <c r="X166" s="722"/>
      <c r="Y166" s="28"/>
      <c r="Z166" s="616"/>
      <c r="AA166" s="138"/>
      <c r="AB166" s="721"/>
      <c r="AC166" s="140"/>
      <c r="AD166" s="722"/>
      <c r="AF166" s="731"/>
      <c r="AH166" s="744"/>
      <c r="AI166" s="745"/>
      <c r="AJ166" s="746"/>
      <c r="AK166" s="746"/>
      <c r="AL166" s="746"/>
    </row>
    <row r="167" spans="1:38" ht="15" customHeight="1" thickBot="1" x14ac:dyDescent="0.25">
      <c r="A167" s="133"/>
      <c r="B167" s="19"/>
      <c r="C167" s="141"/>
      <c r="D167" s="135"/>
      <c r="E167" s="143"/>
      <c r="F167" s="137"/>
      <c r="G167" s="723"/>
      <c r="H167" s="724"/>
      <c r="I167" s="719"/>
      <c r="J167" s="485"/>
      <c r="K167" s="140"/>
      <c r="L167" s="720"/>
      <c r="M167" s="118"/>
      <c r="N167" s="140"/>
      <c r="O167" s="571"/>
      <c r="P167" s="572"/>
      <c r="Q167" s="297"/>
      <c r="R167" s="720" t="e">
        <f t="shared" si="22"/>
        <v>#N/A</v>
      </c>
      <c r="S167" s="140" t="e">
        <f t="shared" si="23"/>
        <v>#N/A</v>
      </c>
      <c r="T167" s="721" t="e">
        <f t="shared" si="24"/>
        <v>#N/A</v>
      </c>
      <c r="U167" s="140" t="e">
        <f t="shared" si="25"/>
        <v>#N/A</v>
      </c>
      <c r="V167" s="721"/>
      <c r="W167" s="140"/>
      <c r="X167" s="722"/>
      <c r="Y167" s="28"/>
      <c r="Z167" s="616"/>
      <c r="AA167" s="138"/>
      <c r="AB167" s="721"/>
      <c r="AC167" s="140"/>
      <c r="AD167" s="722"/>
      <c r="AF167" s="731"/>
      <c r="AH167" s="744"/>
      <c r="AI167" s="745"/>
      <c r="AJ167" s="746"/>
      <c r="AK167" s="746"/>
      <c r="AL167" s="746"/>
    </row>
    <row r="168" spans="1:38" ht="15" customHeight="1" thickBot="1" x14ac:dyDescent="0.25">
      <c r="A168" s="133"/>
      <c r="B168" s="19"/>
      <c r="C168" s="141"/>
      <c r="D168" s="135"/>
      <c r="E168" s="143">
        <v>0</v>
      </c>
      <c r="F168" s="137">
        <v>158</v>
      </c>
      <c r="G168" s="723"/>
      <c r="H168" s="724"/>
      <c r="I168" s="719"/>
      <c r="J168" s="485"/>
      <c r="K168" s="140"/>
      <c r="L168" s="720"/>
      <c r="M168" s="118"/>
      <c r="N168" s="140"/>
      <c r="O168" s="571"/>
      <c r="P168" s="572"/>
      <c r="Q168" s="297"/>
      <c r="R168" s="720" t="e">
        <f t="shared" si="22"/>
        <v>#N/A</v>
      </c>
      <c r="S168" s="140" t="e">
        <f t="shared" si="23"/>
        <v>#N/A</v>
      </c>
      <c r="T168" s="721" t="e">
        <f t="shared" si="24"/>
        <v>#N/A</v>
      </c>
      <c r="U168" s="140" t="e">
        <f t="shared" si="25"/>
        <v>#N/A</v>
      </c>
      <c r="V168" s="721"/>
      <c r="W168" s="140"/>
      <c r="X168" s="722"/>
      <c r="Y168" s="28"/>
      <c r="Z168" s="616"/>
      <c r="AA168" s="138"/>
      <c r="AB168" s="721"/>
      <c r="AC168" s="140"/>
      <c r="AD168" s="722"/>
      <c r="AF168" s="731"/>
      <c r="AH168" s="744"/>
      <c r="AI168" s="745"/>
      <c r="AJ168" s="746"/>
      <c r="AK168" s="746"/>
      <c r="AL168" s="746"/>
    </row>
    <row r="169" spans="1:38" ht="15" customHeight="1" thickBot="1" x14ac:dyDescent="0.25">
      <c r="A169" s="133"/>
      <c r="B169" s="19"/>
      <c r="C169" s="141"/>
      <c r="D169" s="135"/>
      <c r="E169" s="143">
        <v>0</v>
      </c>
      <c r="F169" s="137">
        <v>158</v>
      </c>
      <c r="G169" s="723"/>
      <c r="H169" s="724"/>
      <c r="I169" s="719"/>
      <c r="J169" s="485"/>
      <c r="K169" s="140"/>
      <c r="L169" s="720"/>
      <c r="M169" s="118"/>
      <c r="N169" s="140"/>
      <c r="O169" s="571"/>
      <c r="P169" s="572"/>
      <c r="Q169" s="297"/>
      <c r="R169" s="720" t="e">
        <f t="shared" si="22"/>
        <v>#N/A</v>
      </c>
      <c r="S169" s="140" t="e">
        <f t="shared" si="23"/>
        <v>#N/A</v>
      </c>
      <c r="T169" s="721" t="e">
        <f t="shared" si="24"/>
        <v>#N/A</v>
      </c>
      <c r="U169" s="140" t="e">
        <f t="shared" si="25"/>
        <v>#N/A</v>
      </c>
      <c r="V169" s="721"/>
      <c r="W169" s="140"/>
      <c r="X169" s="722"/>
      <c r="Y169" s="28"/>
      <c r="Z169" s="616"/>
      <c r="AA169" s="138"/>
      <c r="AB169" s="721"/>
      <c r="AC169" s="140"/>
      <c r="AD169" s="722"/>
      <c r="AF169" s="731"/>
      <c r="AH169" s="744"/>
      <c r="AI169" s="745"/>
      <c r="AJ169" s="746"/>
      <c r="AK169" s="746"/>
      <c r="AL169" s="746"/>
    </row>
    <row r="170" spans="1:38" ht="15" customHeight="1" thickBot="1" x14ac:dyDescent="0.25">
      <c r="A170" s="133"/>
      <c r="B170" s="19"/>
      <c r="C170" s="141"/>
      <c r="D170" s="135"/>
      <c r="E170" s="143">
        <v>0</v>
      </c>
      <c r="F170" s="137">
        <v>158</v>
      </c>
      <c r="G170" s="723"/>
      <c r="H170" s="724"/>
      <c r="I170" s="719"/>
      <c r="J170" s="485"/>
      <c r="K170" s="140"/>
      <c r="L170" s="720"/>
      <c r="M170" s="118"/>
      <c r="N170" s="140"/>
      <c r="O170" s="571"/>
      <c r="P170" s="572"/>
      <c r="Q170" s="297"/>
      <c r="R170" s="720" t="e">
        <f t="shared" si="22"/>
        <v>#N/A</v>
      </c>
      <c r="S170" s="140" t="e">
        <f t="shared" si="23"/>
        <v>#N/A</v>
      </c>
      <c r="T170" s="721" t="e">
        <f t="shared" si="24"/>
        <v>#N/A</v>
      </c>
      <c r="U170" s="140" t="e">
        <f t="shared" si="25"/>
        <v>#N/A</v>
      </c>
      <c r="V170" s="721"/>
      <c r="W170" s="140"/>
      <c r="X170" s="722"/>
      <c r="Y170" s="28"/>
      <c r="Z170" s="616"/>
      <c r="AA170" s="138"/>
      <c r="AB170" s="721"/>
      <c r="AC170" s="140"/>
      <c r="AD170" s="722"/>
      <c r="AF170" s="731"/>
      <c r="AH170" s="744"/>
      <c r="AI170" s="745"/>
      <c r="AJ170" s="746"/>
      <c r="AK170" s="746"/>
      <c r="AL170" s="746"/>
    </row>
    <row r="171" spans="1:38" ht="15" customHeight="1" thickBot="1" x14ac:dyDescent="0.25">
      <c r="A171" s="133"/>
      <c r="B171" s="19"/>
      <c r="C171" s="141"/>
      <c r="D171" s="135"/>
      <c r="E171" s="143">
        <v>0</v>
      </c>
      <c r="F171" s="137">
        <v>158</v>
      </c>
      <c r="G171" s="723"/>
      <c r="H171" s="724"/>
      <c r="I171" s="719"/>
      <c r="J171" s="485"/>
      <c r="K171" s="140"/>
      <c r="L171" s="720"/>
      <c r="M171" s="118"/>
      <c r="N171" s="140"/>
      <c r="O171" s="571"/>
      <c r="P171" s="572"/>
      <c r="Q171" s="297"/>
      <c r="R171" s="720" t="e">
        <f t="shared" si="22"/>
        <v>#N/A</v>
      </c>
      <c r="S171" s="140" t="e">
        <f t="shared" si="23"/>
        <v>#N/A</v>
      </c>
      <c r="T171" s="721" t="e">
        <f t="shared" si="24"/>
        <v>#N/A</v>
      </c>
      <c r="U171" s="140" t="e">
        <f t="shared" si="25"/>
        <v>#N/A</v>
      </c>
      <c r="V171" s="721"/>
      <c r="W171" s="140"/>
      <c r="X171" s="722"/>
      <c r="Y171" s="28"/>
      <c r="Z171" s="616"/>
      <c r="AA171" s="138"/>
      <c r="AB171" s="721"/>
      <c r="AC171" s="140"/>
      <c r="AD171" s="722"/>
      <c r="AF171" s="731"/>
      <c r="AH171" s="744"/>
      <c r="AI171" s="745"/>
      <c r="AJ171" s="746"/>
      <c r="AK171" s="746"/>
      <c r="AL171" s="746"/>
    </row>
    <row r="172" spans="1:38" ht="15" customHeight="1" thickBot="1" x14ac:dyDescent="0.25">
      <c r="A172" s="133"/>
      <c r="B172" s="19"/>
      <c r="C172" s="141"/>
      <c r="D172" s="135"/>
      <c r="E172" s="143">
        <v>0</v>
      </c>
      <c r="F172" s="137">
        <v>158</v>
      </c>
      <c r="G172" s="723"/>
      <c r="H172" s="724"/>
      <c r="I172" s="719"/>
      <c r="J172" s="485"/>
      <c r="K172" s="140"/>
      <c r="L172" s="720"/>
      <c r="M172" s="123"/>
      <c r="N172" s="140"/>
      <c r="O172" s="578"/>
      <c r="P172" s="579"/>
      <c r="Q172" s="685"/>
      <c r="R172" s="720" t="e">
        <f t="shared" si="22"/>
        <v>#N/A</v>
      </c>
      <c r="S172" s="140" t="e">
        <f t="shared" si="23"/>
        <v>#N/A</v>
      </c>
      <c r="T172" s="721" t="e">
        <f t="shared" si="24"/>
        <v>#N/A</v>
      </c>
      <c r="U172" s="140" t="e">
        <f t="shared" si="25"/>
        <v>#N/A</v>
      </c>
      <c r="V172" s="721"/>
      <c r="W172" s="140"/>
      <c r="X172" s="722"/>
      <c r="Y172" s="28"/>
      <c r="Z172" s="616"/>
      <c r="AA172" s="138"/>
      <c r="AB172" s="721"/>
      <c r="AC172" s="140"/>
      <c r="AD172" s="722"/>
      <c r="AF172" s="731"/>
      <c r="AH172" s="744"/>
      <c r="AI172" s="745"/>
      <c r="AJ172" s="746"/>
      <c r="AK172" s="746"/>
      <c r="AL172" s="746"/>
    </row>
    <row r="173" spans="1:38" ht="15" customHeight="1" thickBot="1" x14ac:dyDescent="0.25">
      <c r="A173" s="133"/>
      <c r="B173" s="19"/>
      <c r="C173" s="141"/>
      <c r="D173" s="135"/>
      <c r="E173" s="143">
        <v>0</v>
      </c>
      <c r="F173" s="137">
        <v>158</v>
      </c>
      <c r="G173" s="723"/>
      <c r="H173" s="724"/>
      <c r="I173" s="719"/>
      <c r="J173" s="485"/>
      <c r="K173" s="140"/>
      <c r="L173" s="720"/>
      <c r="N173" s="140"/>
      <c r="R173" s="720" t="e">
        <f t="shared" si="22"/>
        <v>#N/A</v>
      </c>
      <c r="S173" s="140" t="e">
        <f t="shared" si="23"/>
        <v>#N/A</v>
      </c>
      <c r="T173" s="721" t="e">
        <f t="shared" si="24"/>
        <v>#N/A</v>
      </c>
      <c r="U173" s="140" t="e">
        <f t="shared" si="25"/>
        <v>#N/A</v>
      </c>
      <c r="V173" s="721"/>
      <c r="W173" s="140"/>
      <c r="X173" s="722"/>
      <c r="Y173" s="28"/>
      <c r="Z173" s="616"/>
      <c r="AA173" s="138"/>
      <c r="AB173" s="721"/>
      <c r="AC173" s="140"/>
      <c r="AD173" s="722"/>
      <c r="AF173" s="731"/>
      <c r="AH173" s="744"/>
      <c r="AI173" s="745"/>
      <c r="AJ173" s="746"/>
      <c r="AK173" s="746"/>
      <c r="AL173" s="746"/>
    </row>
    <row r="174" spans="1:38" ht="15" customHeight="1" thickBot="1" x14ac:dyDescent="0.25">
      <c r="A174" s="133"/>
      <c r="B174" s="19"/>
      <c r="C174" s="141"/>
      <c r="D174" s="135"/>
      <c r="E174" s="143">
        <v>0</v>
      </c>
      <c r="F174" s="137">
        <v>158</v>
      </c>
      <c r="G174" s="723"/>
      <c r="H174" s="724"/>
      <c r="I174" s="719"/>
      <c r="J174" s="485"/>
      <c r="K174" s="140"/>
      <c r="L174" s="720"/>
      <c r="N174" s="140"/>
      <c r="R174" s="720" t="e">
        <f t="shared" si="22"/>
        <v>#N/A</v>
      </c>
      <c r="S174" s="140" t="e">
        <f t="shared" si="23"/>
        <v>#N/A</v>
      </c>
      <c r="T174" s="721" t="e">
        <f t="shared" si="24"/>
        <v>#N/A</v>
      </c>
      <c r="U174" s="140" t="e">
        <f t="shared" si="25"/>
        <v>#N/A</v>
      </c>
      <c r="V174" s="721"/>
      <c r="W174" s="140"/>
      <c r="X174" s="722"/>
      <c r="Y174" s="28"/>
      <c r="Z174" s="616"/>
      <c r="AA174" s="138"/>
      <c r="AB174" s="721"/>
      <c r="AC174" s="140"/>
      <c r="AD174" s="722"/>
      <c r="AF174" s="731"/>
      <c r="AH174" s="744"/>
      <c r="AI174" s="745"/>
      <c r="AJ174" s="746"/>
      <c r="AK174" s="746"/>
      <c r="AL174" s="746"/>
    </row>
    <row r="175" spans="1:38" ht="15" customHeight="1" thickBot="1" x14ac:dyDescent="0.25">
      <c r="A175" s="133"/>
      <c r="B175" s="19"/>
      <c r="C175" s="141"/>
      <c r="D175" s="135"/>
      <c r="E175" s="143">
        <v>0</v>
      </c>
      <c r="F175" s="137">
        <v>158</v>
      </c>
      <c r="G175" s="723"/>
      <c r="H175" s="724"/>
      <c r="I175" s="719"/>
      <c r="J175" s="485"/>
      <c r="K175" s="140"/>
      <c r="L175" s="720"/>
      <c r="N175" s="140"/>
      <c r="R175" s="720" t="e">
        <f t="shared" si="22"/>
        <v>#N/A</v>
      </c>
      <c r="S175" s="140" t="e">
        <f t="shared" si="23"/>
        <v>#N/A</v>
      </c>
      <c r="T175" s="721" t="e">
        <f t="shared" si="24"/>
        <v>#N/A</v>
      </c>
      <c r="U175" s="140" t="e">
        <f t="shared" si="25"/>
        <v>#N/A</v>
      </c>
      <c r="V175" s="721"/>
      <c r="W175" s="140"/>
      <c r="X175" s="722"/>
      <c r="Y175" s="28"/>
      <c r="Z175" s="616"/>
      <c r="AA175" s="138"/>
      <c r="AB175" s="721"/>
      <c r="AC175" s="140"/>
      <c r="AD175" s="722"/>
      <c r="AF175" s="731"/>
      <c r="AH175" s="744"/>
      <c r="AI175" s="745"/>
      <c r="AJ175" s="746"/>
      <c r="AK175" s="746"/>
      <c r="AL175" s="746"/>
    </row>
    <row r="176" spans="1:38" ht="15" customHeight="1" thickBot="1" x14ac:dyDescent="0.25">
      <c r="A176" s="133"/>
      <c r="B176" s="19"/>
      <c r="C176" s="141"/>
      <c r="D176" s="135"/>
      <c r="E176" s="143">
        <v>0</v>
      </c>
      <c r="F176" s="137">
        <v>158</v>
      </c>
      <c r="G176" s="723"/>
      <c r="H176" s="724"/>
      <c r="I176" s="719"/>
      <c r="J176" s="485"/>
      <c r="K176" s="140"/>
      <c r="L176" s="720"/>
      <c r="N176" s="140"/>
      <c r="R176" s="720"/>
      <c r="S176" s="140"/>
      <c r="T176" s="721"/>
      <c r="U176" s="140"/>
      <c r="V176" s="721"/>
      <c r="W176" s="140"/>
      <c r="X176" s="722"/>
      <c r="Y176" s="28"/>
      <c r="Z176" s="616"/>
      <c r="AA176" s="138"/>
      <c r="AB176" s="721"/>
      <c r="AC176" s="140"/>
      <c r="AD176" s="722"/>
      <c r="AF176" s="731"/>
      <c r="AH176" s="744"/>
      <c r="AI176" s="745"/>
      <c r="AJ176" s="746"/>
      <c r="AK176" s="746"/>
      <c r="AL176" s="746"/>
    </row>
    <row r="177" spans="1:38" ht="15" customHeight="1" thickBot="1" x14ac:dyDescent="0.25">
      <c r="A177" s="133"/>
      <c r="B177" s="19"/>
      <c r="C177" s="141"/>
      <c r="D177" s="135"/>
      <c r="E177" s="143">
        <v>0</v>
      </c>
      <c r="F177" s="137">
        <v>158</v>
      </c>
      <c r="G177" s="723"/>
      <c r="H177" s="724"/>
      <c r="I177" s="719"/>
      <c r="J177" s="485"/>
      <c r="K177" s="140"/>
      <c r="L177" s="720"/>
      <c r="N177" s="140"/>
      <c r="R177" s="720"/>
      <c r="S177" s="140"/>
      <c r="T177" s="721"/>
      <c r="U177" s="140"/>
      <c r="V177" s="721"/>
      <c r="W177" s="140"/>
      <c r="X177" s="722"/>
      <c r="Y177" s="28"/>
      <c r="Z177" s="616"/>
      <c r="AA177" s="138"/>
      <c r="AB177" s="721"/>
      <c r="AC177" s="140"/>
      <c r="AD177" s="722"/>
      <c r="AF177" s="731"/>
      <c r="AH177" s="744"/>
      <c r="AI177" s="745"/>
      <c r="AJ177" s="746"/>
      <c r="AK177" s="746"/>
      <c r="AL177" s="746"/>
    </row>
    <row r="178" spans="1:38" ht="15" customHeight="1" thickBot="1" x14ac:dyDescent="0.25">
      <c r="A178" s="144"/>
      <c r="B178" s="36"/>
      <c r="C178" s="173"/>
      <c r="D178" s="146"/>
      <c r="E178" s="147">
        <v>0</v>
      </c>
      <c r="F178" s="148">
        <v>158</v>
      </c>
      <c r="G178" s="725"/>
      <c r="H178" s="726"/>
      <c r="I178" s="727"/>
      <c r="J178" s="497"/>
      <c r="K178" s="150"/>
      <c r="L178" s="151"/>
      <c r="N178" s="150"/>
      <c r="R178" s="151"/>
      <c r="S178" s="150"/>
      <c r="T178" s="728"/>
      <c r="U178" s="150"/>
      <c r="V178" s="728"/>
      <c r="W178" s="150"/>
      <c r="X178" s="729"/>
      <c r="Y178" s="43"/>
      <c r="Z178" s="623"/>
      <c r="AA178" s="149"/>
      <c r="AB178" s="728"/>
      <c r="AC178" s="150"/>
      <c r="AD178" s="729"/>
      <c r="AF178" s="731"/>
      <c r="AH178" s="744"/>
      <c r="AI178" s="745"/>
      <c r="AJ178" s="746"/>
      <c r="AK178" s="746"/>
      <c r="AL178" s="746"/>
    </row>
    <row r="179" spans="1:38" x14ac:dyDescent="0.2">
      <c r="A179" s="174"/>
      <c r="B179" s="4"/>
      <c r="C179" s="175"/>
      <c r="D179" s="176"/>
      <c r="E179" s="177"/>
      <c r="F179" s="178"/>
      <c r="G179" s="769"/>
      <c r="H179" s="769"/>
      <c r="I179" s="770"/>
      <c r="J179" s="771"/>
      <c r="K179" s="175"/>
      <c r="L179" s="180"/>
      <c r="N179" s="175"/>
      <c r="R179" s="181"/>
      <c r="S179" s="175"/>
      <c r="T179" s="180"/>
      <c r="U179" s="175"/>
      <c r="V179" s="180"/>
      <c r="W179" s="175"/>
      <c r="X179" s="180"/>
      <c r="Y179" s="175"/>
      <c r="Z179" s="52"/>
      <c r="AA179" s="175"/>
      <c r="AB179" s="180"/>
      <c r="AC179" s="175"/>
      <c r="AD179" s="180"/>
      <c r="AH179" s="175"/>
      <c r="AI179" s="176"/>
      <c r="AJ179" s="177"/>
      <c r="AK179" s="177"/>
      <c r="AL179" s="177"/>
    </row>
    <row r="180" spans="1:38" s="189" customFormat="1" x14ac:dyDescent="0.2">
      <c r="A180" s="182"/>
      <c r="B180" s="183"/>
      <c r="C180" s="184"/>
      <c r="D180" s="183"/>
      <c r="E180" s="185"/>
      <c r="F180" s="186"/>
      <c r="G180" s="772"/>
      <c r="H180" s="772"/>
      <c r="I180" s="773"/>
      <c r="J180" s="774"/>
      <c r="K180" s="187"/>
      <c r="L180" s="188"/>
      <c r="M180" s="1"/>
      <c r="N180" s="187"/>
      <c r="O180" s="525"/>
      <c r="P180" s="526"/>
      <c r="Q180" s="46"/>
      <c r="R180" s="188"/>
      <c r="S180" s="187"/>
      <c r="T180" s="188"/>
      <c r="U180" s="187"/>
      <c r="V180" s="188"/>
      <c r="W180" s="187"/>
      <c r="X180" s="188"/>
      <c r="Y180" s="187"/>
      <c r="Z180" s="775"/>
      <c r="AA180" s="187"/>
      <c r="AB180" s="188"/>
      <c r="AC180" s="187"/>
      <c r="AD180" s="188"/>
      <c r="AH180" s="184"/>
      <c r="AI180" s="183"/>
      <c r="AJ180" s="185"/>
      <c r="AK180" s="185"/>
      <c r="AL180" s="185"/>
    </row>
    <row r="181" spans="1:38" x14ac:dyDescent="0.2">
      <c r="A181" s="174"/>
      <c r="B181" s="4"/>
      <c r="C181" s="175"/>
      <c r="D181" s="176" t="s">
        <v>12</v>
      </c>
      <c r="E181" s="177"/>
      <c r="F181" s="178"/>
      <c r="G181" s="769"/>
      <c r="H181" s="769"/>
      <c r="I181" s="770"/>
      <c r="J181" s="771"/>
      <c r="K181" s="175"/>
      <c r="L181" s="180"/>
      <c r="N181" s="175"/>
      <c r="R181" s="181"/>
      <c r="S181" s="175"/>
      <c r="T181" s="180"/>
      <c r="U181" s="175"/>
      <c r="V181" s="180"/>
      <c r="W181" s="175"/>
      <c r="X181" s="180"/>
      <c r="Y181" s="175"/>
      <c r="Z181" s="52"/>
      <c r="AA181" s="175"/>
      <c r="AB181" s="180"/>
      <c r="AC181" s="175"/>
      <c r="AD181" s="180"/>
      <c r="AH181" s="175"/>
      <c r="AI181" s="176"/>
      <c r="AJ181" s="177"/>
      <c r="AK181" s="177"/>
      <c r="AL181" s="177"/>
    </row>
    <row r="182" spans="1:38" x14ac:dyDescent="0.2">
      <c r="A182" s="174"/>
      <c r="B182" s="4"/>
      <c r="C182" s="175"/>
      <c r="D182" s="176" t="s">
        <v>13</v>
      </c>
      <c r="E182" s="177"/>
      <c r="F182" s="178"/>
      <c r="G182" s="769"/>
      <c r="H182" s="769"/>
      <c r="I182" s="770"/>
      <c r="J182" s="771"/>
      <c r="K182" s="175"/>
      <c r="L182" s="180"/>
      <c r="N182" s="175"/>
      <c r="R182" s="181"/>
      <c r="S182" s="175"/>
      <c r="T182" s="180"/>
      <c r="U182" s="175"/>
      <c r="V182" s="180"/>
      <c r="W182" s="175"/>
      <c r="X182" s="180"/>
      <c r="Y182" s="175"/>
      <c r="Z182" s="52"/>
      <c r="AA182" s="175"/>
      <c r="AB182" s="180"/>
      <c r="AC182" s="175"/>
      <c r="AD182" s="180"/>
      <c r="AH182" s="175"/>
      <c r="AI182" s="176"/>
      <c r="AJ182" s="177"/>
      <c r="AK182" s="177"/>
      <c r="AL182" s="177"/>
    </row>
    <row r="183" spans="1:38" x14ac:dyDescent="0.2">
      <c r="A183" s="174"/>
      <c r="B183" s="4"/>
      <c r="C183" s="175"/>
      <c r="D183" s="176" t="s">
        <v>14</v>
      </c>
      <c r="E183" s="177"/>
      <c r="F183" s="178"/>
      <c r="G183" s="769"/>
      <c r="H183" s="769"/>
      <c r="I183" s="770"/>
      <c r="J183" s="771"/>
      <c r="K183" s="175"/>
      <c r="L183" s="180"/>
      <c r="N183" s="175"/>
      <c r="R183" s="181"/>
      <c r="S183" s="175"/>
      <c r="T183" s="180"/>
      <c r="U183" s="175"/>
      <c r="V183" s="180"/>
      <c r="W183" s="175"/>
      <c r="X183" s="180"/>
      <c r="Y183" s="175"/>
      <c r="Z183" s="52"/>
      <c r="AA183" s="175"/>
      <c r="AB183" s="180"/>
      <c r="AC183" s="175"/>
      <c r="AD183" s="180"/>
      <c r="AH183" s="175"/>
      <c r="AI183" s="176"/>
      <c r="AJ183" s="177"/>
      <c r="AK183" s="177"/>
      <c r="AL183" s="177"/>
    </row>
    <row r="184" spans="1:38" s="63" customFormat="1" x14ac:dyDescent="0.2">
      <c r="A184" s="190"/>
      <c r="B184" s="191"/>
      <c r="C184" s="192"/>
      <c r="D184" s="193" t="s">
        <v>15</v>
      </c>
      <c r="E184" s="194"/>
      <c r="F184" s="195"/>
      <c r="G184" s="776"/>
      <c r="H184" s="776"/>
      <c r="I184" s="770"/>
      <c r="J184" s="777"/>
      <c r="K184" s="175"/>
      <c r="L184" s="196"/>
      <c r="M184" s="1"/>
      <c r="N184" s="175"/>
      <c r="O184" s="525"/>
      <c r="P184" s="526"/>
      <c r="Q184" s="46"/>
      <c r="R184" s="197"/>
      <c r="S184" s="175"/>
      <c r="T184" s="196"/>
      <c r="U184" s="175"/>
      <c r="V184" s="196"/>
      <c r="W184" s="175"/>
      <c r="X184" s="196"/>
      <c r="Y184" s="175"/>
      <c r="Z184" s="60"/>
      <c r="AA184" s="175"/>
      <c r="AB184" s="196"/>
      <c r="AC184" s="175"/>
      <c r="AD184" s="196"/>
      <c r="AH184" s="192"/>
      <c r="AI184" s="193"/>
      <c r="AJ184" s="194"/>
      <c r="AK184" s="194"/>
      <c r="AL184" s="194"/>
    </row>
    <row r="185" spans="1:38" x14ac:dyDescent="0.2">
      <c r="A185" s="174"/>
      <c r="B185" s="4"/>
      <c r="C185" s="175"/>
      <c r="D185" s="176" t="s">
        <v>16</v>
      </c>
      <c r="E185" s="177"/>
      <c r="F185" s="178"/>
      <c r="G185" s="769"/>
      <c r="H185" s="769"/>
      <c r="I185" s="770"/>
      <c r="J185" s="771"/>
      <c r="K185" s="175"/>
      <c r="L185" s="180"/>
      <c r="N185" s="175"/>
      <c r="R185" s="181"/>
      <c r="S185" s="175"/>
      <c r="T185" s="180"/>
      <c r="U185" s="175"/>
      <c r="V185" s="180"/>
      <c r="W185" s="175"/>
      <c r="X185" s="180"/>
      <c r="Y185" s="175"/>
      <c r="Z185" s="52"/>
      <c r="AA185" s="175"/>
      <c r="AB185" s="180"/>
      <c r="AC185" s="175"/>
      <c r="AD185" s="180"/>
      <c r="AH185" s="175"/>
      <c r="AI185" s="176"/>
      <c r="AJ185" s="177"/>
      <c r="AK185" s="177"/>
      <c r="AL185" s="177"/>
    </row>
    <row r="186" spans="1:38" x14ac:dyDescent="0.2">
      <c r="A186" s="174"/>
      <c r="B186" s="4"/>
      <c r="C186" s="175"/>
      <c r="D186" s="176" t="s">
        <v>17</v>
      </c>
      <c r="E186" s="177"/>
      <c r="F186" s="178"/>
      <c r="G186" s="769"/>
      <c r="H186" s="769"/>
      <c r="I186" s="770"/>
      <c r="J186" s="771"/>
      <c r="K186" s="175"/>
      <c r="L186" s="180"/>
      <c r="N186" s="175"/>
      <c r="R186" s="181"/>
      <c r="S186" s="175"/>
      <c r="T186" s="180"/>
      <c r="U186" s="175"/>
      <c r="V186" s="180"/>
      <c r="W186" s="175"/>
      <c r="X186" s="180"/>
      <c r="Y186" s="175"/>
      <c r="Z186" s="52"/>
      <c r="AA186" s="175"/>
      <c r="AB186" s="180"/>
      <c r="AC186" s="175"/>
      <c r="AD186" s="180"/>
      <c r="AH186" s="175"/>
      <c r="AI186" s="176"/>
      <c r="AJ186" s="177"/>
      <c r="AK186" s="177"/>
      <c r="AL186" s="177"/>
    </row>
    <row r="187" spans="1:38" x14ac:dyDescent="0.2">
      <c r="A187" s="174"/>
      <c r="B187" s="4"/>
      <c r="C187" s="175"/>
      <c r="D187" s="176" t="s">
        <v>18</v>
      </c>
      <c r="E187" s="177"/>
      <c r="F187" s="178"/>
      <c r="G187" s="769"/>
      <c r="H187" s="769"/>
      <c r="I187" s="770"/>
      <c r="J187" s="771"/>
      <c r="K187" s="175"/>
      <c r="L187" s="180"/>
      <c r="N187" s="175"/>
      <c r="R187" s="181"/>
      <c r="S187" s="175"/>
      <c r="T187" s="180"/>
      <c r="U187" s="175"/>
      <c r="V187" s="180"/>
      <c r="W187" s="175"/>
      <c r="X187" s="180"/>
      <c r="Y187" s="175"/>
      <c r="Z187" s="52"/>
      <c r="AA187" s="175"/>
      <c r="AB187" s="180"/>
      <c r="AC187" s="175"/>
      <c r="AD187" s="180"/>
      <c r="AH187" s="175"/>
      <c r="AI187" s="176"/>
      <c r="AJ187" s="177"/>
      <c r="AK187" s="177"/>
      <c r="AL187" s="177"/>
    </row>
    <row r="188" spans="1:38" s="63" customFormat="1" x14ac:dyDescent="0.2">
      <c r="A188" s="190"/>
      <c r="B188" s="191"/>
      <c r="C188" s="192"/>
      <c r="D188" s="193" t="s">
        <v>19</v>
      </c>
      <c r="E188" s="194"/>
      <c r="F188" s="195"/>
      <c r="G188" s="776"/>
      <c r="H188" s="776"/>
      <c r="I188" s="770"/>
      <c r="J188" s="777"/>
      <c r="K188" s="175"/>
      <c r="L188" s="196"/>
      <c r="M188" s="1"/>
      <c r="N188" s="175"/>
      <c r="O188" s="525"/>
      <c r="P188" s="526"/>
      <c r="Q188" s="46"/>
      <c r="R188" s="197"/>
      <c r="S188" s="175"/>
      <c r="T188" s="196"/>
      <c r="U188" s="175"/>
      <c r="V188" s="196"/>
      <c r="W188" s="175"/>
      <c r="X188" s="196"/>
      <c r="Y188" s="175"/>
      <c r="Z188" s="60"/>
      <c r="AA188" s="175"/>
      <c r="AB188" s="196"/>
      <c r="AC188" s="175"/>
      <c r="AD188" s="196"/>
      <c r="AH188" s="192"/>
      <c r="AI188" s="193"/>
      <c r="AJ188" s="194"/>
      <c r="AK188" s="194"/>
      <c r="AL188" s="194"/>
    </row>
    <row r="189" spans="1:38" x14ac:dyDescent="0.2">
      <c r="A189" s="174"/>
      <c r="B189" s="4"/>
      <c r="C189" s="175"/>
      <c r="D189" s="176" t="s">
        <v>20</v>
      </c>
      <c r="E189" s="177"/>
      <c r="F189" s="178"/>
      <c r="G189" s="769"/>
      <c r="H189" s="769"/>
      <c r="I189" s="770"/>
      <c r="J189" s="771"/>
      <c r="K189" s="175"/>
      <c r="L189" s="180"/>
      <c r="N189" s="175"/>
      <c r="R189" s="181"/>
      <c r="S189" s="175"/>
      <c r="T189" s="180"/>
      <c r="U189" s="175"/>
      <c r="V189" s="180"/>
      <c r="W189" s="175"/>
      <c r="X189" s="180"/>
      <c r="Y189" s="175"/>
      <c r="Z189" s="52"/>
      <c r="AA189" s="175"/>
      <c r="AB189" s="180"/>
      <c r="AC189" s="175"/>
      <c r="AD189" s="180"/>
      <c r="AH189" s="175"/>
      <c r="AI189" s="176"/>
      <c r="AJ189" s="177"/>
      <c r="AK189" s="177"/>
      <c r="AL189" s="177"/>
    </row>
    <row r="190" spans="1:38" x14ac:dyDescent="0.2">
      <c r="A190" s="174"/>
      <c r="B190" s="4"/>
      <c r="C190" s="175"/>
      <c r="D190" s="176" t="s">
        <v>31</v>
      </c>
      <c r="E190" s="177"/>
      <c r="F190" s="178"/>
      <c r="G190" s="769"/>
      <c r="H190" s="769"/>
      <c r="I190" s="770"/>
      <c r="J190" s="771"/>
      <c r="K190" s="175"/>
      <c r="L190" s="180"/>
      <c r="N190" s="175"/>
      <c r="R190" s="181"/>
      <c r="S190" s="175"/>
      <c r="T190" s="180"/>
      <c r="U190" s="175"/>
      <c r="V190" s="180"/>
      <c r="W190" s="175"/>
      <c r="X190" s="180"/>
      <c r="Y190" s="175"/>
      <c r="Z190" s="52"/>
      <c r="AA190" s="175"/>
      <c r="AB190" s="180"/>
      <c r="AC190" s="175"/>
      <c r="AD190" s="180"/>
      <c r="AH190" s="175"/>
      <c r="AI190" s="176"/>
      <c r="AJ190" s="177"/>
      <c r="AK190" s="177"/>
      <c r="AL190" s="177"/>
    </row>
    <row r="191" spans="1:38" s="63" customFormat="1" x14ac:dyDescent="0.2">
      <c r="A191" s="190"/>
      <c r="B191" s="191"/>
      <c r="C191" s="192"/>
      <c r="D191" s="193" t="s">
        <v>21</v>
      </c>
      <c r="E191" s="194"/>
      <c r="F191" s="195"/>
      <c r="G191" s="776"/>
      <c r="H191" s="776"/>
      <c r="I191" s="770"/>
      <c r="J191" s="777"/>
      <c r="K191" s="175"/>
      <c r="L191" s="196"/>
      <c r="M191" s="1"/>
      <c r="N191" s="175"/>
      <c r="O191" s="525"/>
      <c r="P191" s="526"/>
      <c r="Q191" s="46"/>
      <c r="R191" s="197"/>
      <c r="S191" s="175"/>
      <c r="T191" s="196"/>
      <c r="U191" s="175"/>
      <c r="V191" s="196"/>
      <c r="W191" s="175"/>
      <c r="X191" s="196"/>
      <c r="Y191" s="175"/>
      <c r="Z191" s="60"/>
      <c r="AA191" s="175"/>
      <c r="AB191" s="196"/>
      <c r="AC191" s="175"/>
      <c r="AD191" s="196"/>
      <c r="AH191" s="192"/>
      <c r="AI191" s="193"/>
      <c r="AJ191" s="194"/>
      <c r="AK191" s="194"/>
      <c r="AL191" s="194"/>
    </row>
    <row r="192" spans="1:38" x14ac:dyDescent="0.2">
      <c r="A192" s="174"/>
      <c r="B192" s="4"/>
      <c r="C192" s="175"/>
      <c r="D192" s="176"/>
      <c r="E192" s="177"/>
      <c r="F192" s="178"/>
      <c r="G192" s="769"/>
      <c r="H192" s="769"/>
      <c r="I192" s="770"/>
      <c r="J192" s="771"/>
      <c r="K192" s="175"/>
      <c r="L192" s="180"/>
      <c r="N192" s="175"/>
      <c r="R192" s="181"/>
      <c r="S192" s="175"/>
      <c r="T192" s="180"/>
      <c r="U192" s="175"/>
      <c r="V192" s="180"/>
      <c r="W192" s="175"/>
      <c r="X192" s="180"/>
      <c r="Y192" s="175"/>
      <c r="Z192" s="52"/>
      <c r="AA192" s="175"/>
      <c r="AB192" s="180"/>
      <c r="AC192" s="175"/>
      <c r="AD192" s="180"/>
      <c r="AH192" s="175"/>
      <c r="AI192" s="176"/>
      <c r="AJ192" s="177"/>
      <c r="AK192" s="177"/>
      <c r="AL192" s="177"/>
    </row>
    <row r="193" spans="1:38" ht="13.8" thickBot="1" x14ac:dyDescent="0.25">
      <c r="A193" s="174"/>
      <c r="B193" s="4"/>
      <c r="C193" s="175"/>
      <c r="D193" s="4"/>
      <c r="E193" s="4"/>
      <c r="F193" s="4"/>
      <c r="G193" s="199"/>
      <c r="H193" s="199"/>
      <c r="I193" s="198"/>
      <c r="J193" s="778"/>
      <c r="K193" s="4"/>
      <c r="L193" s="4"/>
      <c r="N193" s="4"/>
      <c r="R193" s="199"/>
      <c r="S193" s="4"/>
      <c r="T193" s="4"/>
      <c r="U193" s="4"/>
      <c r="V193" s="4"/>
      <c r="W193" s="4"/>
      <c r="X193" s="4"/>
      <c r="AA193" s="4"/>
      <c r="AB193" s="4"/>
      <c r="AC193" s="4"/>
      <c r="AD193" s="4"/>
      <c r="AH193" s="175"/>
      <c r="AI193" s="4"/>
      <c r="AJ193" s="4"/>
      <c r="AK193" s="4"/>
      <c r="AL193" s="4"/>
    </row>
    <row r="194" spans="1:38" ht="54.75" customHeight="1" thickBot="1" x14ac:dyDescent="0.25">
      <c r="A194" s="4"/>
      <c r="B194" s="4"/>
      <c r="C194" s="175"/>
      <c r="D194" s="4"/>
      <c r="E194" s="4"/>
      <c r="F194" s="4"/>
      <c r="G194" s="199"/>
      <c r="H194" s="199"/>
      <c r="I194" s="779"/>
      <c r="J194" s="201"/>
      <c r="K194" s="780"/>
      <c r="L194" s="200"/>
      <c r="N194" s="780"/>
      <c r="R194" s="201"/>
      <c r="S194" s="780"/>
      <c r="T194" s="202"/>
      <c r="U194" s="780"/>
      <c r="V194" s="200"/>
      <c r="W194" s="780"/>
      <c r="X194" s="203"/>
      <c r="Y194" s="781"/>
      <c r="Z194" s="11"/>
      <c r="AA194" s="780"/>
      <c r="AB194" s="14"/>
      <c r="AC194" s="780"/>
      <c r="AD194" s="203"/>
      <c r="AH194" s="175"/>
      <c r="AI194" s="4"/>
      <c r="AJ194" s="4"/>
      <c r="AK194" s="4"/>
      <c r="AL194" s="4"/>
    </row>
    <row r="195" spans="1:38" x14ac:dyDescent="0.2">
      <c r="A195" s="4"/>
      <c r="B195" s="4"/>
      <c r="C195" s="175"/>
      <c r="D195" s="4"/>
      <c r="E195" s="4"/>
      <c r="F195" s="4"/>
      <c r="G195" s="769"/>
      <c r="H195" s="769"/>
      <c r="I195" s="782"/>
      <c r="J195" s="783"/>
      <c r="K195" s="71"/>
      <c r="L195" s="204"/>
      <c r="N195" s="71"/>
      <c r="R195" s="205"/>
      <c r="S195" s="206"/>
      <c r="T195" s="204"/>
      <c r="U195" s="207"/>
      <c r="V195" s="208"/>
      <c r="W195" s="209"/>
      <c r="X195" s="208"/>
      <c r="Y195" s="207"/>
      <c r="Z195" s="204"/>
      <c r="AA195" s="71"/>
      <c r="AB195" s="204"/>
      <c r="AC195" s="207"/>
      <c r="AD195" s="208"/>
      <c r="AH195" s="175"/>
      <c r="AI195" s="4"/>
      <c r="AJ195" s="4"/>
      <c r="AK195" s="4"/>
      <c r="AL195" s="4"/>
    </row>
    <row r="196" spans="1:38" x14ac:dyDescent="0.2">
      <c r="A196" s="4"/>
      <c r="B196" s="4"/>
      <c r="C196" s="175"/>
      <c r="D196" s="4"/>
      <c r="E196" s="4"/>
      <c r="F196" s="4"/>
      <c r="G196" s="199"/>
      <c r="H196" s="199"/>
      <c r="I196" s="784"/>
      <c r="J196" s="785"/>
      <c r="K196" s="77"/>
      <c r="L196" s="76"/>
      <c r="N196" s="77"/>
      <c r="R196" s="210"/>
      <c r="S196" s="211"/>
      <c r="T196" s="76"/>
      <c r="U196" s="212"/>
      <c r="V196" s="78"/>
      <c r="W196" s="213"/>
      <c r="X196" s="214"/>
      <c r="Y196" s="212"/>
      <c r="Z196" s="76"/>
      <c r="AA196" s="77"/>
      <c r="AB196" s="76"/>
      <c r="AC196" s="212"/>
      <c r="AD196" s="78"/>
      <c r="AH196" s="175"/>
      <c r="AI196" s="4"/>
      <c r="AJ196" s="4"/>
      <c r="AK196" s="4"/>
      <c r="AL196" s="4"/>
    </row>
    <row r="197" spans="1:38" x14ac:dyDescent="0.2">
      <c r="A197" s="4"/>
      <c r="B197" s="4"/>
      <c r="C197" s="175"/>
      <c r="D197" s="4"/>
      <c r="E197" s="4"/>
      <c r="F197" s="4"/>
      <c r="G197" s="199"/>
      <c r="H197" s="199"/>
      <c r="I197" s="784"/>
      <c r="J197" s="785"/>
      <c r="K197" s="77"/>
      <c r="L197" s="76"/>
      <c r="N197" s="77"/>
      <c r="R197" s="210"/>
      <c r="S197" s="211"/>
      <c r="T197" s="76"/>
      <c r="U197" s="212"/>
      <c r="V197" s="78"/>
      <c r="W197" s="213"/>
      <c r="X197" s="214"/>
      <c r="Y197" s="212"/>
      <c r="Z197" s="76"/>
      <c r="AA197" s="77"/>
      <c r="AB197" s="76"/>
      <c r="AC197" s="212"/>
      <c r="AD197" s="78"/>
      <c r="AH197" s="175"/>
      <c r="AI197" s="4"/>
      <c r="AJ197" s="4"/>
      <c r="AK197" s="4"/>
      <c r="AL197" s="4"/>
    </row>
    <row r="198" spans="1:38" x14ac:dyDescent="0.2">
      <c r="A198" s="4"/>
      <c r="B198" s="4"/>
      <c r="C198" s="175"/>
      <c r="D198" s="4"/>
      <c r="E198" s="4"/>
      <c r="F198" s="4"/>
      <c r="G198" s="199"/>
      <c r="H198" s="199"/>
      <c r="I198" s="784"/>
      <c r="J198" s="785"/>
      <c r="K198" s="77"/>
      <c r="L198" s="76"/>
      <c r="N198" s="77"/>
      <c r="R198" s="210"/>
      <c r="S198" s="211"/>
      <c r="T198" s="76"/>
      <c r="U198" s="212"/>
      <c r="V198" s="78"/>
      <c r="W198" s="213"/>
      <c r="X198" s="214"/>
      <c r="Y198" s="212"/>
      <c r="Z198" s="76"/>
      <c r="AA198" s="77"/>
      <c r="AB198" s="76"/>
      <c r="AC198" s="212"/>
      <c r="AD198" s="78"/>
      <c r="AH198" s="175"/>
      <c r="AI198" s="4"/>
      <c r="AJ198" s="4"/>
      <c r="AK198" s="4"/>
      <c r="AL198" s="4"/>
    </row>
    <row r="199" spans="1:38" x14ac:dyDescent="0.2">
      <c r="A199" s="4"/>
      <c r="B199" s="4"/>
      <c r="C199" s="175"/>
      <c r="D199" s="4"/>
      <c r="E199" s="4"/>
      <c r="F199" s="4"/>
      <c r="G199" s="199"/>
      <c r="H199" s="199"/>
      <c r="I199" s="784"/>
      <c r="J199" s="785"/>
      <c r="K199" s="77"/>
      <c r="L199" s="76"/>
      <c r="N199" s="77"/>
      <c r="R199" s="210"/>
      <c r="S199" s="211"/>
      <c r="T199" s="76"/>
      <c r="U199" s="212"/>
      <c r="V199" s="78"/>
      <c r="W199" s="213"/>
      <c r="X199" s="214"/>
      <c r="Y199" s="212"/>
      <c r="Z199" s="76"/>
      <c r="AA199" s="77"/>
      <c r="AB199" s="76"/>
      <c r="AC199" s="212"/>
      <c r="AD199" s="78"/>
      <c r="AH199" s="175"/>
      <c r="AI199" s="4"/>
      <c r="AJ199" s="4"/>
      <c r="AK199" s="4"/>
      <c r="AL199" s="4"/>
    </row>
    <row r="200" spans="1:38" x14ac:dyDescent="0.2">
      <c r="A200" s="4"/>
      <c r="B200" s="4"/>
      <c r="C200" s="175"/>
      <c r="D200" s="4"/>
      <c r="E200" s="4"/>
      <c r="F200" s="4"/>
      <c r="G200" s="199"/>
      <c r="H200" s="199"/>
      <c r="I200" s="784"/>
      <c r="J200" s="785"/>
      <c r="K200" s="77"/>
      <c r="L200" s="76"/>
      <c r="N200" s="77"/>
      <c r="R200" s="210"/>
      <c r="S200" s="211"/>
      <c r="T200" s="76"/>
      <c r="U200" s="212"/>
      <c r="V200" s="78"/>
      <c r="W200" s="213"/>
      <c r="X200" s="214"/>
      <c r="Y200" s="212"/>
      <c r="Z200" s="76"/>
      <c r="AA200" s="77"/>
      <c r="AB200" s="76"/>
      <c r="AC200" s="212"/>
      <c r="AD200" s="78"/>
      <c r="AH200" s="175"/>
      <c r="AI200" s="4"/>
      <c r="AJ200" s="4"/>
      <c r="AK200" s="4"/>
      <c r="AL200" s="4"/>
    </row>
    <row r="201" spans="1:38" x14ac:dyDescent="0.2">
      <c r="A201" s="4"/>
      <c r="B201" s="4"/>
      <c r="C201" s="175"/>
      <c r="D201" s="4"/>
      <c r="E201" s="4"/>
      <c r="F201" s="4"/>
      <c r="G201" s="199"/>
      <c r="H201" s="199"/>
      <c r="I201" s="784"/>
      <c r="J201" s="785"/>
      <c r="K201" s="77"/>
      <c r="L201" s="76"/>
      <c r="N201" s="77"/>
      <c r="R201" s="210"/>
      <c r="S201" s="211"/>
      <c r="T201" s="76"/>
      <c r="U201" s="212"/>
      <c r="V201" s="78"/>
      <c r="W201" s="213"/>
      <c r="X201" s="214"/>
      <c r="Y201" s="212"/>
      <c r="Z201" s="76"/>
      <c r="AA201" s="77"/>
      <c r="AB201" s="76"/>
      <c r="AC201" s="212"/>
      <c r="AD201" s="78"/>
      <c r="AH201" s="175"/>
      <c r="AI201" s="4"/>
      <c r="AJ201" s="4"/>
      <c r="AK201" s="4"/>
      <c r="AL201" s="4"/>
    </row>
    <row r="202" spans="1:38" x14ac:dyDescent="0.2">
      <c r="A202" s="4"/>
      <c r="B202" s="4"/>
      <c r="C202" s="175"/>
      <c r="D202" s="4"/>
      <c r="E202" s="4"/>
      <c r="F202" s="4"/>
      <c r="G202" s="199"/>
      <c r="H202" s="199"/>
      <c r="I202" s="784"/>
      <c r="J202" s="785"/>
      <c r="K202" s="77"/>
      <c r="L202" s="76"/>
      <c r="N202" s="77"/>
      <c r="R202" s="210"/>
      <c r="S202" s="211"/>
      <c r="T202" s="76"/>
      <c r="U202" s="212"/>
      <c r="V202" s="78"/>
      <c r="W202" s="213"/>
      <c r="X202" s="214"/>
      <c r="Y202" s="212"/>
      <c r="Z202" s="76"/>
      <c r="AA202" s="77"/>
      <c r="AB202" s="76"/>
      <c r="AC202" s="212"/>
      <c r="AD202" s="78"/>
      <c r="AH202" s="175"/>
      <c r="AI202" s="4"/>
      <c r="AJ202" s="4"/>
      <c r="AK202" s="4"/>
      <c r="AL202" s="4"/>
    </row>
    <row r="203" spans="1:38" x14ac:dyDescent="0.2">
      <c r="A203" s="4"/>
      <c r="B203" s="4"/>
      <c r="C203" s="175"/>
      <c r="D203" s="4"/>
      <c r="E203" s="4"/>
      <c r="F203" s="4"/>
      <c r="G203" s="199"/>
      <c r="H203" s="199"/>
      <c r="I203" s="784"/>
      <c r="J203" s="785"/>
      <c r="K203" s="77"/>
      <c r="L203" s="76"/>
      <c r="N203" s="77"/>
      <c r="R203" s="210"/>
      <c r="S203" s="211"/>
      <c r="T203" s="76"/>
      <c r="U203" s="212"/>
      <c r="V203" s="78"/>
      <c r="W203" s="213"/>
      <c r="X203" s="214"/>
      <c r="Y203" s="212"/>
      <c r="Z203" s="76"/>
      <c r="AA203" s="77"/>
      <c r="AB203" s="76"/>
      <c r="AC203" s="212"/>
      <c r="AD203" s="78"/>
      <c r="AH203" s="175"/>
      <c r="AI203" s="4"/>
      <c r="AJ203" s="4"/>
      <c r="AK203" s="4"/>
      <c r="AL203" s="4"/>
    </row>
    <row r="204" spans="1:38" x14ac:dyDescent="0.2">
      <c r="A204" s="4"/>
      <c r="B204" s="4"/>
      <c r="C204" s="175"/>
      <c r="D204" s="4"/>
      <c r="E204" s="4"/>
      <c r="F204" s="4"/>
      <c r="G204" s="199"/>
      <c r="H204" s="199"/>
      <c r="I204" s="784"/>
      <c r="J204" s="785"/>
      <c r="K204" s="77"/>
      <c r="L204" s="76"/>
      <c r="N204" s="77"/>
      <c r="R204" s="210"/>
      <c r="S204" s="211"/>
      <c r="T204" s="76"/>
      <c r="U204" s="212"/>
      <c r="V204" s="78"/>
      <c r="W204" s="213"/>
      <c r="X204" s="214"/>
      <c r="Y204" s="212"/>
      <c r="Z204" s="76"/>
      <c r="AA204" s="77"/>
      <c r="AB204" s="76"/>
      <c r="AC204" s="212"/>
      <c r="AD204" s="78"/>
      <c r="AH204" s="175"/>
      <c r="AI204" s="4"/>
      <c r="AJ204" s="4"/>
      <c r="AK204" s="4"/>
      <c r="AL204" s="4"/>
    </row>
    <row r="205" spans="1:38" x14ac:dyDescent="0.2">
      <c r="A205" s="4"/>
      <c r="B205" s="4"/>
      <c r="C205" s="175"/>
      <c r="D205" s="4"/>
      <c r="E205" s="4"/>
      <c r="F205" s="4"/>
      <c r="G205" s="199"/>
      <c r="H205" s="199"/>
      <c r="I205" s="784"/>
      <c r="J205" s="785"/>
      <c r="K205" s="77"/>
      <c r="L205" s="76"/>
      <c r="N205" s="77"/>
      <c r="R205" s="210"/>
      <c r="S205" s="211"/>
      <c r="T205" s="76"/>
      <c r="U205" s="212"/>
      <c r="V205" s="78"/>
      <c r="W205" s="213"/>
      <c r="X205" s="214"/>
      <c r="Y205" s="212"/>
      <c r="Z205" s="76"/>
      <c r="AA205" s="77"/>
      <c r="AB205" s="76"/>
      <c r="AC205" s="212"/>
      <c r="AD205" s="78"/>
      <c r="AH205" s="175"/>
      <c r="AI205" s="4"/>
      <c r="AJ205" s="4"/>
      <c r="AK205" s="4"/>
      <c r="AL205" s="4"/>
    </row>
    <row r="206" spans="1:38" x14ac:dyDescent="0.2">
      <c r="A206" s="4"/>
      <c r="B206" s="4"/>
      <c r="C206" s="175"/>
      <c r="D206" s="4"/>
      <c r="E206" s="4"/>
      <c r="F206" s="4"/>
      <c r="G206" s="199"/>
      <c r="H206" s="199"/>
      <c r="I206" s="784"/>
      <c r="J206" s="785"/>
      <c r="K206" s="77"/>
      <c r="L206" s="76"/>
      <c r="N206" s="77"/>
      <c r="R206" s="210"/>
      <c r="S206" s="211"/>
      <c r="T206" s="76"/>
      <c r="U206" s="212"/>
      <c r="V206" s="78"/>
      <c r="W206" s="213"/>
      <c r="X206" s="214"/>
      <c r="Y206" s="212"/>
      <c r="Z206" s="76"/>
      <c r="AA206" s="77"/>
      <c r="AB206" s="76"/>
      <c r="AC206" s="212"/>
      <c r="AD206" s="78"/>
      <c r="AH206" s="175"/>
      <c r="AI206" s="4"/>
      <c r="AJ206" s="4"/>
      <c r="AK206" s="4"/>
      <c r="AL206" s="4"/>
    </row>
    <row r="207" spans="1:38" x14ac:dyDescent="0.2">
      <c r="A207" s="4"/>
      <c r="B207" s="4"/>
      <c r="C207" s="175"/>
      <c r="D207" s="4"/>
      <c r="E207" s="4"/>
      <c r="F207" s="4"/>
      <c r="G207" s="199"/>
      <c r="H207" s="199"/>
      <c r="I207" s="784"/>
      <c r="J207" s="785"/>
      <c r="K207" s="77"/>
      <c r="L207" s="76"/>
      <c r="N207" s="77"/>
      <c r="R207" s="210"/>
      <c r="S207" s="211"/>
      <c r="T207" s="76"/>
      <c r="U207" s="212"/>
      <c r="V207" s="78"/>
      <c r="W207" s="213"/>
      <c r="X207" s="214"/>
      <c r="Y207" s="212"/>
      <c r="Z207" s="76"/>
      <c r="AA207" s="77"/>
      <c r="AB207" s="76"/>
      <c r="AC207" s="212"/>
      <c r="AD207" s="78"/>
      <c r="AH207" s="175"/>
      <c r="AI207" s="4"/>
      <c r="AJ207" s="4"/>
      <c r="AK207" s="4"/>
      <c r="AL207" s="4"/>
    </row>
    <row r="208" spans="1:38" x14ac:dyDescent="0.2">
      <c r="A208" s="4"/>
      <c r="B208" s="4"/>
      <c r="C208" s="4"/>
      <c r="D208" s="4"/>
      <c r="E208" s="4"/>
      <c r="F208" s="4"/>
      <c r="G208" s="199"/>
      <c r="H208" s="199"/>
      <c r="I208" s="784"/>
      <c r="J208" s="785"/>
      <c r="K208" s="77"/>
      <c r="L208" s="86"/>
      <c r="N208" s="77"/>
      <c r="R208" s="210"/>
      <c r="S208" s="211"/>
      <c r="T208" s="76"/>
      <c r="U208" s="212"/>
      <c r="V208" s="78"/>
      <c r="W208" s="213"/>
      <c r="X208" s="214"/>
      <c r="Y208" s="212"/>
      <c r="Z208" s="76"/>
      <c r="AA208" s="77"/>
      <c r="AB208" s="76"/>
      <c r="AC208" s="212"/>
      <c r="AD208" s="78"/>
      <c r="AH208" s="4"/>
      <c r="AI208" s="4"/>
      <c r="AJ208" s="4"/>
      <c r="AK208" s="4"/>
      <c r="AL208" s="4"/>
    </row>
    <row r="209" spans="1:38" ht="13.8" thickBot="1" x14ac:dyDescent="0.25">
      <c r="A209" s="4"/>
      <c r="B209" s="4"/>
      <c r="C209" s="4"/>
      <c r="D209" s="4"/>
      <c r="E209" s="4"/>
      <c r="F209" s="4"/>
      <c r="G209" s="199"/>
      <c r="H209" s="199"/>
      <c r="I209" s="786"/>
      <c r="J209" s="787"/>
      <c r="K209" s="94"/>
      <c r="L209" s="93"/>
      <c r="N209" s="94"/>
      <c r="R209" s="210"/>
      <c r="S209" s="215"/>
      <c r="T209" s="93"/>
      <c r="U209" s="216"/>
      <c r="V209" s="95"/>
      <c r="W209" s="217"/>
      <c r="X209" s="218"/>
      <c r="Y209" s="216"/>
      <c r="Z209" s="93"/>
      <c r="AA209" s="94"/>
      <c r="AB209" s="93"/>
      <c r="AC209" s="216"/>
      <c r="AD209" s="95"/>
      <c r="AH209" s="4"/>
      <c r="AI209" s="4"/>
      <c r="AJ209" s="4"/>
      <c r="AK209" s="4"/>
      <c r="AL209" s="4"/>
    </row>
    <row r="210" spans="1:38" x14ac:dyDescent="0.2">
      <c r="A210" s="4"/>
      <c r="B210" s="4"/>
      <c r="C210" s="4"/>
      <c r="D210" s="4"/>
      <c r="E210" s="4"/>
      <c r="F210" s="4"/>
      <c r="G210" s="199"/>
      <c r="H210" s="199"/>
      <c r="I210" s="198"/>
      <c r="J210" s="778"/>
      <c r="K210" s="4"/>
      <c r="L210" s="4"/>
      <c r="N210" s="4"/>
      <c r="R210" s="199"/>
      <c r="S210" s="4"/>
      <c r="T210" s="4"/>
      <c r="U210" s="4"/>
      <c r="V210" s="4"/>
      <c r="W210" s="4"/>
      <c r="X210" s="4"/>
      <c r="Y210" s="102"/>
      <c r="Z210" s="102"/>
      <c r="AA210" s="4"/>
      <c r="AB210" s="4"/>
      <c r="AC210" s="4"/>
      <c r="AD210" s="4"/>
      <c r="AH210" s="4"/>
      <c r="AI210" s="4"/>
      <c r="AJ210" s="4"/>
      <c r="AK210" s="4"/>
      <c r="AL210" s="4"/>
    </row>
    <row r="211" spans="1:38" ht="13.8" thickBot="1" x14ac:dyDescent="0.25">
      <c r="Y211" s="102"/>
      <c r="Z211" s="102"/>
    </row>
    <row r="212" spans="1:38" ht="13.8" thickBot="1" x14ac:dyDescent="0.25">
      <c r="G212" s="788"/>
      <c r="H212" s="788"/>
      <c r="I212" s="789"/>
      <c r="J212" s="223"/>
      <c r="K212" s="221"/>
      <c r="L212" s="222"/>
      <c r="N212" s="221"/>
      <c r="R212" s="223"/>
      <c r="S212" s="221"/>
      <c r="T212" s="222"/>
      <c r="U212" s="221"/>
      <c r="V212" s="222"/>
      <c r="W212" s="221"/>
      <c r="X212" s="222"/>
      <c r="Y212" s="221"/>
      <c r="Z212" s="222"/>
      <c r="AA212" s="221"/>
      <c r="AB212" s="222"/>
      <c r="AC212" s="221"/>
      <c r="AD212" s="224"/>
    </row>
    <row r="213" spans="1:38" x14ac:dyDescent="0.2">
      <c r="G213" s="790"/>
      <c r="H213" s="790"/>
      <c r="I213" s="566"/>
      <c r="J213" s="791"/>
      <c r="K213" s="113"/>
      <c r="L213" s="225"/>
      <c r="N213" s="113"/>
      <c r="R213" s="226"/>
      <c r="S213" s="113"/>
      <c r="T213" s="225"/>
      <c r="U213" s="113"/>
      <c r="V213" s="225"/>
      <c r="W213" s="113"/>
      <c r="X213" s="225"/>
      <c r="Y213" s="113"/>
      <c r="Z213" s="225"/>
      <c r="AA213" s="113"/>
      <c r="AB213" s="225"/>
      <c r="AC213" s="113"/>
      <c r="AD213" s="227"/>
    </row>
    <row r="214" spans="1:38" x14ac:dyDescent="0.2">
      <c r="G214" s="792"/>
      <c r="H214" s="792"/>
      <c r="I214" s="540"/>
      <c r="J214" s="660"/>
      <c r="K214" s="118"/>
      <c r="L214" s="228"/>
      <c r="N214" s="118"/>
      <c r="R214" s="229"/>
      <c r="S214" s="118"/>
      <c r="T214" s="228"/>
      <c r="U214" s="118"/>
      <c r="V214" s="228"/>
      <c r="W214" s="118"/>
      <c r="X214" s="228"/>
      <c r="Y214" s="118"/>
      <c r="Z214" s="228"/>
      <c r="AA214" s="118"/>
      <c r="AB214" s="228"/>
      <c r="AC214" s="118"/>
      <c r="AD214" s="230"/>
    </row>
    <row r="215" spans="1:38" x14ac:dyDescent="0.2">
      <c r="G215" s="792"/>
      <c r="H215" s="792"/>
      <c r="I215" s="540"/>
      <c r="J215" s="660"/>
      <c r="K215" s="118"/>
      <c r="L215" s="228"/>
      <c r="N215" s="118"/>
      <c r="R215" s="229"/>
      <c r="S215" s="118"/>
      <c r="T215" s="228"/>
      <c r="U215" s="118"/>
      <c r="V215" s="228"/>
      <c r="W215" s="118"/>
      <c r="X215" s="228"/>
      <c r="Y215" s="118"/>
      <c r="Z215" s="228"/>
      <c r="AA215" s="118"/>
      <c r="AB215" s="228"/>
      <c r="AC215" s="118"/>
      <c r="AD215" s="230"/>
    </row>
    <row r="216" spans="1:38" x14ac:dyDescent="0.2">
      <c r="G216" s="792"/>
      <c r="H216" s="792"/>
      <c r="I216" s="540"/>
      <c r="J216" s="660"/>
      <c r="K216" s="118"/>
      <c r="L216" s="228"/>
      <c r="N216" s="118"/>
      <c r="R216" s="229"/>
      <c r="S216" s="118"/>
      <c r="T216" s="228"/>
      <c r="U216" s="118"/>
      <c r="V216" s="228"/>
      <c r="W216" s="118"/>
      <c r="X216" s="228"/>
      <c r="Y216" s="118"/>
      <c r="Z216" s="228"/>
      <c r="AA216" s="118"/>
      <c r="AB216" s="228"/>
      <c r="AC216" s="118"/>
      <c r="AD216" s="230"/>
    </row>
    <row r="217" spans="1:38" x14ac:dyDescent="0.2">
      <c r="G217" s="792"/>
      <c r="H217" s="792"/>
      <c r="I217" s="540"/>
      <c r="J217" s="660"/>
      <c r="K217" s="118"/>
      <c r="L217" s="228"/>
      <c r="N217" s="118"/>
      <c r="R217" s="229"/>
      <c r="S217" s="118"/>
      <c r="T217" s="228"/>
      <c r="U217" s="118"/>
      <c r="V217" s="228"/>
      <c r="W217" s="118"/>
      <c r="X217" s="228"/>
      <c r="Y217" s="118"/>
      <c r="Z217" s="228"/>
      <c r="AA217" s="118"/>
      <c r="AB217" s="228"/>
      <c r="AC217" s="118"/>
      <c r="AD217" s="230"/>
    </row>
    <row r="218" spans="1:38" x14ac:dyDescent="0.2">
      <c r="G218" s="792"/>
      <c r="H218" s="792"/>
      <c r="I218" s="540"/>
      <c r="J218" s="660"/>
      <c r="K218" s="118"/>
      <c r="L218" s="228"/>
      <c r="N218" s="118"/>
      <c r="R218" s="229"/>
      <c r="S218" s="118"/>
      <c r="T218" s="228"/>
      <c r="U218" s="118"/>
      <c r="V218" s="228"/>
      <c r="W218" s="118"/>
      <c r="X218" s="228"/>
      <c r="Y218" s="118"/>
      <c r="Z218" s="228"/>
      <c r="AA218" s="118"/>
      <c r="AB218" s="228"/>
      <c r="AC218" s="118"/>
      <c r="AD218" s="230"/>
    </row>
    <row r="219" spans="1:38" x14ac:dyDescent="0.2">
      <c r="G219" s="792"/>
      <c r="H219" s="792"/>
      <c r="I219" s="540"/>
      <c r="J219" s="660"/>
      <c r="K219" s="118"/>
      <c r="L219" s="228"/>
      <c r="N219" s="118"/>
      <c r="R219" s="229"/>
      <c r="S219" s="118"/>
      <c r="T219" s="228"/>
      <c r="U219" s="118"/>
      <c r="V219" s="228"/>
      <c r="W219" s="118"/>
      <c r="X219" s="228"/>
      <c r="Y219" s="118"/>
      <c r="Z219" s="228"/>
      <c r="AA219" s="118"/>
      <c r="AB219" s="228"/>
      <c r="AC219" s="118"/>
      <c r="AD219" s="230"/>
    </row>
    <row r="220" spans="1:38" x14ac:dyDescent="0.2">
      <c r="G220" s="792"/>
      <c r="H220" s="792"/>
      <c r="I220" s="540"/>
      <c r="J220" s="660"/>
      <c r="K220" s="118"/>
      <c r="L220" s="228"/>
      <c r="N220" s="118"/>
      <c r="R220" s="229"/>
      <c r="S220" s="118"/>
      <c r="T220" s="228"/>
      <c r="U220" s="118"/>
      <c r="V220" s="228"/>
      <c r="W220" s="118"/>
      <c r="X220" s="228"/>
      <c r="Y220" s="118"/>
      <c r="Z220" s="228"/>
      <c r="AA220" s="118"/>
      <c r="AB220" s="228"/>
      <c r="AC220" s="118"/>
      <c r="AD220" s="230"/>
    </row>
    <row r="221" spans="1:38" x14ac:dyDescent="0.2">
      <c r="G221" s="792"/>
      <c r="H221" s="792"/>
      <c r="I221" s="540"/>
      <c r="J221" s="660"/>
      <c r="K221" s="118"/>
      <c r="L221" s="228"/>
      <c r="N221" s="118"/>
      <c r="R221" s="229"/>
      <c r="S221" s="118"/>
      <c r="T221" s="228"/>
      <c r="U221" s="118"/>
      <c r="V221" s="228"/>
      <c r="W221" s="118"/>
      <c r="X221" s="228"/>
      <c r="Y221" s="118"/>
      <c r="Z221" s="228"/>
      <c r="AA221" s="118"/>
      <c r="AB221" s="228"/>
      <c r="AC221" s="118"/>
      <c r="AD221" s="230"/>
    </row>
    <row r="222" spans="1:38" ht="13.8" thickBot="1" x14ac:dyDescent="0.25">
      <c r="G222" s="793"/>
      <c r="H222" s="793"/>
      <c r="I222" s="794"/>
      <c r="J222" s="665"/>
      <c r="K222" s="231"/>
      <c r="L222" s="232"/>
      <c r="N222" s="231"/>
      <c r="R222" s="233"/>
      <c r="S222" s="231"/>
      <c r="T222" s="232"/>
      <c r="U222" s="231"/>
      <c r="V222" s="232"/>
      <c r="W222" s="231"/>
      <c r="X222" s="232"/>
      <c r="Y222" s="231"/>
      <c r="Z222" s="232"/>
      <c r="AA222" s="231"/>
      <c r="AB222" s="232"/>
      <c r="AC222" s="231"/>
      <c r="AD222" s="234"/>
    </row>
    <row r="223" spans="1:38" x14ac:dyDescent="0.2">
      <c r="G223" s="235"/>
      <c r="H223" s="235"/>
    </row>
  </sheetData>
  <autoFilter ref="Q3:U178" xr:uid="{00000000-0009-0000-0000-000006000000}">
    <filterColumn colId="2">
      <filters blank="1">
        <filter val="#N/A"/>
        <filter val="1"/>
        <filter val="2"/>
        <filter val="3"/>
        <filter val="中2"/>
        <filter val="中3"/>
      </filters>
    </filterColumn>
  </autoFilter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7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defaultRowHeight="13.2" x14ac:dyDescent="0.2"/>
  <cols>
    <col min="1" max="1" width="6.109375" style="102" bestFit="1" customWidth="1"/>
    <col min="2" max="2" width="11.109375" style="294" customWidth="1"/>
    <col min="3" max="3" width="4.6640625" style="2" customWidth="1"/>
    <col min="4" max="4" width="10.6640625" style="2" customWidth="1"/>
    <col min="5" max="5" width="8.33203125" style="102" bestFit="1" customWidth="1"/>
    <col min="6" max="6" width="8.109375" style="102" bestFit="1" customWidth="1"/>
    <col min="7" max="8" width="4.33203125" style="650" bestFit="1" customWidth="1"/>
    <col min="9" max="9" width="7.33203125" style="548" bestFit="1" customWidth="1"/>
    <col min="10" max="10" width="5.77734375" style="650" customWidth="1"/>
    <col min="11" max="11" width="13" style="236" bestFit="1" customWidth="1"/>
    <col min="12" max="12" width="12.33203125" style="643" bestFit="1" customWidth="1"/>
    <col min="13" max="13" width="9.33203125" style="1" bestFit="1" customWidth="1"/>
    <col min="14" max="14" width="10.33203125" style="102" bestFit="1" customWidth="1"/>
    <col min="15" max="15" width="5.6640625" style="525" customWidth="1"/>
    <col min="16" max="16" width="5.6640625" style="526" customWidth="1"/>
    <col min="17" max="17" width="5.6640625" style="46" customWidth="1"/>
    <col min="18" max="18" width="13" style="354" bestFit="1" customWidth="1"/>
    <col min="19" max="19" width="5.88671875" style="102" bestFit="1" customWidth="1"/>
    <col min="20" max="20" width="14.6640625" style="354" bestFit="1" customWidth="1"/>
    <col min="21" max="21" width="7.33203125" style="102" bestFit="1" customWidth="1"/>
    <col min="22" max="22" width="5.77734375" style="354" customWidth="1"/>
    <col min="23" max="23" width="5.77734375" style="102" customWidth="1"/>
    <col min="24" max="24" width="5.77734375" style="354" customWidth="1"/>
    <col min="25" max="25" width="5.77734375" style="102" customWidth="1"/>
    <col min="26" max="26" width="5.77734375" style="354" customWidth="1"/>
    <col min="27" max="27" width="5.77734375" style="102" customWidth="1"/>
    <col min="28" max="28" width="5.77734375" style="354" customWidth="1"/>
    <col min="29" max="29" width="5.77734375" style="102" customWidth="1"/>
    <col min="30" max="30" width="5.77734375" style="354" customWidth="1"/>
    <col min="31" max="31" width="5.6640625" style="102" customWidth="1"/>
    <col min="32" max="32" width="9" style="102"/>
    <col min="33" max="33" width="3.88671875" style="102" customWidth="1"/>
    <col min="34" max="34" width="7" style="548" customWidth="1"/>
    <col min="35" max="35" width="7" style="796" customWidth="1"/>
    <col min="36" max="261" width="9" style="102"/>
    <col min="262" max="262" width="4.33203125" style="102" customWidth="1"/>
    <col min="263" max="263" width="11.109375" style="102" customWidth="1"/>
    <col min="264" max="264" width="4.6640625" style="102" customWidth="1"/>
    <col min="265" max="265" width="10.6640625" style="102" customWidth="1"/>
    <col min="266" max="266" width="8.33203125" style="102" bestFit="1" customWidth="1"/>
    <col min="267" max="267" width="8.109375" style="102" bestFit="1" customWidth="1"/>
    <col min="268" max="268" width="10.109375" style="102" bestFit="1" customWidth="1"/>
    <col min="269" max="286" width="5.77734375" style="102" customWidth="1"/>
    <col min="287" max="287" width="5.6640625" style="102" customWidth="1"/>
    <col min="288" max="288" width="9" style="102"/>
    <col min="289" max="289" width="3.88671875" style="102" customWidth="1"/>
    <col min="290" max="291" width="7" style="102" customWidth="1"/>
    <col min="292" max="517" width="9" style="102"/>
    <col min="518" max="518" width="4.33203125" style="102" customWidth="1"/>
    <col min="519" max="519" width="11.109375" style="102" customWidth="1"/>
    <col min="520" max="520" width="4.6640625" style="102" customWidth="1"/>
    <col min="521" max="521" width="10.6640625" style="102" customWidth="1"/>
    <col min="522" max="522" width="8.33203125" style="102" bestFit="1" customWidth="1"/>
    <col min="523" max="523" width="8.109375" style="102" bestFit="1" customWidth="1"/>
    <col min="524" max="524" width="10.109375" style="102" bestFit="1" customWidth="1"/>
    <col min="525" max="542" width="5.77734375" style="102" customWidth="1"/>
    <col min="543" max="543" width="5.6640625" style="102" customWidth="1"/>
    <col min="544" max="544" width="9" style="102"/>
    <col min="545" max="545" width="3.88671875" style="102" customWidth="1"/>
    <col min="546" max="547" width="7" style="102" customWidth="1"/>
    <col min="548" max="773" width="9" style="102"/>
    <col min="774" max="774" width="4.33203125" style="102" customWidth="1"/>
    <col min="775" max="775" width="11.109375" style="102" customWidth="1"/>
    <col min="776" max="776" width="4.6640625" style="102" customWidth="1"/>
    <col min="777" max="777" width="10.6640625" style="102" customWidth="1"/>
    <col min="778" max="778" width="8.33203125" style="102" bestFit="1" customWidth="1"/>
    <col min="779" max="779" width="8.109375" style="102" bestFit="1" customWidth="1"/>
    <col min="780" max="780" width="10.109375" style="102" bestFit="1" customWidth="1"/>
    <col min="781" max="798" width="5.77734375" style="102" customWidth="1"/>
    <col min="799" max="799" width="5.6640625" style="102" customWidth="1"/>
    <col min="800" max="800" width="9" style="102"/>
    <col min="801" max="801" width="3.88671875" style="102" customWidth="1"/>
    <col min="802" max="803" width="7" style="102" customWidth="1"/>
    <col min="804" max="1029" width="9" style="102"/>
    <col min="1030" max="1030" width="4.33203125" style="102" customWidth="1"/>
    <col min="1031" max="1031" width="11.109375" style="102" customWidth="1"/>
    <col min="1032" max="1032" width="4.6640625" style="102" customWidth="1"/>
    <col min="1033" max="1033" width="10.6640625" style="102" customWidth="1"/>
    <col min="1034" max="1034" width="8.33203125" style="102" bestFit="1" customWidth="1"/>
    <col min="1035" max="1035" width="8.109375" style="102" bestFit="1" customWidth="1"/>
    <col min="1036" max="1036" width="10.109375" style="102" bestFit="1" customWidth="1"/>
    <col min="1037" max="1054" width="5.77734375" style="102" customWidth="1"/>
    <col min="1055" max="1055" width="5.6640625" style="102" customWidth="1"/>
    <col min="1056" max="1056" width="9" style="102"/>
    <col min="1057" max="1057" width="3.88671875" style="102" customWidth="1"/>
    <col min="1058" max="1059" width="7" style="102" customWidth="1"/>
    <col min="1060" max="1285" width="9" style="102"/>
    <col min="1286" max="1286" width="4.33203125" style="102" customWidth="1"/>
    <col min="1287" max="1287" width="11.109375" style="102" customWidth="1"/>
    <col min="1288" max="1288" width="4.6640625" style="102" customWidth="1"/>
    <col min="1289" max="1289" width="10.6640625" style="102" customWidth="1"/>
    <col min="1290" max="1290" width="8.33203125" style="102" bestFit="1" customWidth="1"/>
    <col min="1291" max="1291" width="8.109375" style="102" bestFit="1" customWidth="1"/>
    <col min="1292" max="1292" width="10.109375" style="102" bestFit="1" customWidth="1"/>
    <col min="1293" max="1310" width="5.77734375" style="102" customWidth="1"/>
    <col min="1311" max="1311" width="5.6640625" style="102" customWidth="1"/>
    <col min="1312" max="1312" width="9" style="102"/>
    <col min="1313" max="1313" width="3.88671875" style="102" customWidth="1"/>
    <col min="1314" max="1315" width="7" style="102" customWidth="1"/>
    <col min="1316" max="1541" width="9" style="102"/>
    <col min="1542" max="1542" width="4.33203125" style="102" customWidth="1"/>
    <col min="1543" max="1543" width="11.109375" style="102" customWidth="1"/>
    <col min="1544" max="1544" width="4.6640625" style="102" customWidth="1"/>
    <col min="1545" max="1545" width="10.6640625" style="102" customWidth="1"/>
    <col min="1546" max="1546" width="8.33203125" style="102" bestFit="1" customWidth="1"/>
    <col min="1547" max="1547" width="8.109375" style="102" bestFit="1" customWidth="1"/>
    <col min="1548" max="1548" width="10.109375" style="102" bestFit="1" customWidth="1"/>
    <col min="1549" max="1566" width="5.77734375" style="102" customWidth="1"/>
    <col min="1567" max="1567" width="5.6640625" style="102" customWidth="1"/>
    <col min="1568" max="1568" width="9" style="102"/>
    <col min="1569" max="1569" width="3.88671875" style="102" customWidth="1"/>
    <col min="1570" max="1571" width="7" style="102" customWidth="1"/>
    <col min="1572" max="1797" width="9" style="102"/>
    <col min="1798" max="1798" width="4.33203125" style="102" customWidth="1"/>
    <col min="1799" max="1799" width="11.109375" style="102" customWidth="1"/>
    <col min="1800" max="1800" width="4.6640625" style="102" customWidth="1"/>
    <col min="1801" max="1801" width="10.6640625" style="102" customWidth="1"/>
    <col min="1802" max="1802" width="8.33203125" style="102" bestFit="1" customWidth="1"/>
    <col min="1803" max="1803" width="8.109375" style="102" bestFit="1" customWidth="1"/>
    <col min="1804" max="1804" width="10.109375" style="102" bestFit="1" customWidth="1"/>
    <col min="1805" max="1822" width="5.77734375" style="102" customWidth="1"/>
    <col min="1823" max="1823" width="5.6640625" style="102" customWidth="1"/>
    <col min="1824" max="1824" width="9" style="102"/>
    <col min="1825" max="1825" width="3.88671875" style="102" customWidth="1"/>
    <col min="1826" max="1827" width="7" style="102" customWidth="1"/>
    <col min="1828" max="2053" width="9" style="102"/>
    <col min="2054" max="2054" width="4.33203125" style="102" customWidth="1"/>
    <col min="2055" max="2055" width="11.109375" style="102" customWidth="1"/>
    <col min="2056" max="2056" width="4.6640625" style="102" customWidth="1"/>
    <col min="2057" max="2057" width="10.6640625" style="102" customWidth="1"/>
    <col min="2058" max="2058" width="8.33203125" style="102" bestFit="1" customWidth="1"/>
    <col min="2059" max="2059" width="8.109375" style="102" bestFit="1" customWidth="1"/>
    <col min="2060" max="2060" width="10.109375" style="102" bestFit="1" customWidth="1"/>
    <col min="2061" max="2078" width="5.77734375" style="102" customWidth="1"/>
    <col min="2079" max="2079" width="5.6640625" style="102" customWidth="1"/>
    <col min="2080" max="2080" width="9" style="102"/>
    <col min="2081" max="2081" width="3.88671875" style="102" customWidth="1"/>
    <col min="2082" max="2083" width="7" style="102" customWidth="1"/>
    <col min="2084" max="2309" width="9" style="102"/>
    <col min="2310" max="2310" width="4.33203125" style="102" customWidth="1"/>
    <col min="2311" max="2311" width="11.109375" style="102" customWidth="1"/>
    <col min="2312" max="2312" width="4.6640625" style="102" customWidth="1"/>
    <col min="2313" max="2313" width="10.6640625" style="102" customWidth="1"/>
    <col min="2314" max="2314" width="8.33203125" style="102" bestFit="1" customWidth="1"/>
    <col min="2315" max="2315" width="8.109375" style="102" bestFit="1" customWidth="1"/>
    <col min="2316" max="2316" width="10.109375" style="102" bestFit="1" customWidth="1"/>
    <col min="2317" max="2334" width="5.77734375" style="102" customWidth="1"/>
    <col min="2335" max="2335" width="5.6640625" style="102" customWidth="1"/>
    <col min="2336" max="2336" width="9" style="102"/>
    <col min="2337" max="2337" width="3.88671875" style="102" customWidth="1"/>
    <col min="2338" max="2339" width="7" style="102" customWidth="1"/>
    <col min="2340" max="2565" width="9" style="102"/>
    <col min="2566" max="2566" width="4.33203125" style="102" customWidth="1"/>
    <col min="2567" max="2567" width="11.109375" style="102" customWidth="1"/>
    <col min="2568" max="2568" width="4.6640625" style="102" customWidth="1"/>
    <col min="2569" max="2569" width="10.6640625" style="102" customWidth="1"/>
    <col min="2570" max="2570" width="8.33203125" style="102" bestFit="1" customWidth="1"/>
    <col min="2571" max="2571" width="8.109375" style="102" bestFit="1" customWidth="1"/>
    <col min="2572" max="2572" width="10.109375" style="102" bestFit="1" customWidth="1"/>
    <col min="2573" max="2590" width="5.77734375" style="102" customWidth="1"/>
    <col min="2591" max="2591" width="5.6640625" style="102" customWidth="1"/>
    <col min="2592" max="2592" width="9" style="102"/>
    <col min="2593" max="2593" width="3.88671875" style="102" customWidth="1"/>
    <col min="2594" max="2595" width="7" style="102" customWidth="1"/>
    <col min="2596" max="2821" width="9" style="102"/>
    <col min="2822" max="2822" width="4.33203125" style="102" customWidth="1"/>
    <col min="2823" max="2823" width="11.109375" style="102" customWidth="1"/>
    <col min="2824" max="2824" width="4.6640625" style="102" customWidth="1"/>
    <col min="2825" max="2825" width="10.6640625" style="102" customWidth="1"/>
    <col min="2826" max="2826" width="8.33203125" style="102" bestFit="1" customWidth="1"/>
    <col min="2827" max="2827" width="8.109375" style="102" bestFit="1" customWidth="1"/>
    <col min="2828" max="2828" width="10.109375" style="102" bestFit="1" customWidth="1"/>
    <col min="2829" max="2846" width="5.77734375" style="102" customWidth="1"/>
    <col min="2847" max="2847" width="5.6640625" style="102" customWidth="1"/>
    <col min="2848" max="2848" width="9" style="102"/>
    <col min="2849" max="2849" width="3.88671875" style="102" customWidth="1"/>
    <col min="2850" max="2851" width="7" style="102" customWidth="1"/>
    <col min="2852" max="3077" width="9" style="102"/>
    <col min="3078" max="3078" width="4.33203125" style="102" customWidth="1"/>
    <col min="3079" max="3079" width="11.109375" style="102" customWidth="1"/>
    <col min="3080" max="3080" width="4.6640625" style="102" customWidth="1"/>
    <col min="3081" max="3081" width="10.6640625" style="102" customWidth="1"/>
    <col min="3082" max="3082" width="8.33203125" style="102" bestFit="1" customWidth="1"/>
    <col min="3083" max="3083" width="8.109375" style="102" bestFit="1" customWidth="1"/>
    <col min="3084" max="3084" width="10.109375" style="102" bestFit="1" customWidth="1"/>
    <col min="3085" max="3102" width="5.77734375" style="102" customWidth="1"/>
    <col min="3103" max="3103" width="5.6640625" style="102" customWidth="1"/>
    <col min="3104" max="3104" width="9" style="102"/>
    <col min="3105" max="3105" width="3.88671875" style="102" customWidth="1"/>
    <col min="3106" max="3107" width="7" style="102" customWidth="1"/>
    <col min="3108" max="3333" width="9" style="102"/>
    <col min="3334" max="3334" width="4.33203125" style="102" customWidth="1"/>
    <col min="3335" max="3335" width="11.109375" style="102" customWidth="1"/>
    <col min="3336" max="3336" width="4.6640625" style="102" customWidth="1"/>
    <col min="3337" max="3337" width="10.6640625" style="102" customWidth="1"/>
    <col min="3338" max="3338" width="8.33203125" style="102" bestFit="1" customWidth="1"/>
    <col min="3339" max="3339" width="8.109375" style="102" bestFit="1" customWidth="1"/>
    <col min="3340" max="3340" width="10.109375" style="102" bestFit="1" customWidth="1"/>
    <col min="3341" max="3358" width="5.77734375" style="102" customWidth="1"/>
    <col min="3359" max="3359" width="5.6640625" style="102" customWidth="1"/>
    <col min="3360" max="3360" width="9" style="102"/>
    <col min="3361" max="3361" width="3.88671875" style="102" customWidth="1"/>
    <col min="3362" max="3363" width="7" style="102" customWidth="1"/>
    <col min="3364" max="3589" width="9" style="102"/>
    <col min="3590" max="3590" width="4.33203125" style="102" customWidth="1"/>
    <col min="3591" max="3591" width="11.109375" style="102" customWidth="1"/>
    <col min="3592" max="3592" width="4.6640625" style="102" customWidth="1"/>
    <col min="3593" max="3593" width="10.6640625" style="102" customWidth="1"/>
    <col min="3594" max="3594" width="8.33203125" style="102" bestFit="1" customWidth="1"/>
    <col min="3595" max="3595" width="8.109375" style="102" bestFit="1" customWidth="1"/>
    <col min="3596" max="3596" width="10.109375" style="102" bestFit="1" customWidth="1"/>
    <col min="3597" max="3614" width="5.77734375" style="102" customWidth="1"/>
    <col min="3615" max="3615" width="5.6640625" style="102" customWidth="1"/>
    <col min="3616" max="3616" width="9" style="102"/>
    <col min="3617" max="3617" width="3.88671875" style="102" customWidth="1"/>
    <col min="3618" max="3619" width="7" style="102" customWidth="1"/>
    <col min="3620" max="3845" width="9" style="102"/>
    <col min="3846" max="3846" width="4.33203125" style="102" customWidth="1"/>
    <col min="3847" max="3847" width="11.109375" style="102" customWidth="1"/>
    <col min="3848" max="3848" width="4.6640625" style="102" customWidth="1"/>
    <col min="3849" max="3849" width="10.6640625" style="102" customWidth="1"/>
    <col min="3850" max="3850" width="8.33203125" style="102" bestFit="1" customWidth="1"/>
    <col min="3851" max="3851" width="8.109375" style="102" bestFit="1" customWidth="1"/>
    <col min="3852" max="3852" width="10.109375" style="102" bestFit="1" customWidth="1"/>
    <col min="3853" max="3870" width="5.77734375" style="102" customWidth="1"/>
    <col min="3871" max="3871" width="5.6640625" style="102" customWidth="1"/>
    <col min="3872" max="3872" width="9" style="102"/>
    <col min="3873" max="3873" width="3.88671875" style="102" customWidth="1"/>
    <col min="3874" max="3875" width="7" style="102" customWidth="1"/>
    <col min="3876" max="4101" width="9" style="102"/>
    <col min="4102" max="4102" width="4.33203125" style="102" customWidth="1"/>
    <col min="4103" max="4103" width="11.109375" style="102" customWidth="1"/>
    <col min="4104" max="4104" width="4.6640625" style="102" customWidth="1"/>
    <col min="4105" max="4105" width="10.6640625" style="102" customWidth="1"/>
    <col min="4106" max="4106" width="8.33203125" style="102" bestFit="1" customWidth="1"/>
    <col min="4107" max="4107" width="8.109375" style="102" bestFit="1" customWidth="1"/>
    <col min="4108" max="4108" width="10.109375" style="102" bestFit="1" customWidth="1"/>
    <col min="4109" max="4126" width="5.77734375" style="102" customWidth="1"/>
    <col min="4127" max="4127" width="5.6640625" style="102" customWidth="1"/>
    <col min="4128" max="4128" width="9" style="102"/>
    <col min="4129" max="4129" width="3.88671875" style="102" customWidth="1"/>
    <col min="4130" max="4131" width="7" style="102" customWidth="1"/>
    <col min="4132" max="4357" width="9" style="102"/>
    <col min="4358" max="4358" width="4.33203125" style="102" customWidth="1"/>
    <col min="4359" max="4359" width="11.109375" style="102" customWidth="1"/>
    <col min="4360" max="4360" width="4.6640625" style="102" customWidth="1"/>
    <col min="4361" max="4361" width="10.6640625" style="102" customWidth="1"/>
    <col min="4362" max="4362" width="8.33203125" style="102" bestFit="1" customWidth="1"/>
    <col min="4363" max="4363" width="8.109375" style="102" bestFit="1" customWidth="1"/>
    <col min="4364" max="4364" width="10.109375" style="102" bestFit="1" customWidth="1"/>
    <col min="4365" max="4382" width="5.77734375" style="102" customWidth="1"/>
    <col min="4383" max="4383" width="5.6640625" style="102" customWidth="1"/>
    <col min="4384" max="4384" width="9" style="102"/>
    <col min="4385" max="4385" width="3.88671875" style="102" customWidth="1"/>
    <col min="4386" max="4387" width="7" style="102" customWidth="1"/>
    <col min="4388" max="4613" width="9" style="102"/>
    <col min="4614" max="4614" width="4.33203125" style="102" customWidth="1"/>
    <col min="4615" max="4615" width="11.109375" style="102" customWidth="1"/>
    <col min="4616" max="4616" width="4.6640625" style="102" customWidth="1"/>
    <col min="4617" max="4617" width="10.6640625" style="102" customWidth="1"/>
    <col min="4618" max="4618" width="8.33203125" style="102" bestFit="1" customWidth="1"/>
    <col min="4619" max="4619" width="8.109375" style="102" bestFit="1" customWidth="1"/>
    <col min="4620" max="4620" width="10.109375" style="102" bestFit="1" customWidth="1"/>
    <col min="4621" max="4638" width="5.77734375" style="102" customWidth="1"/>
    <col min="4639" max="4639" width="5.6640625" style="102" customWidth="1"/>
    <col min="4640" max="4640" width="9" style="102"/>
    <col min="4641" max="4641" width="3.88671875" style="102" customWidth="1"/>
    <col min="4642" max="4643" width="7" style="102" customWidth="1"/>
    <col min="4644" max="4869" width="9" style="102"/>
    <col min="4870" max="4870" width="4.33203125" style="102" customWidth="1"/>
    <col min="4871" max="4871" width="11.109375" style="102" customWidth="1"/>
    <col min="4872" max="4872" width="4.6640625" style="102" customWidth="1"/>
    <col min="4873" max="4873" width="10.6640625" style="102" customWidth="1"/>
    <col min="4874" max="4874" width="8.33203125" style="102" bestFit="1" customWidth="1"/>
    <col min="4875" max="4875" width="8.109375" style="102" bestFit="1" customWidth="1"/>
    <col min="4876" max="4876" width="10.109375" style="102" bestFit="1" customWidth="1"/>
    <col min="4877" max="4894" width="5.77734375" style="102" customWidth="1"/>
    <col min="4895" max="4895" width="5.6640625" style="102" customWidth="1"/>
    <col min="4896" max="4896" width="9" style="102"/>
    <col min="4897" max="4897" width="3.88671875" style="102" customWidth="1"/>
    <col min="4898" max="4899" width="7" style="102" customWidth="1"/>
    <col min="4900" max="5125" width="9" style="102"/>
    <col min="5126" max="5126" width="4.33203125" style="102" customWidth="1"/>
    <col min="5127" max="5127" width="11.109375" style="102" customWidth="1"/>
    <col min="5128" max="5128" width="4.6640625" style="102" customWidth="1"/>
    <col min="5129" max="5129" width="10.6640625" style="102" customWidth="1"/>
    <col min="5130" max="5130" width="8.33203125" style="102" bestFit="1" customWidth="1"/>
    <col min="5131" max="5131" width="8.109375" style="102" bestFit="1" customWidth="1"/>
    <col min="5132" max="5132" width="10.109375" style="102" bestFit="1" customWidth="1"/>
    <col min="5133" max="5150" width="5.77734375" style="102" customWidth="1"/>
    <col min="5151" max="5151" width="5.6640625" style="102" customWidth="1"/>
    <col min="5152" max="5152" width="9" style="102"/>
    <col min="5153" max="5153" width="3.88671875" style="102" customWidth="1"/>
    <col min="5154" max="5155" width="7" style="102" customWidth="1"/>
    <col min="5156" max="5381" width="9" style="102"/>
    <col min="5382" max="5382" width="4.33203125" style="102" customWidth="1"/>
    <col min="5383" max="5383" width="11.109375" style="102" customWidth="1"/>
    <col min="5384" max="5384" width="4.6640625" style="102" customWidth="1"/>
    <col min="5385" max="5385" width="10.6640625" style="102" customWidth="1"/>
    <col min="5386" max="5386" width="8.33203125" style="102" bestFit="1" customWidth="1"/>
    <col min="5387" max="5387" width="8.109375" style="102" bestFit="1" customWidth="1"/>
    <col min="5388" max="5388" width="10.109375" style="102" bestFit="1" customWidth="1"/>
    <col min="5389" max="5406" width="5.77734375" style="102" customWidth="1"/>
    <col min="5407" max="5407" width="5.6640625" style="102" customWidth="1"/>
    <col min="5408" max="5408" width="9" style="102"/>
    <col min="5409" max="5409" width="3.88671875" style="102" customWidth="1"/>
    <col min="5410" max="5411" width="7" style="102" customWidth="1"/>
    <col min="5412" max="5637" width="9" style="102"/>
    <col min="5638" max="5638" width="4.33203125" style="102" customWidth="1"/>
    <col min="5639" max="5639" width="11.109375" style="102" customWidth="1"/>
    <col min="5640" max="5640" width="4.6640625" style="102" customWidth="1"/>
    <col min="5641" max="5641" width="10.6640625" style="102" customWidth="1"/>
    <col min="5642" max="5642" width="8.33203125" style="102" bestFit="1" customWidth="1"/>
    <col min="5643" max="5643" width="8.109375" style="102" bestFit="1" customWidth="1"/>
    <col min="5644" max="5644" width="10.109375" style="102" bestFit="1" customWidth="1"/>
    <col min="5645" max="5662" width="5.77734375" style="102" customWidth="1"/>
    <col min="5663" max="5663" width="5.6640625" style="102" customWidth="1"/>
    <col min="5664" max="5664" width="9" style="102"/>
    <col min="5665" max="5665" width="3.88671875" style="102" customWidth="1"/>
    <col min="5666" max="5667" width="7" style="102" customWidth="1"/>
    <col min="5668" max="5893" width="9" style="102"/>
    <col min="5894" max="5894" width="4.33203125" style="102" customWidth="1"/>
    <col min="5895" max="5895" width="11.109375" style="102" customWidth="1"/>
    <col min="5896" max="5896" width="4.6640625" style="102" customWidth="1"/>
    <col min="5897" max="5897" width="10.6640625" style="102" customWidth="1"/>
    <col min="5898" max="5898" width="8.33203125" style="102" bestFit="1" customWidth="1"/>
    <col min="5899" max="5899" width="8.109375" style="102" bestFit="1" customWidth="1"/>
    <col min="5900" max="5900" width="10.109375" style="102" bestFit="1" customWidth="1"/>
    <col min="5901" max="5918" width="5.77734375" style="102" customWidth="1"/>
    <col min="5919" max="5919" width="5.6640625" style="102" customWidth="1"/>
    <col min="5920" max="5920" width="9" style="102"/>
    <col min="5921" max="5921" width="3.88671875" style="102" customWidth="1"/>
    <col min="5922" max="5923" width="7" style="102" customWidth="1"/>
    <col min="5924" max="6149" width="9" style="102"/>
    <col min="6150" max="6150" width="4.33203125" style="102" customWidth="1"/>
    <col min="6151" max="6151" width="11.109375" style="102" customWidth="1"/>
    <col min="6152" max="6152" width="4.6640625" style="102" customWidth="1"/>
    <col min="6153" max="6153" width="10.6640625" style="102" customWidth="1"/>
    <col min="6154" max="6154" width="8.33203125" style="102" bestFit="1" customWidth="1"/>
    <col min="6155" max="6155" width="8.109375" style="102" bestFit="1" customWidth="1"/>
    <col min="6156" max="6156" width="10.109375" style="102" bestFit="1" customWidth="1"/>
    <col min="6157" max="6174" width="5.77734375" style="102" customWidth="1"/>
    <col min="6175" max="6175" width="5.6640625" style="102" customWidth="1"/>
    <col min="6176" max="6176" width="9" style="102"/>
    <col min="6177" max="6177" width="3.88671875" style="102" customWidth="1"/>
    <col min="6178" max="6179" width="7" style="102" customWidth="1"/>
    <col min="6180" max="6405" width="9" style="102"/>
    <col min="6406" max="6406" width="4.33203125" style="102" customWidth="1"/>
    <col min="6407" max="6407" width="11.109375" style="102" customWidth="1"/>
    <col min="6408" max="6408" width="4.6640625" style="102" customWidth="1"/>
    <col min="6409" max="6409" width="10.6640625" style="102" customWidth="1"/>
    <col min="6410" max="6410" width="8.33203125" style="102" bestFit="1" customWidth="1"/>
    <col min="6411" max="6411" width="8.109375" style="102" bestFit="1" customWidth="1"/>
    <col min="6412" max="6412" width="10.109375" style="102" bestFit="1" customWidth="1"/>
    <col min="6413" max="6430" width="5.77734375" style="102" customWidth="1"/>
    <col min="6431" max="6431" width="5.6640625" style="102" customWidth="1"/>
    <col min="6432" max="6432" width="9" style="102"/>
    <col min="6433" max="6433" width="3.88671875" style="102" customWidth="1"/>
    <col min="6434" max="6435" width="7" style="102" customWidth="1"/>
    <col min="6436" max="6661" width="9" style="102"/>
    <col min="6662" max="6662" width="4.33203125" style="102" customWidth="1"/>
    <col min="6663" max="6663" width="11.109375" style="102" customWidth="1"/>
    <col min="6664" max="6664" width="4.6640625" style="102" customWidth="1"/>
    <col min="6665" max="6665" width="10.6640625" style="102" customWidth="1"/>
    <col min="6666" max="6666" width="8.33203125" style="102" bestFit="1" customWidth="1"/>
    <col min="6667" max="6667" width="8.109375" style="102" bestFit="1" customWidth="1"/>
    <col min="6668" max="6668" width="10.109375" style="102" bestFit="1" customWidth="1"/>
    <col min="6669" max="6686" width="5.77734375" style="102" customWidth="1"/>
    <col min="6687" max="6687" width="5.6640625" style="102" customWidth="1"/>
    <col min="6688" max="6688" width="9" style="102"/>
    <col min="6689" max="6689" width="3.88671875" style="102" customWidth="1"/>
    <col min="6690" max="6691" width="7" style="102" customWidth="1"/>
    <col min="6692" max="6917" width="9" style="102"/>
    <col min="6918" max="6918" width="4.33203125" style="102" customWidth="1"/>
    <col min="6919" max="6919" width="11.109375" style="102" customWidth="1"/>
    <col min="6920" max="6920" width="4.6640625" style="102" customWidth="1"/>
    <col min="6921" max="6921" width="10.6640625" style="102" customWidth="1"/>
    <col min="6922" max="6922" width="8.33203125" style="102" bestFit="1" customWidth="1"/>
    <col min="6923" max="6923" width="8.109375" style="102" bestFit="1" customWidth="1"/>
    <col min="6924" max="6924" width="10.109375" style="102" bestFit="1" customWidth="1"/>
    <col min="6925" max="6942" width="5.77734375" style="102" customWidth="1"/>
    <col min="6943" max="6943" width="5.6640625" style="102" customWidth="1"/>
    <col min="6944" max="6944" width="9" style="102"/>
    <col min="6945" max="6945" width="3.88671875" style="102" customWidth="1"/>
    <col min="6946" max="6947" width="7" style="102" customWidth="1"/>
    <col min="6948" max="7173" width="9" style="102"/>
    <col min="7174" max="7174" width="4.33203125" style="102" customWidth="1"/>
    <col min="7175" max="7175" width="11.109375" style="102" customWidth="1"/>
    <col min="7176" max="7176" width="4.6640625" style="102" customWidth="1"/>
    <col min="7177" max="7177" width="10.6640625" style="102" customWidth="1"/>
    <col min="7178" max="7178" width="8.33203125" style="102" bestFit="1" customWidth="1"/>
    <col min="7179" max="7179" width="8.109375" style="102" bestFit="1" customWidth="1"/>
    <col min="7180" max="7180" width="10.109375" style="102" bestFit="1" customWidth="1"/>
    <col min="7181" max="7198" width="5.77734375" style="102" customWidth="1"/>
    <col min="7199" max="7199" width="5.6640625" style="102" customWidth="1"/>
    <col min="7200" max="7200" width="9" style="102"/>
    <col min="7201" max="7201" width="3.88671875" style="102" customWidth="1"/>
    <col min="7202" max="7203" width="7" style="102" customWidth="1"/>
    <col min="7204" max="7429" width="9" style="102"/>
    <col min="7430" max="7430" width="4.33203125" style="102" customWidth="1"/>
    <col min="7431" max="7431" width="11.109375" style="102" customWidth="1"/>
    <col min="7432" max="7432" width="4.6640625" style="102" customWidth="1"/>
    <col min="7433" max="7433" width="10.6640625" style="102" customWidth="1"/>
    <col min="7434" max="7434" width="8.33203125" style="102" bestFit="1" customWidth="1"/>
    <col min="7435" max="7435" width="8.109375" style="102" bestFit="1" customWidth="1"/>
    <col min="7436" max="7436" width="10.109375" style="102" bestFit="1" customWidth="1"/>
    <col min="7437" max="7454" width="5.77734375" style="102" customWidth="1"/>
    <col min="7455" max="7455" width="5.6640625" style="102" customWidth="1"/>
    <col min="7456" max="7456" width="9" style="102"/>
    <col min="7457" max="7457" width="3.88671875" style="102" customWidth="1"/>
    <col min="7458" max="7459" width="7" style="102" customWidth="1"/>
    <col min="7460" max="7685" width="9" style="102"/>
    <col min="7686" max="7686" width="4.33203125" style="102" customWidth="1"/>
    <col min="7687" max="7687" width="11.109375" style="102" customWidth="1"/>
    <col min="7688" max="7688" width="4.6640625" style="102" customWidth="1"/>
    <col min="7689" max="7689" width="10.6640625" style="102" customWidth="1"/>
    <col min="7690" max="7690" width="8.33203125" style="102" bestFit="1" customWidth="1"/>
    <col min="7691" max="7691" width="8.109375" style="102" bestFit="1" customWidth="1"/>
    <col min="7692" max="7692" width="10.109375" style="102" bestFit="1" customWidth="1"/>
    <col min="7693" max="7710" width="5.77734375" style="102" customWidth="1"/>
    <col min="7711" max="7711" width="5.6640625" style="102" customWidth="1"/>
    <col min="7712" max="7712" width="9" style="102"/>
    <col min="7713" max="7713" width="3.88671875" style="102" customWidth="1"/>
    <col min="7714" max="7715" width="7" style="102" customWidth="1"/>
    <col min="7716" max="7941" width="9" style="102"/>
    <col min="7942" max="7942" width="4.33203125" style="102" customWidth="1"/>
    <col min="7943" max="7943" width="11.109375" style="102" customWidth="1"/>
    <col min="7944" max="7944" width="4.6640625" style="102" customWidth="1"/>
    <col min="7945" max="7945" width="10.6640625" style="102" customWidth="1"/>
    <col min="7946" max="7946" width="8.33203125" style="102" bestFit="1" customWidth="1"/>
    <col min="7947" max="7947" width="8.109375" style="102" bestFit="1" customWidth="1"/>
    <col min="7948" max="7948" width="10.109375" style="102" bestFit="1" customWidth="1"/>
    <col min="7949" max="7966" width="5.77734375" style="102" customWidth="1"/>
    <col min="7967" max="7967" width="5.6640625" style="102" customWidth="1"/>
    <col min="7968" max="7968" width="9" style="102"/>
    <col min="7969" max="7969" width="3.88671875" style="102" customWidth="1"/>
    <col min="7970" max="7971" width="7" style="102" customWidth="1"/>
    <col min="7972" max="8197" width="9" style="102"/>
    <col min="8198" max="8198" width="4.33203125" style="102" customWidth="1"/>
    <col min="8199" max="8199" width="11.109375" style="102" customWidth="1"/>
    <col min="8200" max="8200" width="4.6640625" style="102" customWidth="1"/>
    <col min="8201" max="8201" width="10.6640625" style="102" customWidth="1"/>
    <col min="8202" max="8202" width="8.33203125" style="102" bestFit="1" customWidth="1"/>
    <col min="8203" max="8203" width="8.109375" style="102" bestFit="1" customWidth="1"/>
    <col min="8204" max="8204" width="10.109375" style="102" bestFit="1" customWidth="1"/>
    <col min="8205" max="8222" width="5.77734375" style="102" customWidth="1"/>
    <col min="8223" max="8223" width="5.6640625" style="102" customWidth="1"/>
    <col min="8224" max="8224" width="9" style="102"/>
    <col min="8225" max="8225" width="3.88671875" style="102" customWidth="1"/>
    <col min="8226" max="8227" width="7" style="102" customWidth="1"/>
    <col min="8228" max="8453" width="9" style="102"/>
    <col min="8454" max="8454" width="4.33203125" style="102" customWidth="1"/>
    <col min="8455" max="8455" width="11.109375" style="102" customWidth="1"/>
    <col min="8456" max="8456" width="4.6640625" style="102" customWidth="1"/>
    <col min="8457" max="8457" width="10.6640625" style="102" customWidth="1"/>
    <col min="8458" max="8458" width="8.33203125" style="102" bestFit="1" customWidth="1"/>
    <col min="8459" max="8459" width="8.109375" style="102" bestFit="1" customWidth="1"/>
    <col min="8460" max="8460" width="10.109375" style="102" bestFit="1" customWidth="1"/>
    <col min="8461" max="8478" width="5.77734375" style="102" customWidth="1"/>
    <col min="8479" max="8479" width="5.6640625" style="102" customWidth="1"/>
    <col min="8480" max="8480" width="9" style="102"/>
    <col min="8481" max="8481" width="3.88671875" style="102" customWidth="1"/>
    <col min="8482" max="8483" width="7" style="102" customWidth="1"/>
    <col min="8484" max="8709" width="9" style="102"/>
    <col min="8710" max="8710" width="4.33203125" style="102" customWidth="1"/>
    <col min="8711" max="8711" width="11.109375" style="102" customWidth="1"/>
    <col min="8712" max="8712" width="4.6640625" style="102" customWidth="1"/>
    <col min="8713" max="8713" width="10.6640625" style="102" customWidth="1"/>
    <col min="8714" max="8714" width="8.33203125" style="102" bestFit="1" customWidth="1"/>
    <col min="8715" max="8715" width="8.109375" style="102" bestFit="1" customWidth="1"/>
    <col min="8716" max="8716" width="10.109375" style="102" bestFit="1" customWidth="1"/>
    <col min="8717" max="8734" width="5.77734375" style="102" customWidth="1"/>
    <col min="8735" max="8735" width="5.6640625" style="102" customWidth="1"/>
    <col min="8736" max="8736" width="9" style="102"/>
    <col min="8737" max="8737" width="3.88671875" style="102" customWidth="1"/>
    <col min="8738" max="8739" width="7" style="102" customWidth="1"/>
    <col min="8740" max="8965" width="9" style="102"/>
    <col min="8966" max="8966" width="4.33203125" style="102" customWidth="1"/>
    <col min="8967" max="8967" width="11.109375" style="102" customWidth="1"/>
    <col min="8968" max="8968" width="4.6640625" style="102" customWidth="1"/>
    <col min="8969" max="8969" width="10.6640625" style="102" customWidth="1"/>
    <col min="8970" max="8970" width="8.33203125" style="102" bestFit="1" customWidth="1"/>
    <col min="8971" max="8971" width="8.109375" style="102" bestFit="1" customWidth="1"/>
    <col min="8972" max="8972" width="10.109375" style="102" bestFit="1" customWidth="1"/>
    <col min="8973" max="8990" width="5.77734375" style="102" customWidth="1"/>
    <col min="8991" max="8991" width="5.6640625" style="102" customWidth="1"/>
    <col min="8992" max="8992" width="9" style="102"/>
    <col min="8993" max="8993" width="3.88671875" style="102" customWidth="1"/>
    <col min="8994" max="8995" width="7" style="102" customWidth="1"/>
    <col min="8996" max="9221" width="9" style="102"/>
    <col min="9222" max="9222" width="4.33203125" style="102" customWidth="1"/>
    <col min="9223" max="9223" width="11.109375" style="102" customWidth="1"/>
    <col min="9224" max="9224" width="4.6640625" style="102" customWidth="1"/>
    <col min="9225" max="9225" width="10.6640625" style="102" customWidth="1"/>
    <col min="9226" max="9226" width="8.33203125" style="102" bestFit="1" customWidth="1"/>
    <col min="9227" max="9227" width="8.109375" style="102" bestFit="1" customWidth="1"/>
    <col min="9228" max="9228" width="10.109375" style="102" bestFit="1" customWidth="1"/>
    <col min="9229" max="9246" width="5.77734375" style="102" customWidth="1"/>
    <col min="9247" max="9247" width="5.6640625" style="102" customWidth="1"/>
    <col min="9248" max="9248" width="9" style="102"/>
    <col min="9249" max="9249" width="3.88671875" style="102" customWidth="1"/>
    <col min="9250" max="9251" width="7" style="102" customWidth="1"/>
    <col min="9252" max="9477" width="9" style="102"/>
    <col min="9478" max="9478" width="4.33203125" style="102" customWidth="1"/>
    <col min="9479" max="9479" width="11.109375" style="102" customWidth="1"/>
    <col min="9480" max="9480" width="4.6640625" style="102" customWidth="1"/>
    <col min="9481" max="9481" width="10.6640625" style="102" customWidth="1"/>
    <col min="9482" max="9482" width="8.33203125" style="102" bestFit="1" customWidth="1"/>
    <col min="9483" max="9483" width="8.109375" style="102" bestFit="1" customWidth="1"/>
    <col min="9484" max="9484" width="10.109375" style="102" bestFit="1" customWidth="1"/>
    <col min="9485" max="9502" width="5.77734375" style="102" customWidth="1"/>
    <col min="9503" max="9503" width="5.6640625" style="102" customWidth="1"/>
    <col min="9504" max="9504" width="9" style="102"/>
    <col min="9505" max="9505" width="3.88671875" style="102" customWidth="1"/>
    <col min="9506" max="9507" width="7" style="102" customWidth="1"/>
    <col min="9508" max="9733" width="9" style="102"/>
    <col min="9734" max="9734" width="4.33203125" style="102" customWidth="1"/>
    <col min="9735" max="9735" width="11.109375" style="102" customWidth="1"/>
    <col min="9736" max="9736" width="4.6640625" style="102" customWidth="1"/>
    <col min="9737" max="9737" width="10.6640625" style="102" customWidth="1"/>
    <col min="9738" max="9738" width="8.33203125" style="102" bestFit="1" customWidth="1"/>
    <col min="9739" max="9739" width="8.109375" style="102" bestFit="1" customWidth="1"/>
    <col min="9740" max="9740" width="10.109375" style="102" bestFit="1" customWidth="1"/>
    <col min="9741" max="9758" width="5.77734375" style="102" customWidth="1"/>
    <col min="9759" max="9759" width="5.6640625" style="102" customWidth="1"/>
    <col min="9760" max="9760" width="9" style="102"/>
    <col min="9761" max="9761" width="3.88671875" style="102" customWidth="1"/>
    <col min="9762" max="9763" width="7" style="102" customWidth="1"/>
    <col min="9764" max="9989" width="9" style="102"/>
    <col min="9990" max="9990" width="4.33203125" style="102" customWidth="1"/>
    <col min="9991" max="9991" width="11.109375" style="102" customWidth="1"/>
    <col min="9992" max="9992" width="4.6640625" style="102" customWidth="1"/>
    <col min="9993" max="9993" width="10.6640625" style="102" customWidth="1"/>
    <col min="9994" max="9994" width="8.33203125" style="102" bestFit="1" customWidth="1"/>
    <col min="9995" max="9995" width="8.109375" style="102" bestFit="1" customWidth="1"/>
    <col min="9996" max="9996" width="10.109375" style="102" bestFit="1" customWidth="1"/>
    <col min="9997" max="10014" width="5.77734375" style="102" customWidth="1"/>
    <col min="10015" max="10015" width="5.6640625" style="102" customWidth="1"/>
    <col min="10016" max="10016" width="9" style="102"/>
    <col min="10017" max="10017" width="3.88671875" style="102" customWidth="1"/>
    <col min="10018" max="10019" width="7" style="102" customWidth="1"/>
    <col min="10020" max="10245" width="9" style="102"/>
    <col min="10246" max="10246" width="4.33203125" style="102" customWidth="1"/>
    <col min="10247" max="10247" width="11.109375" style="102" customWidth="1"/>
    <col min="10248" max="10248" width="4.6640625" style="102" customWidth="1"/>
    <col min="10249" max="10249" width="10.6640625" style="102" customWidth="1"/>
    <col min="10250" max="10250" width="8.33203125" style="102" bestFit="1" customWidth="1"/>
    <col min="10251" max="10251" width="8.109375" style="102" bestFit="1" customWidth="1"/>
    <col min="10252" max="10252" width="10.109375" style="102" bestFit="1" customWidth="1"/>
    <col min="10253" max="10270" width="5.77734375" style="102" customWidth="1"/>
    <col min="10271" max="10271" width="5.6640625" style="102" customWidth="1"/>
    <col min="10272" max="10272" width="9" style="102"/>
    <col min="10273" max="10273" width="3.88671875" style="102" customWidth="1"/>
    <col min="10274" max="10275" width="7" style="102" customWidth="1"/>
    <col min="10276" max="10501" width="9" style="102"/>
    <col min="10502" max="10502" width="4.33203125" style="102" customWidth="1"/>
    <col min="10503" max="10503" width="11.109375" style="102" customWidth="1"/>
    <col min="10504" max="10504" width="4.6640625" style="102" customWidth="1"/>
    <col min="10505" max="10505" width="10.6640625" style="102" customWidth="1"/>
    <col min="10506" max="10506" width="8.33203125" style="102" bestFit="1" customWidth="1"/>
    <col min="10507" max="10507" width="8.109375" style="102" bestFit="1" customWidth="1"/>
    <col min="10508" max="10508" width="10.109375" style="102" bestFit="1" customWidth="1"/>
    <col min="10509" max="10526" width="5.77734375" style="102" customWidth="1"/>
    <col min="10527" max="10527" width="5.6640625" style="102" customWidth="1"/>
    <col min="10528" max="10528" width="9" style="102"/>
    <col min="10529" max="10529" width="3.88671875" style="102" customWidth="1"/>
    <col min="10530" max="10531" width="7" style="102" customWidth="1"/>
    <col min="10532" max="10757" width="9" style="102"/>
    <col min="10758" max="10758" width="4.33203125" style="102" customWidth="1"/>
    <col min="10759" max="10759" width="11.109375" style="102" customWidth="1"/>
    <col min="10760" max="10760" width="4.6640625" style="102" customWidth="1"/>
    <col min="10761" max="10761" width="10.6640625" style="102" customWidth="1"/>
    <col min="10762" max="10762" width="8.33203125" style="102" bestFit="1" customWidth="1"/>
    <col min="10763" max="10763" width="8.109375" style="102" bestFit="1" customWidth="1"/>
    <col min="10764" max="10764" width="10.109375" style="102" bestFit="1" customWidth="1"/>
    <col min="10765" max="10782" width="5.77734375" style="102" customWidth="1"/>
    <col min="10783" max="10783" width="5.6640625" style="102" customWidth="1"/>
    <col min="10784" max="10784" width="9" style="102"/>
    <col min="10785" max="10785" width="3.88671875" style="102" customWidth="1"/>
    <col min="10786" max="10787" width="7" style="102" customWidth="1"/>
    <col min="10788" max="11013" width="9" style="102"/>
    <col min="11014" max="11014" width="4.33203125" style="102" customWidth="1"/>
    <col min="11015" max="11015" width="11.109375" style="102" customWidth="1"/>
    <col min="11016" max="11016" width="4.6640625" style="102" customWidth="1"/>
    <col min="11017" max="11017" width="10.6640625" style="102" customWidth="1"/>
    <col min="11018" max="11018" width="8.33203125" style="102" bestFit="1" customWidth="1"/>
    <col min="11019" max="11019" width="8.109375" style="102" bestFit="1" customWidth="1"/>
    <col min="11020" max="11020" width="10.109375" style="102" bestFit="1" customWidth="1"/>
    <col min="11021" max="11038" width="5.77734375" style="102" customWidth="1"/>
    <col min="11039" max="11039" width="5.6640625" style="102" customWidth="1"/>
    <col min="11040" max="11040" width="9" style="102"/>
    <col min="11041" max="11041" width="3.88671875" style="102" customWidth="1"/>
    <col min="11042" max="11043" width="7" style="102" customWidth="1"/>
    <col min="11044" max="11269" width="9" style="102"/>
    <col min="11270" max="11270" width="4.33203125" style="102" customWidth="1"/>
    <col min="11271" max="11271" width="11.109375" style="102" customWidth="1"/>
    <col min="11272" max="11272" width="4.6640625" style="102" customWidth="1"/>
    <col min="11273" max="11273" width="10.6640625" style="102" customWidth="1"/>
    <col min="11274" max="11274" width="8.33203125" style="102" bestFit="1" customWidth="1"/>
    <col min="11275" max="11275" width="8.109375" style="102" bestFit="1" customWidth="1"/>
    <col min="11276" max="11276" width="10.109375" style="102" bestFit="1" customWidth="1"/>
    <col min="11277" max="11294" width="5.77734375" style="102" customWidth="1"/>
    <col min="11295" max="11295" width="5.6640625" style="102" customWidth="1"/>
    <col min="11296" max="11296" width="9" style="102"/>
    <col min="11297" max="11297" width="3.88671875" style="102" customWidth="1"/>
    <col min="11298" max="11299" width="7" style="102" customWidth="1"/>
    <col min="11300" max="11525" width="9" style="102"/>
    <col min="11526" max="11526" width="4.33203125" style="102" customWidth="1"/>
    <col min="11527" max="11527" width="11.109375" style="102" customWidth="1"/>
    <col min="11528" max="11528" width="4.6640625" style="102" customWidth="1"/>
    <col min="11529" max="11529" width="10.6640625" style="102" customWidth="1"/>
    <col min="11530" max="11530" width="8.33203125" style="102" bestFit="1" customWidth="1"/>
    <col min="11531" max="11531" width="8.109375" style="102" bestFit="1" customWidth="1"/>
    <col min="11532" max="11532" width="10.109375" style="102" bestFit="1" customWidth="1"/>
    <col min="11533" max="11550" width="5.77734375" style="102" customWidth="1"/>
    <col min="11551" max="11551" width="5.6640625" style="102" customWidth="1"/>
    <col min="11552" max="11552" width="9" style="102"/>
    <col min="11553" max="11553" width="3.88671875" style="102" customWidth="1"/>
    <col min="11554" max="11555" width="7" style="102" customWidth="1"/>
    <col min="11556" max="11781" width="9" style="102"/>
    <col min="11782" max="11782" width="4.33203125" style="102" customWidth="1"/>
    <col min="11783" max="11783" width="11.109375" style="102" customWidth="1"/>
    <col min="11784" max="11784" width="4.6640625" style="102" customWidth="1"/>
    <col min="11785" max="11785" width="10.6640625" style="102" customWidth="1"/>
    <col min="11786" max="11786" width="8.33203125" style="102" bestFit="1" customWidth="1"/>
    <col min="11787" max="11787" width="8.109375" style="102" bestFit="1" customWidth="1"/>
    <col min="11788" max="11788" width="10.109375" style="102" bestFit="1" customWidth="1"/>
    <col min="11789" max="11806" width="5.77734375" style="102" customWidth="1"/>
    <col min="11807" max="11807" width="5.6640625" style="102" customWidth="1"/>
    <col min="11808" max="11808" width="9" style="102"/>
    <col min="11809" max="11809" width="3.88671875" style="102" customWidth="1"/>
    <col min="11810" max="11811" width="7" style="102" customWidth="1"/>
    <col min="11812" max="12037" width="9" style="102"/>
    <col min="12038" max="12038" width="4.33203125" style="102" customWidth="1"/>
    <col min="12039" max="12039" width="11.109375" style="102" customWidth="1"/>
    <col min="12040" max="12040" width="4.6640625" style="102" customWidth="1"/>
    <col min="12041" max="12041" width="10.6640625" style="102" customWidth="1"/>
    <col min="12042" max="12042" width="8.33203125" style="102" bestFit="1" customWidth="1"/>
    <col min="12043" max="12043" width="8.109375" style="102" bestFit="1" customWidth="1"/>
    <col min="12044" max="12044" width="10.109375" style="102" bestFit="1" customWidth="1"/>
    <col min="12045" max="12062" width="5.77734375" style="102" customWidth="1"/>
    <col min="12063" max="12063" width="5.6640625" style="102" customWidth="1"/>
    <col min="12064" max="12064" width="9" style="102"/>
    <col min="12065" max="12065" width="3.88671875" style="102" customWidth="1"/>
    <col min="12066" max="12067" width="7" style="102" customWidth="1"/>
    <col min="12068" max="12293" width="9" style="102"/>
    <col min="12294" max="12294" width="4.33203125" style="102" customWidth="1"/>
    <col min="12295" max="12295" width="11.109375" style="102" customWidth="1"/>
    <col min="12296" max="12296" width="4.6640625" style="102" customWidth="1"/>
    <col min="12297" max="12297" width="10.6640625" style="102" customWidth="1"/>
    <col min="12298" max="12298" width="8.33203125" style="102" bestFit="1" customWidth="1"/>
    <col min="12299" max="12299" width="8.109375" style="102" bestFit="1" customWidth="1"/>
    <col min="12300" max="12300" width="10.109375" style="102" bestFit="1" customWidth="1"/>
    <col min="12301" max="12318" width="5.77734375" style="102" customWidth="1"/>
    <col min="12319" max="12319" width="5.6640625" style="102" customWidth="1"/>
    <col min="12320" max="12320" width="9" style="102"/>
    <col min="12321" max="12321" width="3.88671875" style="102" customWidth="1"/>
    <col min="12322" max="12323" width="7" style="102" customWidth="1"/>
    <col min="12324" max="12549" width="9" style="102"/>
    <col min="12550" max="12550" width="4.33203125" style="102" customWidth="1"/>
    <col min="12551" max="12551" width="11.109375" style="102" customWidth="1"/>
    <col min="12552" max="12552" width="4.6640625" style="102" customWidth="1"/>
    <col min="12553" max="12553" width="10.6640625" style="102" customWidth="1"/>
    <col min="12554" max="12554" width="8.33203125" style="102" bestFit="1" customWidth="1"/>
    <col min="12555" max="12555" width="8.109375" style="102" bestFit="1" customWidth="1"/>
    <col min="12556" max="12556" width="10.109375" style="102" bestFit="1" customWidth="1"/>
    <col min="12557" max="12574" width="5.77734375" style="102" customWidth="1"/>
    <col min="12575" max="12575" width="5.6640625" style="102" customWidth="1"/>
    <col min="12576" max="12576" width="9" style="102"/>
    <col min="12577" max="12577" width="3.88671875" style="102" customWidth="1"/>
    <col min="12578" max="12579" width="7" style="102" customWidth="1"/>
    <col min="12580" max="12805" width="9" style="102"/>
    <col min="12806" max="12806" width="4.33203125" style="102" customWidth="1"/>
    <col min="12807" max="12807" width="11.109375" style="102" customWidth="1"/>
    <col min="12808" max="12808" width="4.6640625" style="102" customWidth="1"/>
    <col min="12809" max="12809" width="10.6640625" style="102" customWidth="1"/>
    <col min="12810" max="12810" width="8.33203125" style="102" bestFit="1" customWidth="1"/>
    <col min="12811" max="12811" width="8.109375" style="102" bestFit="1" customWidth="1"/>
    <col min="12812" max="12812" width="10.109375" style="102" bestFit="1" customWidth="1"/>
    <col min="12813" max="12830" width="5.77734375" style="102" customWidth="1"/>
    <col min="12831" max="12831" width="5.6640625" style="102" customWidth="1"/>
    <col min="12832" max="12832" width="9" style="102"/>
    <col min="12833" max="12833" width="3.88671875" style="102" customWidth="1"/>
    <col min="12834" max="12835" width="7" style="102" customWidth="1"/>
    <col min="12836" max="13061" width="9" style="102"/>
    <col min="13062" max="13062" width="4.33203125" style="102" customWidth="1"/>
    <col min="13063" max="13063" width="11.109375" style="102" customWidth="1"/>
    <col min="13064" max="13064" width="4.6640625" style="102" customWidth="1"/>
    <col min="13065" max="13065" width="10.6640625" style="102" customWidth="1"/>
    <col min="13066" max="13066" width="8.33203125" style="102" bestFit="1" customWidth="1"/>
    <col min="13067" max="13067" width="8.109375" style="102" bestFit="1" customWidth="1"/>
    <col min="13068" max="13068" width="10.109375" style="102" bestFit="1" customWidth="1"/>
    <col min="13069" max="13086" width="5.77734375" style="102" customWidth="1"/>
    <col min="13087" max="13087" width="5.6640625" style="102" customWidth="1"/>
    <col min="13088" max="13088" width="9" style="102"/>
    <col min="13089" max="13089" width="3.88671875" style="102" customWidth="1"/>
    <col min="13090" max="13091" width="7" style="102" customWidth="1"/>
    <col min="13092" max="13317" width="9" style="102"/>
    <col min="13318" max="13318" width="4.33203125" style="102" customWidth="1"/>
    <col min="13319" max="13319" width="11.109375" style="102" customWidth="1"/>
    <col min="13320" max="13320" width="4.6640625" style="102" customWidth="1"/>
    <col min="13321" max="13321" width="10.6640625" style="102" customWidth="1"/>
    <col min="13322" max="13322" width="8.33203125" style="102" bestFit="1" customWidth="1"/>
    <col min="13323" max="13323" width="8.109375" style="102" bestFit="1" customWidth="1"/>
    <col min="13324" max="13324" width="10.109375" style="102" bestFit="1" customWidth="1"/>
    <col min="13325" max="13342" width="5.77734375" style="102" customWidth="1"/>
    <col min="13343" max="13343" width="5.6640625" style="102" customWidth="1"/>
    <col min="13344" max="13344" width="9" style="102"/>
    <col min="13345" max="13345" width="3.88671875" style="102" customWidth="1"/>
    <col min="13346" max="13347" width="7" style="102" customWidth="1"/>
    <col min="13348" max="13573" width="9" style="102"/>
    <col min="13574" max="13574" width="4.33203125" style="102" customWidth="1"/>
    <col min="13575" max="13575" width="11.109375" style="102" customWidth="1"/>
    <col min="13576" max="13576" width="4.6640625" style="102" customWidth="1"/>
    <col min="13577" max="13577" width="10.6640625" style="102" customWidth="1"/>
    <col min="13578" max="13578" width="8.33203125" style="102" bestFit="1" customWidth="1"/>
    <col min="13579" max="13579" width="8.109375" style="102" bestFit="1" customWidth="1"/>
    <col min="13580" max="13580" width="10.109375" style="102" bestFit="1" customWidth="1"/>
    <col min="13581" max="13598" width="5.77734375" style="102" customWidth="1"/>
    <col min="13599" max="13599" width="5.6640625" style="102" customWidth="1"/>
    <col min="13600" max="13600" width="9" style="102"/>
    <col min="13601" max="13601" width="3.88671875" style="102" customWidth="1"/>
    <col min="13602" max="13603" width="7" style="102" customWidth="1"/>
    <col min="13604" max="13829" width="9" style="102"/>
    <col min="13830" max="13830" width="4.33203125" style="102" customWidth="1"/>
    <col min="13831" max="13831" width="11.109375" style="102" customWidth="1"/>
    <col min="13832" max="13832" width="4.6640625" style="102" customWidth="1"/>
    <col min="13833" max="13833" width="10.6640625" style="102" customWidth="1"/>
    <col min="13834" max="13834" width="8.33203125" style="102" bestFit="1" customWidth="1"/>
    <col min="13835" max="13835" width="8.109375" style="102" bestFit="1" customWidth="1"/>
    <col min="13836" max="13836" width="10.109375" style="102" bestFit="1" customWidth="1"/>
    <col min="13837" max="13854" width="5.77734375" style="102" customWidth="1"/>
    <col min="13855" max="13855" width="5.6640625" style="102" customWidth="1"/>
    <col min="13856" max="13856" width="9" style="102"/>
    <col min="13857" max="13857" width="3.88671875" style="102" customWidth="1"/>
    <col min="13858" max="13859" width="7" style="102" customWidth="1"/>
    <col min="13860" max="14085" width="9" style="102"/>
    <col min="14086" max="14086" width="4.33203125" style="102" customWidth="1"/>
    <col min="14087" max="14087" width="11.109375" style="102" customWidth="1"/>
    <col min="14088" max="14088" width="4.6640625" style="102" customWidth="1"/>
    <col min="14089" max="14089" width="10.6640625" style="102" customWidth="1"/>
    <col min="14090" max="14090" width="8.33203125" style="102" bestFit="1" customWidth="1"/>
    <col min="14091" max="14091" width="8.109375" style="102" bestFit="1" customWidth="1"/>
    <col min="14092" max="14092" width="10.109375" style="102" bestFit="1" customWidth="1"/>
    <col min="14093" max="14110" width="5.77734375" style="102" customWidth="1"/>
    <col min="14111" max="14111" width="5.6640625" style="102" customWidth="1"/>
    <col min="14112" max="14112" width="9" style="102"/>
    <col min="14113" max="14113" width="3.88671875" style="102" customWidth="1"/>
    <col min="14114" max="14115" width="7" style="102" customWidth="1"/>
    <col min="14116" max="14341" width="9" style="102"/>
    <col min="14342" max="14342" width="4.33203125" style="102" customWidth="1"/>
    <col min="14343" max="14343" width="11.109375" style="102" customWidth="1"/>
    <col min="14344" max="14344" width="4.6640625" style="102" customWidth="1"/>
    <col min="14345" max="14345" width="10.6640625" style="102" customWidth="1"/>
    <col min="14346" max="14346" width="8.33203125" style="102" bestFit="1" customWidth="1"/>
    <col min="14347" max="14347" width="8.109375" style="102" bestFit="1" customWidth="1"/>
    <col min="14348" max="14348" width="10.109375" style="102" bestFit="1" customWidth="1"/>
    <col min="14349" max="14366" width="5.77734375" style="102" customWidth="1"/>
    <col min="14367" max="14367" width="5.6640625" style="102" customWidth="1"/>
    <col min="14368" max="14368" width="9" style="102"/>
    <col min="14369" max="14369" width="3.88671875" style="102" customWidth="1"/>
    <col min="14370" max="14371" width="7" style="102" customWidth="1"/>
    <col min="14372" max="14597" width="9" style="102"/>
    <col min="14598" max="14598" width="4.33203125" style="102" customWidth="1"/>
    <col min="14599" max="14599" width="11.109375" style="102" customWidth="1"/>
    <col min="14600" max="14600" width="4.6640625" style="102" customWidth="1"/>
    <col min="14601" max="14601" width="10.6640625" style="102" customWidth="1"/>
    <col min="14602" max="14602" width="8.33203125" style="102" bestFit="1" customWidth="1"/>
    <col min="14603" max="14603" width="8.109375" style="102" bestFit="1" customWidth="1"/>
    <col min="14604" max="14604" width="10.109375" style="102" bestFit="1" customWidth="1"/>
    <col min="14605" max="14622" width="5.77734375" style="102" customWidth="1"/>
    <col min="14623" max="14623" width="5.6640625" style="102" customWidth="1"/>
    <col min="14624" max="14624" width="9" style="102"/>
    <col min="14625" max="14625" width="3.88671875" style="102" customWidth="1"/>
    <col min="14626" max="14627" width="7" style="102" customWidth="1"/>
    <col min="14628" max="14853" width="9" style="102"/>
    <col min="14854" max="14854" width="4.33203125" style="102" customWidth="1"/>
    <col min="14855" max="14855" width="11.109375" style="102" customWidth="1"/>
    <col min="14856" max="14856" width="4.6640625" style="102" customWidth="1"/>
    <col min="14857" max="14857" width="10.6640625" style="102" customWidth="1"/>
    <col min="14858" max="14858" width="8.33203125" style="102" bestFit="1" customWidth="1"/>
    <col min="14859" max="14859" width="8.109375" style="102" bestFit="1" customWidth="1"/>
    <col min="14860" max="14860" width="10.109375" style="102" bestFit="1" customWidth="1"/>
    <col min="14861" max="14878" width="5.77734375" style="102" customWidth="1"/>
    <col min="14879" max="14879" width="5.6640625" style="102" customWidth="1"/>
    <col min="14880" max="14880" width="9" style="102"/>
    <col min="14881" max="14881" width="3.88671875" style="102" customWidth="1"/>
    <col min="14882" max="14883" width="7" style="102" customWidth="1"/>
    <col min="14884" max="15109" width="9" style="102"/>
    <col min="15110" max="15110" width="4.33203125" style="102" customWidth="1"/>
    <col min="15111" max="15111" width="11.109375" style="102" customWidth="1"/>
    <col min="15112" max="15112" width="4.6640625" style="102" customWidth="1"/>
    <col min="15113" max="15113" width="10.6640625" style="102" customWidth="1"/>
    <col min="15114" max="15114" width="8.33203125" style="102" bestFit="1" customWidth="1"/>
    <col min="15115" max="15115" width="8.109375" style="102" bestFit="1" customWidth="1"/>
    <col min="15116" max="15116" width="10.109375" style="102" bestFit="1" customWidth="1"/>
    <col min="15117" max="15134" width="5.77734375" style="102" customWidth="1"/>
    <col min="15135" max="15135" width="5.6640625" style="102" customWidth="1"/>
    <col min="15136" max="15136" width="9" style="102"/>
    <col min="15137" max="15137" width="3.88671875" style="102" customWidth="1"/>
    <col min="15138" max="15139" width="7" style="102" customWidth="1"/>
    <col min="15140" max="15365" width="9" style="102"/>
    <col min="15366" max="15366" width="4.33203125" style="102" customWidth="1"/>
    <col min="15367" max="15367" width="11.109375" style="102" customWidth="1"/>
    <col min="15368" max="15368" width="4.6640625" style="102" customWidth="1"/>
    <col min="15369" max="15369" width="10.6640625" style="102" customWidth="1"/>
    <col min="15370" max="15370" width="8.33203125" style="102" bestFit="1" customWidth="1"/>
    <col min="15371" max="15371" width="8.109375" style="102" bestFit="1" customWidth="1"/>
    <col min="15372" max="15372" width="10.109375" style="102" bestFit="1" customWidth="1"/>
    <col min="15373" max="15390" width="5.77734375" style="102" customWidth="1"/>
    <col min="15391" max="15391" width="5.6640625" style="102" customWidth="1"/>
    <col min="15392" max="15392" width="9" style="102"/>
    <col min="15393" max="15393" width="3.88671875" style="102" customWidth="1"/>
    <col min="15394" max="15395" width="7" style="102" customWidth="1"/>
    <col min="15396" max="15621" width="9" style="102"/>
    <col min="15622" max="15622" width="4.33203125" style="102" customWidth="1"/>
    <col min="15623" max="15623" width="11.109375" style="102" customWidth="1"/>
    <col min="15624" max="15624" width="4.6640625" style="102" customWidth="1"/>
    <col min="15625" max="15625" width="10.6640625" style="102" customWidth="1"/>
    <col min="15626" max="15626" width="8.33203125" style="102" bestFit="1" customWidth="1"/>
    <col min="15627" max="15627" width="8.109375" style="102" bestFit="1" customWidth="1"/>
    <col min="15628" max="15628" width="10.109375" style="102" bestFit="1" customWidth="1"/>
    <col min="15629" max="15646" width="5.77734375" style="102" customWidth="1"/>
    <col min="15647" max="15647" width="5.6640625" style="102" customWidth="1"/>
    <col min="15648" max="15648" width="9" style="102"/>
    <col min="15649" max="15649" width="3.88671875" style="102" customWidth="1"/>
    <col min="15650" max="15651" width="7" style="102" customWidth="1"/>
    <col min="15652" max="15877" width="9" style="102"/>
    <col min="15878" max="15878" width="4.33203125" style="102" customWidth="1"/>
    <col min="15879" max="15879" width="11.109375" style="102" customWidth="1"/>
    <col min="15880" max="15880" width="4.6640625" style="102" customWidth="1"/>
    <col min="15881" max="15881" width="10.6640625" style="102" customWidth="1"/>
    <col min="15882" max="15882" width="8.33203125" style="102" bestFit="1" customWidth="1"/>
    <col min="15883" max="15883" width="8.109375" style="102" bestFit="1" customWidth="1"/>
    <col min="15884" max="15884" width="10.109375" style="102" bestFit="1" customWidth="1"/>
    <col min="15885" max="15902" width="5.77734375" style="102" customWidth="1"/>
    <col min="15903" max="15903" width="5.6640625" style="102" customWidth="1"/>
    <col min="15904" max="15904" width="9" style="102"/>
    <col min="15905" max="15905" width="3.88671875" style="102" customWidth="1"/>
    <col min="15906" max="15907" width="7" style="102" customWidth="1"/>
    <col min="15908" max="16133" width="9" style="102"/>
    <col min="16134" max="16134" width="4.33203125" style="102" customWidth="1"/>
    <col min="16135" max="16135" width="11.109375" style="102" customWidth="1"/>
    <col min="16136" max="16136" width="4.6640625" style="102" customWidth="1"/>
    <col min="16137" max="16137" width="10.6640625" style="102" customWidth="1"/>
    <col min="16138" max="16138" width="8.33203125" style="102" bestFit="1" customWidth="1"/>
    <col min="16139" max="16139" width="8.109375" style="102" bestFit="1" customWidth="1"/>
    <col min="16140" max="16140" width="10.109375" style="102" bestFit="1" customWidth="1"/>
    <col min="16141" max="16158" width="5.77734375" style="102" customWidth="1"/>
    <col min="16159" max="16159" width="5.6640625" style="102" customWidth="1"/>
    <col min="16160" max="16160" width="9" style="102"/>
    <col min="16161" max="16161" width="3.88671875" style="102" customWidth="1"/>
    <col min="16162" max="16163" width="7" style="102" customWidth="1"/>
    <col min="16164" max="16384" width="9" style="102"/>
  </cols>
  <sheetData>
    <row r="1" spans="1:35" ht="30.75" customHeight="1" x14ac:dyDescent="0.25">
      <c r="A1" s="686" t="s">
        <v>598</v>
      </c>
      <c r="B1" s="581"/>
      <c r="C1" s="581"/>
      <c r="D1" s="581"/>
      <c r="E1" s="581"/>
      <c r="F1" s="581"/>
      <c r="G1" s="582"/>
      <c r="H1" s="582"/>
      <c r="I1" s="795"/>
      <c r="J1" s="439"/>
      <c r="K1" s="585"/>
      <c r="L1" s="585"/>
      <c r="M1" s="440"/>
      <c r="N1" s="581"/>
      <c r="O1" s="443"/>
      <c r="P1" s="444"/>
      <c r="Q1" s="586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</row>
    <row r="2" spans="1:35" ht="22.5" customHeight="1" thickBot="1" x14ac:dyDescent="0.25">
      <c r="A2" s="309"/>
      <c r="B2" s="238"/>
      <c r="C2" s="310"/>
      <c r="D2" s="309"/>
      <c r="E2" s="311"/>
      <c r="F2" s="311"/>
      <c r="G2" s="797"/>
      <c r="H2" s="797"/>
      <c r="I2" s="881"/>
      <c r="J2" s="881"/>
      <c r="K2" s="881"/>
      <c r="L2" s="881"/>
      <c r="M2" s="881"/>
      <c r="N2" s="882"/>
      <c r="O2" s="882"/>
      <c r="P2" s="882"/>
      <c r="Q2" s="882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</row>
    <row r="3" spans="1:35" ht="133.80000000000001" thickBot="1" x14ac:dyDescent="0.25">
      <c r="A3" s="588" t="s">
        <v>252</v>
      </c>
      <c r="B3" s="243" t="s">
        <v>1</v>
      </c>
      <c r="C3" s="313" t="s">
        <v>2</v>
      </c>
      <c r="D3" s="798" t="s">
        <v>3</v>
      </c>
      <c r="E3" s="9" t="s">
        <v>571</v>
      </c>
      <c r="F3" s="314" t="s">
        <v>572</v>
      </c>
      <c r="G3" s="447" t="s">
        <v>547</v>
      </c>
      <c r="H3" s="448" t="s">
        <v>548</v>
      </c>
      <c r="I3" s="696" t="s">
        <v>553</v>
      </c>
      <c r="J3" s="316" t="s">
        <v>573</v>
      </c>
      <c r="K3" s="591"/>
      <c r="L3" s="799"/>
      <c r="M3" s="12"/>
      <c r="N3" s="245"/>
      <c r="O3" s="450" t="s">
        <v>574</v>
      </c>
      <c r="P3" s="451" t="s">
        <v>575</v>
      </c>
      <c r="Q3" s="593" t="s">
        <v>252</v>
      </c>
      <c r="R3" s="316" t="s">
        <v>1</v>
      </c>
      <c r="S3" s="15" t="s">
        <v>2</v>
      </c>
      <c r="T3" s="317" t="s">
        <v>3</v>
      </c>
      <c r="U3" s="15" t="s">
        <v>553</v>
      </c>
      <c r="V3" s="316"/>
      <c r="W3" s="318"/>
      <c r="X3" s="319"/>
      <c r="Y3" s="13"/>
      <c r="Z3" s="320"/>
      <c r="AA3" s="321"/>
      <c r="AB3" s="322"/>
      <c r="AC3" s="321"/>
      <c r="AD3" s="319"/>
      <c r="AF3" s="323"/>
      <c r="AG3" s="323"/>
      <c r="AH3" s="800"/>
      <c r="AI3" s="801"/>
    </row>
    <row r="4" spans="1:35" ht="15.9" customHeight="1" x14ac:dyDescent="0.2">
      <c r="A4" s="802">
        <v>1</v>
      </c>
      <c r="B4" s="803" t="s">
        <v>91</v>
      </c>
      <c r="C4" s="804">
        <v>1</v>
      </c>
      <c r="D4" s="805" t="s">
        <v>7</v>
      </c>
      <c r="E4" s="324">
        <v>61</v>
      </c>
      <c r="F4" s="325">
        <v>1</v>
      </c>
      <c r="G4" s="806">
        <f>RANK(N4,$N$4:$N$160,0)</f>
        <v>1</v>
      </c>
      <c r="H4" s="807">
        <f>RANK(I4,$I$4:$I$160,0)</f>
        <v>1</v>
      </c>
      <c r="I4" s="711">
        <f>IF(OR(C4=1,C4=2),E4/2,IF(C4="中3",E4,0))</f>
        <v>30.5</v>
      </c>
      <c r="J4" s="808">
        <f>VLOOKUP(C4,[1]学年!$C$2:$D$7,2,0)</f>
        <v>2</v>
      </c>
      <c r="K4" s="809" t="str">
        <f t="shared" ref="K4:K67" si="0">B4</f>
        <v>宮本　雪凪</v>
      </c>
      <c r="L4" s="810" t="str">
        <f t="shared" ref="L4:L67" si="1">D4</f>
        <v>県岐阜商</v>
      </c>
      <c r="M4" s="251">
        <v>9.9999999999999995E-7</v>
      </c>
      <c r="N4" s="131">
        <f t="shared" ref="N4:N67" si="2">I4+M4</f>
        <v>30.500001000000001</v>
      </c>
      <c r="O4" s="464"/>
      <c r="P4" s="465"/>
      <c r="Q4" s="608">
        <v>1</v>
      </c>
      <c r="R4" s="327" t="str">
        <f t="shared" ref="R4:R67" si="3">VLOOKUP($Q4,$G$4:$N$162,5,0)</f>
        <v>宮本　雪凪</v>
      </c>
      <c r="S4" s="131">
        <f t="shared" ref="S4:S67" si="4">VLOOKUP($Q4,$G$4:$N$162,4,0)</f>
        <v>2</v>
      </c>
      <c r="T4" s="327" t="str">
        <f t="shared" ref="T4:T67" si="5">VLOOKUP($Q4,$G$4:$N$162,6,0)</f>
        <v>県岐阜商</v>
      </c>
      <c r="U4" s="131">
        <f t="shared" ref="U4:U67" si="6">VLOOKUP($Q4,$G$4:$N$162,3,0)</f>
        <v>30.5</v>
      </c>
      <c r="V4" s="327"/>
      <c r="W4" s="131"/>
      <c r="X4" s="327"/>
      <c r="Y4" s="132"/>
      <c r="Z4" s="328"/>
      <c r="AA4" s="131"/>
      <c r="AB4" s="327"/>
      <c r="AC4" s="131"/>
      <c r="AD4" s="327"/>
      <c r="AF4" s="329"/>
      <c r="AG4" s="330"/>
      <c r="AH4" s="48"/>
      <c r="AI4" s="811"/>
    </row>
    <row r="5" spans="1:35" ht="15.9" customHeight="1" x14ac:dyDescent="0.2">
      <c r="A5" s="329">
        <v>2</v>
      </c>
      <c r="B5" s="812" t="s">
        <v>84</v>
      </c>
      <c r="C5" s="813">
        <v>3</v>
      </c>
      <c r="D5" s="814" t="s">
        <v>7</v>
      </c>
      <c r="E5" s="331">
        <v>53.75</v>
      </c>
      <c r="F5" s="332">
        <v>2</v>
      </c>
      <c r="G5" s="815">
        <f t="shared" ref="G5:G68" si="7">RANK(N5,$N$4:$N$160,0)</f>
        <v>139</v>
      </c>
      <c r="H5" s="816">
        <f t="shared" ref="H5:H68" si="8">RANK(I5,$I$4:$I$160,0)</f>
        <v>77</v>
      </c>
      <c r="I5" s="817">
        <f t="shared" ref="I5:I68" si="9">IF(OR(C5=1,C5=2),E5/2,IF(C5="中3",E5,0))</f>
        <v>0</v>
      </c>
      <c r="J5" s="818" t="str">
        <f>VLOOKUP(C5,[1]学年!$C$2:$D$7,2,0)</f>
        <v>×</v>
      </c>
      <c r="K5" s="819" t="str">
        <f t="shared" si="0"/>
        <v>兼山　栞凛</v>
      </c>
      <c r="L5" s="820" t="str">
        <f t="shared" si="1"/>
        <v>県岐阜商</v>
      </c>
      <c r="M5" s="26">
        <v>1.9999999999999999E-6</v>
      </c>
      <c r="N5" s="140">
        <f t="shared" si="2"/>
        <v>1.9999999999999999E-6</v>
      </c>
      <c r="O5" s="475"/>
      <c r="P5" s="476"/>
      <c r="Q5" s="615">
        <v>2</v>
      </c>
      <c r="R5" s="334" t="str">
        <f t="shared" si="3"/>
        <v>深尾　梨未</v>
      </c>
      <c r="S5" s="140">
        <f t="shared" si="4"/>
        <v>2</v>
      </c>
      <c r="T5" s="334" t="str">
        <f t="shared" si="5"/>
        <v>県岐阜商</v>
      </c>
      <c r="U5" s="140">
        <f t="shared" si="6"/>
        <v>26.5</v>
      </c>
      <c r="V5" s="334"/>
      <c r="W5" s="140"/>
      <c r="X5" s="334"/>
      <c r="Y5" s="28"/>
      <c r="Z5" s="335"/>
      <c r="AA5" s="140"/>
      <c r="AB5" s="334"/>
      <c r="AC5" s="140"/>
      <c r="AD5" s="334"/>
      <c r="AF5" s="329"/>
      <c r="AG5" s="330"/>
      <c r="AH5" s="48"/>
      <c r="AI5" s="811"/>
    </row>
    <row r="6" spans="1:35" ht="15.9" customHeight="1" x14ac:dyDescent="0.2">
      <c r="A6" s="329">
        <v>3</v>
      </c>
      <c r="B6" s="812" t="s">
        <v>92</v>
      </c>
      <c r="C6" s="813">
        <v>1</v>
      </c>
      <c r="D6" s="814" t="s">
        <v>7</v>
      </c>
      <c r="E6" s="331">
        <v>53</v>
      </c>
      <c r="F6" s="332">
        <v>3</v>
      </c>
      <c r="G6" s="815">
        <f t="shared" si="7"/>
        <v>3</v>
      </c>
      <c r="H6" s="816">
        <f t="shared" si="8"/>
        <v>2</v>
      </c>
      <c r="I6" s="540">
        <f t="shared" si="9"/>
        <v>26.5</v>
      </c>
      <c r="J6" s="818">
        <f>VLOOKUP(C6,[1]学年!$C$2:$D$7,2,0)</f>
        <v>2</v>
      </c>
      <c r="K6" s="819" t="str">
        <f t="shared" si="0"/>
        <v>半田　茜子</v>
      </c>
      <c r="L6" s="820" t="str">
        <f t="shared" si="1"/>
        <v>県岐阜商</v>
      </c>
      <c r="M6" s="26">
        <v>3.0000000000000001E-6</v>
      </c>
      <c r="N6" s="140">
        <f t="shared" si="2"/>
        <v>26.500003</v>
      </c>
      <c r="O6" s="475"/>
      <c r="P6" s="476"/>
      <c r="Q6" s="615">
        <v>3</v>
      </c>
      <c r="R6" s="334" t="str">
        <f t="shared" si="3"/>
        <v>半田　茜子</v>
      </c>
      <c r="S6" s="140">
        <f t="shared" si="4"/>
        <v>2</v>
      </c>
      <c r="T6" s="334" t="str">
        <f t="shared" si="5"/>
        <v>県岐阜商</v>
      </c>
      <c r="U6" s="140">
        <f t="shared" si="6"/>
        <v>26.5</v>
      </c>
      <c r="V6" s="334"/>
      <c r="W6" s="140"/>
      <c r="X6" s="334"/>
      <c r="Y6" s="28"/>
      <c r="Z6" s="335"/>
      <c r="AA6" s="140"/>
      <c r="AB6" s="334"/>
      <c r="AC6" s="140"/>
      <c r="AD6" s="334"/>
      <c r="AF6" s="329"/>
      <c r="AG6" s="330"/>
      <c r="AH6" s="48"/>
      <c r="AI6" s="811"/>
    </row>
    <row r="7" spans="1:35" ht="15.9" customHeight="1" x14ac:dyDescent="0.2">
      <c r="A7" s="329">
        <v>4</v>
      </c>
      <c r="B7" s="812" t="s">
        <v>86</v>
      </c>
      <c r="C7" s="813">
        <v>1</v>
      </c>
      <c r="D7" s="814" t="s">
        <v>7</v>
      </c>
      <c r="E7" s="331">
        <v>53</v>
      </c>
      <c r="F7" s="332">
        <v>3</v>
      </c>
      <c r="G7" s="815">
        <f t="shared" si="7"/>
        <v>2</v>
      </c>
      <c r="H7" s="816">
        <f t="shared" si="8"/>
        <v>2</v>
      </c>
      <c r="I7" s="540">
        <f t="shared" si="9"/>
        <v>26.5</v>
      </c>
      <c r="J7" s="818">
        <f>VLOOKUP(C7,[1]学年!$C$2:$D$7,2,0)</f>
        <v>2</v>
      </c>
      <c r="K7" s="819" t="str">
        <f t="shared" si="0"/>
        <v>深尾　梨未</v>
      </c>
      <c r="L7" s="820" t="str">
        <f t="shared" si="1"/>
        <v>県岐阜商</v>
      </c>
      <c r="M7" s="26">
        <v>3.9999999999999998E-6</v>
      </c>
      <c r="N7" s="140">
        <f t="shared" si="2"/>
        <v>26.500004000000001</v>
      </c>
      <c r="O7" s="475"/>
      <c r="P7" s="476"/>
      <c r="Q7" s="615">
        <v>4</v>
      </c>
      <c r="R7" s="334" t="str">
        <f t="shared" si="3"/>
        <v>有鹿　　桃</v>
      </c>
      <c r="S7" s="140">
        <f t="shared" si="4"/>
        <v>2</v>
      </c>
      <c r="T7" s="334" t="str">
        <f t="shared" si="5"/>
        <v>県岐阜商</v>
      </c>
      <c r="U7" s="140">
        <f t="shared" si="6"/>
        <v>22.5</v>
      </c>
      <c r="V7" s="334"/>
      <c r="W7" s="140"/>
      <c r="X7" s="334"/>
      <c r="Y7" s="28"/>
      <c r="Z7" s="335"/>
      <c r="AA7" s="140"/>
      <c r="AB7" s="334"/>
      <c r="AC7" s="140"/>
      <c r="AD7" s="334"/>
      <c r="AF7" s="329"/>
      <c r="AG7" s="330"/>
      <c r="AH7" s="48"/>
      <c r="AI7" s="811"/>
    </row>
    <row r="8" spans="1:35" ht="15.9" customHeight="1" x14ac:dyDescent="0.2">
      <c r="A8" s="329">
        <v>5</v>
      </c>
      <c r="B8" s="812" t="s">
        <v>254</v>
      </c>
      <c r="C8" s="813">
        <v>3</v>
      </c>
      <c r="D8" s="814" t="s">
        <v>7</v>
      </c>
      <c r="E8" s="331">
        <v>48.5</v>
      </c>
      <c r="F8" s="332">
        <v>5</v>
      </c>
      <c r="G8" s="815">
        <f t="shared" si="7"/>
        <v>138</v>
      </c>
      <c r="H8" s="816">
        <f t="shared" si="8"/>
        <v>77</v>
      </c>
      <c r="I8" s="540">
        <f t="shared" si="9"/>
        <v>0</v>
      </c>
      <c r="J8" s="818" t="str">
        <f>VLOOKUP(C8,[1]学年!$C$2:$D$7,2,0)</f>
        <v>×</v>
      </c>
      <c r="K8" s="819" t="str">
        <f t="shared" si="0"/>
        <v>福田　　愛</v>
      </c>
      <c r="L8" s="820" t="str">
        <f t="shared" si="1"/>
        <v>県岐阜商</v>
      </c>
      <c r="M8" s="26">
        <v>5.0000000000000004E-6</v>
      </c>
      <c r="N8" s="140">
        <f t="shared" si="2"/>
        <v>5.0000000000000004E-6</v>
      </c>
      <c r="O8" s="475"/>
      <c r="P8" s="476"/>
      <c r="Q8" s="615">
        <v>5</v>
      </c>
      <c r="R8" s="334" t="str">
        <f t="shared" si="3"/>
        <v>松島かなみ</v>
      </c>
      <c r="S8" s="140">
        <f t="shared" si="4"/>
        <v>3</v>
      </c>
      <c r="T8" s="334" t="str">
        <f t="shared" si="5"/>
        <v>県岐阜商</v>
      </c>
      <c r="U8" s="140">
        <f t="shared" si="6"/>
        <v>19.5</v>
      </c>
      <c r="V8" s="334"/>
      <c r="W8" s="140"/>
      <c r="X8" s="334"/>
      <c r="Y8" s="28"/>
      <c r="Z8" s="335"/>
      <c r="AA8" s="140"/>
      <c r="AB8" s="334"/>
      <c r="AC8" s="140"/>
      <c r="AD8" s="334"/>
      <c r="AF8" s="329"/>
      <c r="AG8" s="330"/>
      <c r="AH8" s="48"/>
      <c r="AI8" s="811"/>
    </row>
    <row r="9" spans="1:35" ht="15.9" customHeight="1" x14ac:dyDescent="0.2">
      <c r="A9" s="329">
        <v>6</v>
      </c>
      <c r="B9" s="812" t="s">
        <v>253</v>
      </c>
      <c r="C9" s="813">
        <v>3</v>
      </c>
      <c r="D9" s="814" t="s">
        <v>7</v>
      </c>
      <c r="E9" s="331">
        <v>46.5</v>
      </c>
      <c r="F9" s="332">
        <v>6</v>
      </c>
      <c r="G9" s="815">
        <f t="shared" si="7"/>
        <v>137</v>
      </c>
      <c r="H9" s="816">
        <f t="shared" si="8"/>
        <v>77</v>
      </c>
      <c r="I9" s="540">
        <f t="shared" si="9"/>
        <v>0</v>
      </c>
      <c r="J9" s="818" t="str">
        <f>VLOOKUP(C9,[1]学年!$C$2:$D$7,2,0)</f>
        <v>×</v>
      </c>
      <c r="K9" s="819" t="str">
        <f t="shared" si="0"/>
        <v>宗宮　　彩</v>
      </c>
      <c r="L9" s="820" t="str">
        <f t="shared" si="1"/>
        <v>県岐阜商</v>
      </c>
      <c r="M9" s="26">
        <v>6.0000000000000002E-6</v>
      </c>
      <c r="N9" s="140">
        <f t="shared" si="2"/>
        <v>6.0000000000000002E-6</v>
      </c>
      <c r="O9" s="475"/>
      <c r="P9" s="476"/>
      <c r="Q9" s="615">
        <v>6</v>
      </c>
      <c r="R9" s="334" t="str">
        <f t="shared" si="3"/>
        <v>関谷　　花</v>
      </c>
      <c r="S9" s="140">
        <f t="shared" si="4"/>
        <v>3</v>
      </c>
      <c r="T9" s="334" t="str">
        <f t="shared" si="5"/>
        <v>県岐阜商</v>
      </c>
      <c r="U9" s="140">
        <f t="shared" si="6"/>
        <v>17.75</v>
      </c>
      <c r="V9" s="334"/>
      <c r="W9" s="140"/>
      <c r="X9" s="334"/>
      <c r="Y9" s="28"/>
      <c r="Z9" s="335"/>
      <c r="AA9" s="140"/>
      <c r="AB9" s="334"/>
      <c r="AC9" s="140"/>
      <c r="AD9" s="334"/>
      <c r="AF9" s="329"/>
      <c r="AG9" s="330"/>
      <c r="AH9" s="48"/>
      <c r="AI9" s="811"/>
    </row>
    <row r="10" spans="1:35" ht="15.9" customHeight="1" x14ac:dyDescent="0.2">
      <c r="A10" s="329">
        <v>7</v>
      </c>
      <c r="B10" s="812" t="s">
        <v>257</v>
      </c>
      <c r="C10" s="813">
        <v>1</v>
      </c>
      <c r="D10" s="336" t="s">
        <v>7</v>
      </c>
      <c r="E10" s="331">
        <v>45</v>
      </c>
      <c r="F10" s="332">
        <v>7</v>
      </c>
      <c r="G10" s="815">
        <f t="shared" si="7"/>
        <v>4</v>
      </c>
      <c r="H10" s="816">
        <f t="shared" si="8"/>
        <v>4</v>
      </c>
      <c r="I10" s="540">
        <f t="shared" si="9"/>
        <v>22.5</v>
      </c>
      <c r="J10" s="818">
        <f>VLOOKUP(C10,[1]学年!$C$2:$D$7,2,0)</f>
        <v>2</v>
      </c>
      <c r="K10" s="819" t="str">
        <f t="shared" si="0"/>
        <v>有鹿　　桃</v>
      </c>
      <c r="L10" s="820" t="str">
        <f t="shared" si="1"/>
        <v>県岐阜商</v>
      </c>
      <c r="M10" s="26">
        <v>6.9999999999999999E-6</v>
      </c>
      <c r="N10" s="140">
        <f t="shared" si="2"/>
        <v>22.500007</v>
      </c>
      <c r="O10" s="475"/>
      <c r="P10" s="476"/>
      <c r="Q10" s="615">
        <v>7</v>
      </c>
      <c r="R10" s="334" t="str">
        <f t="shared" si="3"/>
        <v>堂前　瑠希</v>
      </c>
      <c r="S10" s="140">
        <f t="shared" si="4"/>
        <v>3</v>
      </c>
      <c r="T10" s="334" t="str">
        <f t="shared" si="5"/>
        <v>県岐阜商</v>
      </c>
      <c r="U10" s="140">
        <f t="shared" si="6"/>
        <v>13.5</v>
      </c>
      <c r="V10" s="334"/>
      <c r="W10" s="140"/>
      <c r="X10" s="334"/>
      <c r="Y10" s="28"/>
      <c r="Z10" s="335"/>
      <c r="AA10" s="140"/>
      <c r="AB10" s="334"/>
      <c r="AC10" s="140"/>
      <c r="AD10" s="334"/>
      <c r="AF10" s="329"/>
      <c r="AG10" s="330"/>
      <c r="AH10" s="48"/>
      <c r="AI10" s="811"/>
    </row>
    <row r="11" spans="1:35" ht="15.9" customHeight="1" x14ac:dyDescent="0.2">
      <c r="A11" s="329">
        <v>8</v>
      </c>
      <c r="B11" s="812" t="s">
        <v>258</v>
      </c>
      <c r="C11" s="813">
        <v>2</v>
      </c>
      <c r="D11" s="814" t="s">
        <v>7</v>
      </c>
      <c r="E11" s="331">
        <v>39</v>
      </c>
      <c r="F11" s="332">
        <v>8</v>
      </c>
      <c r="G11" s="815">
        <f t="shared" si="7"/>
        <v>5</v>
      </c>
      <c r="H11" s="816">
        <f t="shared" si="8"/>
        <v>5</v>
      </c>
      <c r="I11" s="540">
        <f t="shared" si="9"/>
        <v>19.5</v>
      </c>
      <c r="J11" s="818">
        <f>VLOOKUP(C11,[1]学年!$C$2:$D$7,2,0)</f>
        <v>3</v>
      </c>
      <c r="K11" s="819" t="str">
        <f t="shared" si="0"/>
        <v>松島かなみ</v>
      </c>
      <c r="L11" s="820" t="str">
        <f t="shared" si="1"/>
        <v>県岐阜商</v>
      </c>
      <c r="M11" s="26">
        <v>7.9999999999999996E-6</v>
      </c>
      <c r="N11" s="140">
        <f t="shared" si="2"/>
        <v>19.500008000000001</v>
      </c>
      <c r="O11" s="475"/>
      <c r="P11" s="476"/>
      <c r="Q11" s="615">
        <v>8</v>
      </c>
      <c r="R11" s="334" t="str">
        <f t="shared" si="3"/>
        <v>渡邊明衣里</v>
      </c>
      <c r="S11" s="140">
        <f t="shared" si="4"/>
        <v>3</v>
      </c>
      <c r="T11" s="334" t="str">
        <f t="shared" si="5"/>
        <v>東濃実</v>
      </c>
      <c r="U11" s="140">
        <f t="shared" si="6"/>
        <v>13.25</v>
      </c>
      <c r="V11" s="334"/>
      <c r="W11" s="140"/>
      <c r="X11" s="334"/>
      <c r="Y11" s="28"/>
      <c r="Z11" s="335"/>
      <c r="AA11" s="140"/>
      <c r="AB11" s="334"/>
      <c r="AC11" s="140"/>
      <c r="AD11" s="334"/>
      <c r="AF11" s="329"/>
      <c r="AG11" s="330"/>
      <c r="AH11" s="48"/>
      <c r="AI11" s="811"/>
    </row>
    <row r="12" spans="1:35" ht="15.9" customHeight="1" x14ac:dyDescent="0.2">
      <c r="A12" s="329">
        <v>9</v>
      </c>
      <c r="B12" s="812" t="s">
        <v>256</v>
      </c>
      <c r="C12" s="813">
        <v>2</v>
      </c>
      <c r="D12" s="814" t="s">
        <v>7</v>
      </c>
      <c r="E12" s="331">
        <v>35.5</v>
      </c>
      <c r="F12" s="332">
        <v>9</v>
      </c>
      <c r="G12" s="356">
        <f t="shared" si="7"/>
        <v>6</v>
      </c>
      <c r="H12" s="821">
        <f t="shared" si="8"/>
        <v>6</v>
      </c>
      <c r="I12" s="540">
        <f t="shared" si="9"/>
        <v>17.75</v>
      </c>
      <c r="J12" s="818">
        <f>VLOOKUP(C12,[1]学年!$C$2:$D$7,2,0)</f>
        <v>3</v>
      </c>
      <c r="K12" s="819" t="str">
        <f t="shared" si="0"/>
        <v>関谷　　花</v>
      </c>
      <c r="L12" s="820" t="str">
        <f t="shared" si="1"/>
        <v>県岐阜商</v>
      </c>
      <c r="M12" s="26">
        <v>9.0000000000000002E-6</v>
      </c>
      <c r="N12" s="140">
        <f t="shared" si="2"/>
        <v>17.750008999999999</v>
      </c>
      <c r="O12" s="475"/>
      <c r="P12" s="476"/>
      <c r="Q12" s="615">
        <v>9</v>
      </c>
      <c r="R12" s="334" t="str">
        <f t="shared" si="3"/>
        <v>間宮　万結</v>
      </c>
      <c r="S12" s="140">
        <f t="shared" si="4"/>
        <v>2</v>
      </c>
      <c r="T12" s="334" t="str">
        <f t="shared" si="5"/>
        <v>関</v>
      </c>
      <c r="U12" s="140">
        <f t="shared" si="6"/>
        <v>11.75</v>
      </c>
      <c r="V12" s="334"/>
      <c r="W12" s="140"/>
      <c r="X12" s="334"/>
      <c r="Y12" s="28"/>
      <c r="Z12" s="335"/>
      <c r="AA12" s="140"/>
      <c r="AB12" s="334"/>
      <c r="AC12" s="140"/>
      <c r="AD12" s="334"/>
      <c r="AF12" s="338"/>
      <c r="AG12" s="263"/>
      <c r="AH12" s="773"/>
      <c r="AI12" s="339"/>
    </row>
    <row r="13" spans="1:35" ht="15.9" customHeight="1" x14ac:dyDescent="0.2">
      <c r="A13" s="329">
        <v>10</v>
      </c>
      <c r="B13" s="812" t="s">
        <v>87</v>
      </c>
      <c r="C13" s="813">
        <v>3</v>
      </c>
      <c r="D13" s="814" t="s">
        <v>7</v>
      </c>
      <c r="E13" s="331">
        <v>30.875</v>
      </c>
      <c r="F13" s="332">
        <v>10</v>
      </c>
      <c r="G13" s="356">
        <f t="shared" si="7"/>
        <v>136</v>
      </c>
      <c r="H13" s="821">
        <f t="shared" si="8"/>
        <v>77</v>
      </c>
      <c r="I13" s="540">
        <f t="shared" si="9"/>
        <v>0</v>
      </c>
      <c r="J13" s="818" t="str">
        <f>VLOOKUP(C13,[1]学年!$C$2:$D$7,2,0)</f>
        <v>×</v>
      </c>
      <c r="K13" s="819" t="str">
        <f t="shared" si="0"/>
        <v>後藤　舞幸</v>
      </c>
      <c r="L13" s="820" t="str">
        <f t="shared" si="1"/>
        <v>県岐阜商</v>
      </c>
      <c r="M13" s="26">
        <v>1.0000000000000001E-5</v>
      </c>
      <c r="N13" s="140">
        <f t="shared" si="2"/>
        <v>1.0000000000000001E-5</v>
      </c>
      <c r="O13" s="475"/>
      <c r="P13" s="476"/>
      <c r="Q13" s="615">
        <v>10</v>
      </c>
      <c r="R13" s="334" t="str">
        <f t="shared" si="3"/>
        <v>松尾　希依</v>
      </c>
      <c r="S13" s="140">
        <f t="shared" si="4"/>
        <v>3</v>
      </c>
      <c r="T13" s="334" t="str">
        <f t="shared" si="5"/>
        <v>県岐阜商</v>
      </c>
      <c r="U13" s="140">
        <f t="shared" si="6"/>
        <v>10</v>
      </c>
      <c r="V13" s="334"/>
      <c r="W13" s="140"/>
      <c r="X13" s="334"/>
      <c r="Y13" s="28"/>
      <c r="Z13" s="335"/>
      <c r="AA13" s="140"/>
      <c r="AB13" s="334"/>
      <c r="AC13" s="140"/>
      <c r="AD13" s="334"/>
      <c r="AF13" s="329"/>
      <c r="AG13" s="330"/>
      <c r="AH13" s="48"/>
      <c r="AI13" s="811"/>
    </row>
    <row r="14" spans="1:35" ht="15.9" customHeight="1" x14ac:dyDescent="0.2">
      <c r="A14" s="329">
        <v>11</v>
      </c>
      <c r="B14" s="812" t="s">
        <v>85</v>
      </c>
      <c r="C14" s="813">
        <v>2</v>
      </c>
      <c r="D14" s="814" t="s">
        <v>7</v>
      </c>
      <c r="E14" s="331">
        <v>27</v>
      </c>
      <c r="F14" s="332">
        <v>11</v>
      </c>
      <c r="G14" s="356">
        <f t="shared" si="7"/>
        <v>7</v>
      </c>
      <c r="H14" s="821">
        <f t="shared" si="8"/>
        <v>7</v>
      </c>
      <c r="I14" s="540">
        <f t="shared" si="9"/>
        <v>13.5</v>
      </c>
      <c r="J14" s="818">
        <f>VLOOKUP(C14,[1]学年!$C$2:$D$7,2,0)</f>
        <v>3</v>
      </c>
      <c r="K14" s="819" t="str">
        <f t="shared" si="0"/>
        <v>堂前　瑠希</v>
      </c>
      <c r="L14" s="820" t="str">
        <f t="shared" si="1"/>
        <v>県岐阜商</v>
      </c>
      <c r="M14" s="26">
        <v>1.1E-5</v>
      </c>
      <c r="N14" s="140">
        <f t="shared" si="2"/>
        <v>13.500011000000001</v>
      </c>
      <c r="O14" s="481"/>
      <c r="P14" s="482"/>
      <c r="Q14" s="615">
        <v>11</v>
      </c>
      <c r="R14" s="334" t="str">
        <f t="shared" si="3"/>
        <v>石井　　晶</v>
      </c>
      <c r="S14" s="140">
        <f t="shared" si="4"/>
        <v>2</v>
      </c>
      <c r="T14" s="334" t="str">
        <f t="shared" si="5"/>
        <v>関</v>
      </c>
      <c r="U14" s="140">
        <f t="shared" si="6"/>
        <v>10</v>
      </c>
      <c r="V14" s="334"/>
      <c r="W14" s="140"/>
      <c r="X14" s="334"/>
      <c r="Y14" s="28"/>
      <c r="Z14" s="335"/>
      <c r="AA14" s="140"/>
      <c r="AB14" s="334"/>
      <c r="AC14" s="140"/>
      <c r="AD14" s="334"/>
      <c r="AF14" s="329"/>
      <c r="AG14" s="330"/>
      <c r="AH14" s="48"/>
      <c r="AI14" s="811"/>
    </row>
    <row r="15" spans="1:35" ht="15.9" customHeight="1" x14ac:dyDescent="0.2">
      <c r="A15" s="329">
        <v>12</v>
      </c>
      <c r="B15" s="812" t="s">
        <v>302</v>
      </c>
      <c r="C15" s="813">
        <v>2</v>
      </c>
      <c r="D15" s="814" t="s">
        <v>38</v>
      </c>
      <c r="E15" s="331">
        <v>26.5</v>
      </c>
      <c r="F15" s="332">
        <v>12</v>
      </c>
      <c r="G15" s="356">
        <f t="shared" si="7"/>
        <v>8</v>
      </c>
      <c r="H15" s="821">
        <f t="shared" si="8"/>
        <v>8</v>
      </c>
      <c r="I15" s="540">
        <f t="shared" si="9"/>
        <v>13.25</v>
      </c>
      <c r="J15" s="818">
        <f>VLOOKUP(C15,[1]学年!$C$2:$D$7,2,0)</f>
        <v>3</v>
      </c>
      <c r="K15" s="819" t="str">
        <f t="shared" si="0"/>
        <v>渡邊明衣里</v>
      </c>
      <c r="L15" s="820" t="str">
        <f t="shared" si="1"/>
        <v>東濃実</v>
      </c>
      <c r="M15" s="26">
        <v>1.2E-5</v>
      </c>
      <c r="N15" s="140">
        <f t="shared" si="2"/>
        <v>13.250012</v>
      </c>
      <c r="O15" s="481"/>
      <c r="P15" s="482"/>
      <c r="Q15" s="615">
        <v>12</v>
      </c>
      <c r="R15" s="334" t="str">
        <f t="shared" si="3"/>
        <v>三本　紗衣</v>
      </c>
      <c r="S15" s="140">
        <f t="shared" si="4"/>
        <v>2</v>
      </c>
      <c r="T15" s="334" t="str">
        <f t="shared" si="5"/>
        <v>県岐阜商</v>
      </c>
      <c r="U15" s="140">
        <f t="shared" si="6"/>
        <v>9.75</v>
      </c>
      <c r="V15" s="334"/>
      <c r="W15" s="140"/>
      <c r="X15" s="334"/>
      <c r="Y15" s="28"/>
      <c r="Z15" s="335"/>
      <c r="AA15" s="140"/>
      <c r="AB15" s="334"/>
      <c r="AC15" s="140"/>
      <c r="AD15" s="334"/>
      <c r="AF15" s="329"/>
      <c r="AG15" s="330"/>
      <c r="AH15" s="48"/>
      <c r="AI15" s="811"/>
    </row>
    <row r="16" spans="1:35" ht="15.9" customHeight="1" x14ac:dyDescent="0.2">
      <c r="A16" s="329">
        <v>13</v>
      </c>
      <c r="B16" s="812" t="s">
        <v>95</v>
      </c>
      <c r="C16" s="813">
        <v>1</v>
      </c>
      <c r="D16" s="814" t="s">
        <v>112</v>
      </c>
      <c r="E16" s="331">
        <v>23.5</v>
      </c>
      <c r="F16" s="332">
        <v>13</v>
      </c>
      <c r="G16" s="356">
        <f t="shared" si="7"/>
        <v>9</v>
      </c>
      <c r="H16" s="821">
        <f t="shared" si="8"/>
        <v>9</v>
      </c>
      <c r="I16" s="540">
        <f t="shared" si="9"/>
        <v>11.75</v>
      </c>
      <c r="J16" s="818">
        <f>VLOOKUP(C16,[1]学年!$C$2:$D$7,2,0)</f>
        <v>2</v>
      </c>
      <c r="K16" s="819" t="str">
        <f t="shared" si="0"/>
        <v>間宮　万結</v>
      </c>
      <c r="L16" s="820" t="str">
        <f t="shared" si="1"/>
        <v>関</v>
      </c>
      <c r="M16" s="26">
        <v>1.2999999999999999E-5</v>
      </c>
      <c r="N16" s="140">
        <f t="shared" si="2"/>
        <v>11.750012999999999</v>
      </c>
      <c r="O16" s="481"/>
      <c r="P16" s="482"/>
      <c r="Q16" s="615">
        <v>13</v>
      </c>
      <c r="R16" s="334" t="str">
        <f t="shared" si="3"/>
        <v>林　　香那</v>
      </c>
      <c r="S16" s="140">
        <f t="shared" si="4"/>
        <v>1</v>
      </c>
      <c r="T16" s="334" t="str">
        <f t="shared" si="5"/>
        <v>関スポーツ塾</v>
      </c>
      <c r="U16" s="140">
        <f t="shared" si="6"/>
        <v>9</v>
      </c>
      <c r="V16" s="334"/>
      <c r="W16" s="140"/>
      <c r="X16" s="334"/>
      <c r="Y16" s="28"/>
      <c r="Z16" s="335"/>
      <c r="AA16" s="140"/>
      <c r="AB16" s="334"/>
      <c r="AC16" s="140"/>
      <c r="AD16" s="334"/>
      <c r="AF16" s="329"/>
      <c r="AG16" s="330"/>
      <c r="AH16" s="48"/>
      <c r="AI16" s="811"/>
    </row>
    <row r="17" spans="1:35" ht="15.9" customHeight="1" x14ac:dyDescent="0.2">
      <c r="A17" s="329">
        <v>14</v>
      </c>
      <c r="B17" s="812" t="s">
        <v>285</v>
      </c>
      <c r="C17" s="813">
        <v>1</v>
      </c>
      <c r="D17" s="814" t="s">
        <v>112</v>
      </c>
      <c r="E17" s="331">
        <v>20</v>
      </c>
      <c r="F17" s="332">
        <v>14</v>
      </c>
      <c r="G17" s="356">
        <f t="shared" si="7"/>
        <v>11</v>
      </c>
      <c r="H17" s="821">
        <f t="shared" si="8"/>
        <v>10</v>
      </c>
      <c r="I17" s="540">
        <f t="shared" si="9"/>
        <v>10</v>
      </c>
      <c r="J17" s="818">
        <f>VLOOKUP(C17,[1]学年!$C$2:$D$7,2,0)</f>
        <v>2</v>
      </c>
      <c r="K17" s="819" t="str">
        <f t="shared" si="0"/>
        <v>石井　　晶</v>
      </c>
      <c r="L17" s="820" t="str">
        <f t="shared" si="1"/>
        <v>関</v>
      </c>
      <c r="M17" s="26">
        <v>1.4E-5</v>
      </c>
      <c r="N17" s="140">
        <f t="shared" si="2"/>
        <v>10.000014</v>
      </c>
      <c r="O17" s="481"/>
      <c r="P17" s="482"/>
      <c r="Q17" s="615">
        <v>14</v>
      </c>
      <c r="R17" s="334" t="str">
        <f t="shared" si="3"/>
        <v>足立　莉子</v>
      </c>
      <c r="S17" s="140">
        <f t="shared" si="4"/>
        <v>2</v>
      </c>
      <c r="T17" s="334" t="str">
        <f t="shared" si="5"/>
        <v>関</v>
      </c>
      <c r="U17" s="140">
        <f t="shared" si="6"/>
        <v>8.75</v>
      </c>
      <c r="V17" s="334"/>
      <c r="W17" s="140"/>
      <c r="X17" s="334"/>
      <c r="Y17" s="28"/>
      <c r="Z17" s="335"/>
      <c r="AA17" s="140"/>
      <c r="AB17" s="334"/>
      <c r="AC17" s="140"/>
      <c r="AD17" s="334"/>
      <c r="AF17" s="329"/>
      <c r="AG17" s="330"/>
      <c r="AH17" s="48"/>
      <c r="AI17" s="811"/>
    </row>
    <row r="18" spans="1:35" ht="15.9" customHeight="1" x14ac:dyDescent="0.2">
      <c r="A18" s="329">
        <v>15</v>
      </c>
      <c r="B18" s="812" t="s">
        <v>168</v>
      </c>
      <c r="C18" s="813">
        <v>2</v>
      </c>
      <c r="D18" s="814" t="s">
        <v>7</v>
      </c>
      <c r="E18" s="331">
        <v>20</v>
      </c>
      <c r="F18" s="332">
        <v>14</v>
      </c>
      <c r="G18" s="356">
        <f t="shared" si="7"/>
        <v>10</v>
      </c>
      <c r="H18" s="821">
        <f t="shared" si="8"/>
        <v>10</v>
      </c>
      <c r="I18" s="540">
        <f t="shared" si="9"/>
        <v>10</v>
      </c>
      <c r="J18" s="818">
        <f>VLOOKUP(C18,[1]学年!$C$2:$D$7,2,0)</f>
        <v>3</v>
      </c>
      <c r="K18" s="819" t="str">
        <f t="shared" si="0"/>
        <v>松尾　希依</v>
      </c>
      <c r="L18" s="820" t="str">
        <f t="shared" si="1"/>
        <v>県岐阜商</v>
      </c>
      <c r="M18" s="26">
        <v>1.5E-5</v>
      </c>
      <c r="N18" s="140">
        <f t="shared" si="2"/>
        <v>10.000014999999999</v>
      </c>
      <c r="O18" s="481"/>
      <c r="P18" s="482"/>
      <c r="Q18" s="615">
        <v>15</v>
      </c>
      <c r="R18" s="334" t="str">
        <f t="shared" si="3"/>
        <v>松林　麻央</v>
      </c>
      <c r="S18" s="140">
        <f t="shared" si="4"/>
        <v>2</v>
      </c>
      <c r="T18" s="334" t="str">
        <f t="shared" si="5"/>
        <v>県岐阜商</v>
      </c>
      <c r="U18" s="140">
        <f t="shared" si="6"/>
        <v>8.25</v>
      </c>
      <c r="V18" s="334"/>
      <c r="W18" s="140"/>
      <c r="X18" s="334"/>
      <c r="Y18" s="28"/>
      <c r="Z18" s="335"/>
      <c r="AA18" s="140"/>
      <c r="AB18" s="334"/>
      <c r="AC18" s="140"/>
      <c r="AD18" s="334"/>
      <c r="AF18" s="329"/>
      <c r="AG18" s="330"/>
      <c r="AH18" s="48"/>
      <c r="AI18" s="811"/>
    </row>
    <row r="19" spans="1:35" ht="15.9" customHeight="1" x14ac:dyDescent="0.2">
      <c r="A19" s="329">
        <v>16</v>
      </c>
      <c r="B19" s="812" t="s">
        <v>97</v>
      </c>
      <c r="C19" s="813">
        <v>1</v>
      </c>
      <c r="D19" s="814" t="s">
        <v>7</v>
      </c>
      <c r="E19" s="331">
        <v>19.5</v>
      </c>
      <c r="F19" s="332">
        <v>16</v>
      </c>
      <c r="G19" s="356">
        <f t="shared" si="7"/>
        <v>12</v>
      </c>
      <c r="H19" s="821">
        <f t="shared" si="8"/>
        <v>12</v>
      </c>
      <c r="I19" s="540">
        <f t="shared" si="9"/>
        <v>9.75</v>
      </c>
      <c r="J19" s="818">
        <f>VLOOKUP(C19,[1]学年!$C$2:$D$7,2,0)</f>
        <v>2</v>
      </c>
      <c r="K19" s="819" t="str">
        <f t="shared" si="0"/>
        <v>三本　紗衣</v>
      </c>
      <c r="L19" s="820" t="str">
        <f t="shared" si="1"/>
        <v>県岐阜商</v>
      </c>
      <c r="M19" s="26">
        <v>1.5999999999999999E-5</v>
      </c>
      <c r="N19" s="140">
        <f t="shared" si="2"/>
        <v>9.7500160000000005</v>
      </c>
      <c r="O19" s="481"/>
      <c r="P19" s="482"/>
      <c r="Q19" s="615">
        <v>16</v>
      </c>
      <c r="R19" s="334" t="str">
        <f t="shared" si="3"/>
        <v>藤村　香文</v>
      </c>
      <c r="S19" s="140">
        <f t="shared" si="4"/>
        <v>3</v>
      </c>
      <c r="T19" s="334" t="str">
        <f t="shared" si="5"/>
        <v>武義</v>
      </c>
      <c r="U19" s="140">
        <f t="shared" si="6"/>
        <v>8</v>
      </c>
      <c r="V19" s="334"/>
      <c r="W19" s="140"/>
      <c r="X19" s="334"/>
      <c r="Y19" s="28"/>
      <c r="Z19" s="335"/>
      <c r="AA19" s="140"/>
      <c r="AB19" s="334"/>
      <c r="AC19" s="140"/>
      <c r="AD19" s="334"/>
      <c r="AF19" s="329"/>
      <c r="AG19" s="330"/>
      <c r="AH19" s="48"/>
      <c r="AI19" s="811"/>
    </row>
    <row r="20" spans="1:35" ht="15.9" customHeight="1" x14ac:dyDescent="0.2">
      <c r="A20" s="329">
        <v>17</v>
      </c>
      <c r="B20" s="812" t="s">
        <v>98</v>
      </c>
      <c r="C20" s="813">
        <v>1</v>
      </c>
      <c r="D20" s="814" t="s">
        <v>112</v>
      </c>
      <c r="E20" s="331">
        <v>17.5</v>
      </c>
      <c r="F20" s="332">
        <v>17</v>
      </c>
      <c r="G20" s="356">
        <f t="shared" si="7"/>
        <v>14</v>
      </c>
      <c r="H20" s="821">
        <f t="shared" si="8"/>
        <v>14</v>
      </c>
      <c r="I20" s="540">
        <f t="shared" si="9"/>
        <v>8.75</v>
      </c>
      <c r="J20" s="818">
        <f>VLOOKUP(C20,[1]学年!$C$2:$D$7,2,0)</f>
        <v>2</v>
      </c>
      <c r="K20" s="819" t="str">
        <f t="shared" si="0"/>
        <v>足立　莉子</v>
      </c>
      <c r="L20" s="820" t="str">
        <f t="shared" si="1"/>
        <v>関</v>
      </c>
      <c r="M20" s="26">
        <v>1.7E-5</v>
      </c>
      <c r="N20" s="140">
        <f t="shared" si="2"/>
        <v>8.7500169999999997</v>
      </c>
      <c r="O20" s="481"/>
      <c r="P20" s="482"/>
      <c r="Q20" s="615">
        <v>17</v>
      </c>
      <c r="R20" s="334" t="str">
        <f t="shared" si="3"/>
        <v>吉田　　桜</v>
      </c>
      <c r="S20" s="140">
        <f t="shared" si="4"/>
        <v>3</v>
      </c>
      <c r="T20" s="334" t="str">
        <f t="shared" si="5"/>
        <v>県岐阜商</v>
      </c>
      <c r="U20" s="140">
        <f t="shared" si="6"/>
        <v>7.0625</v>
      </c>
      <c r="V20" s="334"/>
      <c r="W20" s="140"/>
      <c r="X20" s="334"/>
      <c r="Y20" s="28"/>
      <c r="Z20" s="335"/>
      <c r="AA20" s="140"/>
      <c r="AB20" s="334"/>
      <c r="AC20" s="140"/>
      <c r="AD20" s="334"/>
      <c r="AF20" s="338"/>
      <c r="AG20" s="263"/>
      <c r="AH20" s="773"/>
      <c r="AI20" s="339"/>
    </row>
    <row r="21" spans="1:35" ht="15.9" customHeight="1" x14ac:dyDescent="0.2">
      <c r="A21" s="329">
        <v>18</v>
      </c>
      <c r="B21" s="812" t="s">
        <v>83</v>
      </c>
      <c r="C21" s="813">
        <v>3</v>
      </c>
      <c r="D21" s="814" t="s">
        <v>78</v>
      </c>
      <c r="E21" s="331">
        <v>17.375</v>
      </c>
      <c r="F21" s="332">
        <v>18</v>
      </c>
      <c r="G21" s="356">
        <f t="shared" si="7"/>
        <v>135</v>
      </c>
      <c r="H21" s="821">
        <f t="shared" si="8"/>
        <v>77</v>
      </c>
      <c r="I21" s="540">
        <f t="shared" si="9"/>
        <v>0</v>
      </c>
      <c r="J21" s="818" t="str">
        <f>VLOOKUP(C21,[1]学年!$C$2:$D$7,2,0)</f>
        <v>×</v>
      </c>
      <c r="K21" s="819" t="str">
        <f t="shared" si="0"/>
        <v>豊吉　彩乃</v>
      </c>
      <c r="L21" s="820" t="str">
        <f t="shared" si="1"/>
        <v>岐阜</v>
      </c>
      <c r="M21" s="26">
        <v>1.8E-5</v>
      </c>
      <c r="N21" s="140">
        <f t="shared" si="2"/>
        <v>1.8E-5</v>
      </c>
      <c r="O21" s="481"/>
      <c r="P21" s="482"/>
      <c r="Q21" s="615">
        <v>18</v>
      </c>
      <c r="R21" s="334" t="str">
        <f t="shared" si="3"/>
        <v>川松咲貴菜</v>
      </c>
      <c r="S21" s="140">
        <f t="shared" si="4"/>
        <v>3</v>
      </c>
      <c r="T21" s="334" t="str">
        <f t="shared" si="5"/>
        <v>関有知</v>
      </c>
      <c r="U21" s="140">
        <f t="shared" si="6"/>
        <v>6.875</v>
      </c>
      <c r="V21" s="334"/>
      <c r="W21" s="140"/>
      <c r="X21" s="334"/>
      <c r="Y21" s="28"/>
      <c r="Z21" s="335"/>
      <c r="AA21" s="140"/>
      <c r="AB21" s="334"/>
      <c r="AC21" s="140"/>
      <c r="AD21" s="334"/>
      <c r="AF21" s="329"/>
      <c r="AG21" s="330"/>
      <c r="AH21" s="48"/>
      <c r="AI21" s="811"/>
    </row>
    <row r="22" spans="1:35" ht="15.9" customHeight="1" x14ac:dyDescent="0.2">
      <c r="A22" s="329">
        <v>19</v>
      </c>
      <c r="B22" s="812" t="s">
        <v>331</v>
      </c>
      <c r="C22" s="813">
        <v>1</v>
      </c>
      <c r="D22" s="814" t="s">
        <v>7</v>
      </c>
      <c r="E22" s="331">
        <v>16.5</v>
      </c>
      <c r="F22" s="332">
        <v>19</v>
      </c>
      <c r="G22" s="356">
        <f t="shared" si="7"/>
        <v>15</v>
      </c>
      <c r="H22" s="821">
        <f t="shared" si="8"/>
        <v>15</v>
      </c>
      <c r="I22" s="540">
        <f t="shared" si="9"/>
        <v>8.25</v>
      </c>
      <c r="J22" s="818">
        <f>VLOOKUP(C22,[1]学年!$C$2:$D$7,2,0)</f>
        <v>2</v>
      </c>
      <c r="K22" s="819" t="str">
        <f t="shared" si="0"/>
        <v>松林　麻央</v>
      </c>
      <c r="L22" s="820" t="str">
        <f t="shared" si="1"/>
        <v>県岐阜商</v>
      </c>
      <c r="M22" s="26">
        <v>1.9000000000000001E-5</v>
      </c>
      <c r="N22" s="140">
        <f t="shared" si="2"/>
        <v>8.250019</v>
      </c>
      <c r="O22" s="481"/>
      <c r="P22" s="482"/>
      <c r="Q22" s="615">
        <v>19</v>
      </c>
      <c r="R22" s="334" t="str">
        <f t="shared" si="3"/>
        <v>古田　唯夏</v>
      </c>
      <c r="S22" s="140">
        <f t="shared" si="4"/>
        <v>2</v>
      </c>
      <c r="T22" s="334" t="str">
        <f t="shared" si="5"/>
        <v>関</v>
      </c>
      <c r="U22" s="140">
        <f t="shared" si="6"/>
        <v>6.25</v>
      </c>
      <c r="V22" s="334"/>
      <c r="W22" s="140"/>
      <c r="X22" s="334"/>
      <c r="Y22" s="28"/>
      <c r="Z22" s="335"/>
      <c r="AA22" s="140"/>
      <c r="AB22" s="334"/>
      <c r="AC22" s="140"/>
      <c r="AD22" s="334"/>
      <c r="AF22" s="329"/>
      <c r="AG22" s="330"/>
      <c r="AH22" s="48"/>
      <c r="AI22" s="811"/>
    </row>
    <row r="23" spans="1:35" ht="15.9" customHeight="1" x14ac:dyDescent="0.2">
      <c r="A23" s="329">
        <v>20</v>
      </c>
      <c r="B23" s="812" t="s">
        <v>283</v>
      </c>
      <c r="C23" s="813">
        <v>2</v>
      </c>
      <c r="D23" s="814" t="s">
        <v>58</v>
      </c>
      <c r="E23" s="331">
        <v>16</v>
      </c>
      <c r="F23" s="332">
        <v>20</v>
      </c>
      <c r="G23" s="356">
        <f t="shared" si="7"/>
        <v>16</v>
      </c>
      <c r="H23" s="821">
        <f t="shared" si="8"/>
        <v>16</v>
      </c>
      <c r="I23" s="540">
        <f t="shared" si="9"/>
        <v>8</v>
      </c>
      <c r="J23" s="818">
        <f>VLOOKUP(C23,[1]学年!$C$2:$D$7,2,0)</f>
        <v>3</v>
      </c>
      <c r="K23" s="819" t="str">
        <f t="shared" si="0"/>
        <v>藤村　香文</v>
      </c>
      <c r="L23" s="820" t="str">
        <f t="shared" si="1"/>
        <v>武義</v>
      </c>
      <c r="M23" s="26">
        <v>2.0000000000000002E-5</v>
      </c>
      <c r="N23" s="140">
        <f t="shared" si="2"/>
        <v>8.0000199999999992</v>
      </c>
      <c r="O23" s="481"/>
      <c r="P23" s="482"/>
      <c r="Q23" s="615">
        <v>20</v>
      </c>
      <c r="R23" s="334" t="str">
        <f t="shared" si="3"/>
        <v>國井　彩名</v>
      </c>
      <c r="S23" s="140">
        <f t="shared" si="4"/>
        <v>1</v>
      </c>
      <c r="T23" s="334" t="str">
        <f t="shared" si="5"/>
        <v>小林クラブ</v>
      </c>
      <c r="U23" s="140">
        <f t="shared" si="6"/>
        <v>6</v>
      </c>
      <c r="V23" s="334"/>
      <c r="W23" s="140"/>
      <c r="X23" s="334"/>
      <c r="Y23" s="28"/>
      <c r="Z23" s="335"/>
      <c r="AA23" s="140"/>
      <c r="AB23" s="334"/>
      <c r="AC23" s="140"/>
      <c r="AD23" s="334"/>
      <c r="AF23" s="329"/>
      <c r="AG23" s="330"/>
      <c r="AH23" s="48"/>
      <c r="AI23" s="811"/>
    </row>
    <row r="24" spans="1:35" ht="15.9" customHeight="1" x14ac:dyDescent="0.2">
      <c r="A24" s="329">
        <v>21</v>
      </c>
      <c r="B24" s="812" t="s">
        <v>183</v>
      </c>
      <c r="C24" s="813">
        <v>2</v>
      </c>
      <c r="D24" s="814" t="s">
        <v>7</v>
      </c>
      <c r="E24" s="331">
        <v>14.125</v>
      </c>
      <c r="F24" s="332">
        <v>21</v>
      </c>
      <c r="G24" s="356">
        <f t="shared" si="7"/>
        <v>17</v>
      </c>
      <c r="H24" s="821">
        <f t="shared" si="8"/>
        <v>17</v>
      </c>
      <c r="I24" s="540">
        <f t="shared" si="9"/>
        <v>7.0625</v>
      </c>
      <c r="J24" s="818">
        <f>VLOOKUP(C24,[1]学年!$C$2:$D$7,2,0)</f>
        <v>3</v>
      </c>
      <c r="K24" s="819" t="str">
        <f t="shared" si="0"/>
        <v>吉田　　桜</v>
      </c>
      <c r="L24" s="820" t="str">
        <f t="shared" si="1"/>
        <v>県岐阜商</v>
      </c>
      <c r="M24" s="26">
        <v>2.0999999999999999E-5</v>
      </c>
      <c r="N24" s="140">
        <f t="shared" si="2"/>
        <v>7.0625210000000003</v>
      </c>
      <c r="O24" s="481"/>
      <c r="P24" s="482"/>
      <c r="Q24" s="615">
        <v>21</v>
      </c>
      <c r="R24" s="334" t="str">
        <f t="shared" si="3"/>
        <v>久世　一姫</v>
      </c>
      <c r="S24" s="140">
        <f t="shared" si="4"/>
        <v>1</v>
      </c>
      <c r="T24" s="334" t="str">
        <f t="shared" si="5"/>
        <v>SJC</v>
      </c>
      <c r="U24" s="140">
        <f t="shared" si="6"/>
        <v>6</v>
      </c>
      <c r="V24" s="334"/>
      <c r="W24" s="140"/>
      <c r="X24" s="334"/>
      <c r="Y24" s="28"/>
      <c r="Z24" s="335"/>
      <c r="AA24" s="140"/>
      <c r="AB24" s="334"/>
      <c r="AC24" s="140"/>
      <c r="AD24" s="334"/>
      <c r="AF24" s="329"/>
      <c r="AG24" s="330"/>
      <c r="AH24" s="48"/>
      <c r="AI24" s="811"/>
    </row>
    <row r="25" spans="1:35" ht="15.9" customHeight="1" x14ac:dyDescent="0.2">
      <c r="A25" s="329">
        <v>22</v>
      </c>
      <c r="B25" s="812" t="s">
        <v>255</v>
      </c>
      <c r="C25" s="813">
        <v>2</v>
      </c>
      <c r="D25" s="814" t="s">
        <v>9</v>
      </c>
      <c r="E25" s="331">
        <v>13.75</v>
      </c>
      <c r="F25" s="332">
        <v>22</v>
      </c>
      <c r="G25" s="356">
        <f t="shared" si="7"/>
        <v>18</v>
      </c>
      <c r="H25" s="821">
        <f t="shared" si="8"/>
        <v>18</v>
      </c>
      <c r="I25" s="540">
        <f t="shared" si="9"/>
        <v>6.875</v>
      </c>
      <c r="J25" s="818">
        <f>VLOOKUP(C25,[1]学年!$C$2:$D$7,2,0)</f>
        <v>3</v>
      </c>
      <c r="K25" s="819" t="str">
        <f t="shared" si="0"/>
        <v>川松咲貴菜</v>
      </c>
      <c r="L25" s="820" t="str">
        <f t="shared" si="1"/>
        <v>関有知</v>
      </c>
      <c r="M25" s="26">
        <v>2.1999999999999999E-5</v>
      </c>
      <c r="N25" s="140">
        <f t="shared" si="2"/>
        <v>6.8750220000000004</v>
      </c>
      <c r="O25" s="481"/>
      <c r="P25" s="482"/>
      <c r="Q25" s="615">
        <v>22</v>
      </c>
      <c r="R25" s="334" t="str">
        <f t="shared" si="3"/>
        <v>井田　響夏</v>
      </c>
      <c r="S25" s="140">
        <f t="shared" si="4"/>
        <v>3</v>
      </c>
      <c r="T25" s="334" t="str">
        <f t="shared" si="5"/>
        <v>済美</v>
      </c>
      <c r="U25" s="140">
        <f t="shared" si="6"/>
        <v>5.6875</v>
      </c>
      <c r="V25" s="334"/>
      <c r="W25" s="140"/>
      <c r="X25" s="334"/>
      <c r="Y25" s="28"/>
      <c r="Z25" s="335"/>
      <c r="AA25" s="140"/>
      <c r="AB25" s="334"/>
      <c r="AC25" s="140"/>
      <c r="AD25" s="334"/>
      <c r="AF25" s="329"/>
      <c r="AG25" s="330"/>
      <c r="AH25" s="48"/>
      <c r="AI25" s="811"/>
    </row>
    <row r="26" spans="1:35" ht="15.9" customHeight="1" x14ac:dyDescent="0.2">
      <c r="A26" s="329">
        <v>23</v>
      </c>
      <c r="B26" s="812" t="s">
        <v>328</v>
      </c>
      <c r="C26" s="813">
        <v>1</v>
      </c>
      <c r="D26" s="814" t="s">
        <v>112</v>
      </c>
      <c r="E26" s="331">
        <v>12.5</v>
      </c>
      <c r="F26" s="332">
        <v>23</v>
      </c>
      <c r="G26" s="356">
        <f t="shared" si="7"/>
        <v>19</v>
      </c>
      <c r="H26" s="821">
        <f t="shared" si="8"/>
        <v>19</v>
      </c>
      <c r="I26" s="540">
        <f t="shared" si="9"/>
        <v>6.25</v>
      </c>
      <c r="J26" s="818">
        <f>VLOOKUP(C26,[1]学年!$C$2:$D$7,2,0)</f>
        <v>2</v>
      </c>
      <c r="K26" s="819" t="str">
        <f t="shared" si="0"/>
        <v>古田　唯夏</v>
      </c>
      <c r="L26" s="820" t="str">
        <f t="shared" si="1"/>
        <v>関</v>
      </c>
      <c r="M26" s="26">
        <v>2.3E-5</v>
      </c>
      <c r="N26" s="140">
        <f t="shared" si="2"/>
        <v>6.2500229999999997</v>
      </c>
      <c r="O26" s="481"/>
      <c r="P26" s="482"/>
      <c r="Q26" s="615">
        <v>23</v>
      </c>
      <c r="R26" s="334" t="str">
        <f t="shared" si="3"/>
        <v>近藤　春奈</v>
      </c>
      <c r="S26" s="140">
        <f t="shared" si="4"/>
        <v>2</v>
      </c>
      <c r="T26" s="334" t="str">
        <f t="shared" si="5"/>
        <v>大垣南</v>
      </c>
      <c r="U26" s="140">
        <f t="shared" si="6"/>
        <v>4.75</v>
      </c>
      <c r="V26" s="334"/>
      <c r="W26" s="140"/>
      <c r="X26" s="334"/>
      <c r="Y26" s="28"/>
      <c r="Z26" s="335"/>
      <c r="AA26" s="140"/>
      <c r="AB26" s="334"/>
      <c r="AC26" s="140"/>
      <c r="AD26" s="334"/>
      <c r="AF26" s="329"/>
      <c r="AG26" s="330"/>
      <c r="AH26" s="48"/>
      <c r="AI26" s="811"/>
    </row>
    <row r="27" spans="1:35" ht="15.9" customHeight="1" x14ac:dyDescent="0.2">
      <c r="A27" s="329">
        <v>24</v>
      </c>
      <c r="B27" s="812" t="s">
        <v>150</v>
      </c>
      <c r="C27" s="813">
        <v>3</v>
      </c>
      <c r="D27" s="814" t="s">
        <v>38</v>
      </c>
      <c r="E27" s="331">
        <v>11.5625</v>
      </c>
      <c r="F27" s="332">
        <v>24</v>
      </c>
      <c r="G27" s="356">
        <f t="shared" si="7"/>
        <v>134</v>
      </c>
      <c r="H27" s="821">
        <f t="shared" si="8"/>
        <v>77</v>
      </c>
      <c r="I27" s="540">
        <f t="shared" si="9"/>
        <v>0</v>
      </c>
      <c r="J27" s="818" t="str">
        <f>VLOOKUP(C27,[1]学年!$C$2:$D$7,2,0)</f>
        <v>×</v>
      </c>
      <c r="K27" s="819" t="str">
        <f t="shared" si="0"/>
        <v>川路　美衣</v>
      </c>
      <c r="L27" s="820" t="str">
        <f t="shared" si="1"/>
        <v>東濃実</v>
      </c>
      <c r="M27" s="26">
        <v>2.4000000000000001E-5</v>
      </c>
      <c r="N27" s="140">
        <f t="shared" si="2"/>
        <v>2.4000000000000001E-5</v>
      </c>
      <c r="O27" s="481"/>
      <c r="P27" s="482"/>
      <c r="Q27" s="615">
        <v>24</v>
      </c>
      <c r="R27" s="334" t="str">
        <f t="shared" si="3"/>
        <v>向山　実来</v>
      </c>
      <c r="S27" s="140">
        <f t="shared" si="4"/>
        <v>2</v>
      </c>
      <c r="T27" s="334" t="str">
        <f t="shared" si="5"/>
        <v>大垣南</v>
      </c>
      <c r="U27" s="140">
        <f t="shared" si="6"/>
        <v>4.75</v>
      </c>
      <c r="V27" s="334"/>
      <c r="W27" s="140"/>
      <c r="X27" s="334"/>
      <c r="Y27" s="28"/>
      <c r="Z27" s="335"/>
      <c r="AA27" s="140"/>
      <c r="AB27" s="334"/>
      <c r="AC27" s="140"/>
      <c r="AD27" s="334"/>
      <c r="AF27" s="329"/>
      <c r="AG27" s="330"/>
      <c r="AH27" s="48"/>
      <c r="AI27" s="811"/>
    </row>
    <row r="28" spans="1:35" ht="15.9" customHeight="1" x14ac:dyDescent="0.2">
      <c r="A28" s="329">
        <v>25</v>
      </c>
      <c r="B28" s="812" t="s">
        <v>93</v>
      </c>
      <c r="C28" s="813">
        <v>2</v>
      </c>
      <c r="D28" s="814" t="s">
        <v>175</v>
      </c>
      <c r="E28" s="331">
        <v>11.375</v>
      </c>
      <c r="F28" s="332">
        <v>25</v>
      </c>
      <c r="G28" s="356">
        <f t="shared" si="7"/>
        <v>22</v>
      </c>
      <c r="H28" s="821">
        <f t="shared" si="8"/>
        <v>22</v>
      </c>
      <c r="I28" s="540">
        <f t="shared" si="9"/>
        <v>5.6875</v>
      </c>
      <c r="J28" s="818">
        <f>VLOOKUP(C28,[1]学年!$C$2:$D$7,2,0)</f>
        <v>3</v>
      </c>
      <c r="K28" s="819" t="str">
        <f t="shared" si="0"/>
        <v>井田　響夏</v>
      </c>
      <c r="L28" s="820" t="str">
        <f t="shared" si="1"/>
        <v>済美</v>
      </c>
      <c r="M28" s="26">
        <v>2.5000000000000001E-5</v>
      </c>
      <c r="N28" s="140">
        <f t="shared" si="2"/>
        <v>5.6875249999999999</v>
      </c>
      <c r="O28" s="481"/>
      <c r="P28" s="482"/>
      <c r="Q28" s="615">
        <v>25</v>
      </c>
      <c r="R28" s="334" t="str">
        <f t="shared" si="3"/>
        <v>大栗　有稀</v>
      </c>
      <c r="S28" s="140">
        <f t="shared" si="4"/>
        <v>3</v>
      </c>
      <c r="T28" s="334" t="str">
        <f t="shared" si="5"/>
        <v>済美</v>
      </c>
      <c r="U28" s="140">
        <f t="shared" si="6"/>
        <v>3.6875</v>
      </c>
      <c r="V28" s="334"/>
      <c r="W28" s="140"/>
      <c r="X28" s="334"/>
      <c r="Y28" s="28"/>
      <c r="Z28" s="335"/>
      <c r="AA28" s="140"/>
      <c r="AB28" s="334"/>
      <c r="AC28" s="140"/>
      <c r="AD28" s="334"/>
      <c r="AF28" s="338"/>
      <c r="AG28" s="263"/>
      <c r="AH28" s="773"/>
      <c r="AI28" s="339"/>
    </row>
    <row r="29" spans="1:35" ht="15.9" customHeight="1" x14ac:dyDescent="0.2">
      <c r="A29" s="329">
        <v>26</v>
      </c>
      <c r="B29" s="812" t="s">
        <v>339</v>
      </c>
      <c r="C29" s="813">
        <v>1</v>
      </c>
      <c r="D29" s="814" t="s">
        <v>154</v>
      </c>
      <c r="E29" s="331">
        <v>9.5</v>
      </c>
      <c r="F29" s="332">
        <v>26</v>
      </c>
      <c r="G29" s="356">
        <f t="shared" si="7"/>
        <v>24</v>
      </c>
      <c r="H29" s="821">
        <f t="shared" si="8"/>
        <v>23</v>
      </c>
      <c r="I29" s="540">
        <f t="shared" si="9"/>
        <v>4.75</v>
      </c>
      <c r="J29" s="818">
        <f>VLOOKUP(C29,[1]学年!$C$2:$D$7,2,0)</f>
        <v>2</v>
      </c>
      <c r="K29" s="819" t="str">
        <f t="shared" si="0"/>
        <v>向山　実来</v>
      </c>
      <c r="L29" s="820" t="str">
        <f t="shared" si="1"/>
        <v>大垣南</v>
      </c>
      <c r="M29" s="26">
        <v>2.5999999999999998E-5</v>
      </c>
      <c r="N29" s="140">
        <f t="shared" si="2"/>
        <v>4.7500260000000001</v>
      </c>
      <c r="O29" s="481"/>
      <c r="P29" s="482"/>
      <c r="Q29" s="615">
        <v>26</v>
      </c>
      <c r="R29" s="334" t="str">
        <f t="shared" si="3"/>
        <v>岡田　若菜</v>
      </c>
      <c r="S29" s="140">
        <f t="shared" si="4"/>
        <v>1</v>
      </c>
      <c r="T29" s="334">
        <f t="shared" si="5"/>
        <v>0</v>
      </c>
      <c r="U29" s="140">
        <f t="shared" si="6"/>
        <v>3.5</v>
      </c>
      <c r="V29" s="334"/>
      <c r="W29" s="140"/>
      <c r="X29" s="334"/>
      <c r="Y29" s="28"/>
      <c r="Z29" s="335"/>
      <c r="AA29" s="140"/>
      <c r="AB29" s="334"/>
      <c r="AC29" s="140"/>
      <c r="AD29" s="334"/>
      <c r="AF29" s="329"/>
      <c r="AG29" s="330"/>
      <c r="AH29" s="48"/>
      <c r="AI29" s="811"/>
    </row>
    <row r="30" spans="1:35" ht="15.9" customHeight="1" x14ac:dyDescent="0.2">
      <c r="A30" s="329">
        <v>27</v>
      </c>
      <c r="B30" s="812" t="s">
        <v>330</v>
      </c>
      <c r="C30" s="813">
        <v>1</v>
      </c>
      <c r="D30" s="814" t="s">
        <v>154</v>
      </c>
      <c r="E30" s="331">
        <v>9.5</v>
      </c>
      <c r="F30" s="332">
        <v>26</v>
      </c>
      <c r="G30" s="356">
        <f t="shared" si="7"/>
        <v>23</v>
      </c>
      <c r="H30" s="821">
        <f t="shared" si="8"/>
        <v>23</v>
      </c>
      <c r="I30" s="540">
        <f t="shared" si="9"/>
        <v>4.75</v>
      </c>
      <c r="J30" s="818">
        <f>VLOOKUP(C30,[1]学年!$C$2:$D$7,2,0)</f>
        <v>2</v>
      </c>
      <c r="K30" s="819" t="str">
        <f t="shared" si="0"/>
        <v>近藤　春奈</v>
      </c>
      <c r="L30" s="820" t="str">
        <f t="shared" si="1"/>
        <v>大垣南</v>
      </c>
      <c r="M30" s="26">
        <v>2.6999999999999999E-5</v>
      </c>
      <c r="N30" s="140">
        <f t="shared" si="2"/>
        <v>4.7500270000000002</v>
      </c>
      <c r="O30" s="481"/>
      <c r="P30" s="482"/>
      <c r="Q30" s="615">
        <v>27</v>
      </c>
      <c r="R30" s="334" t="str">
        <f t="shared" si="3"/>
        <v>福田　　蒼</v>
      </c>
      <c r="S30" s="140">
        <f t="shared" si="4"/>
        <v>1</v>
      </c>
      <c r="T30" s="334" t="str">
        <f t="shared" si="5"/>
        <v>麗澤瑞浪中</v>
      </c>
      <c r="U30" s="140">
        <f t="shared" si="6"/>
        <v>3</v>
      </c>
      <c r="V30" s="334"/>
      <c r="W30" s="140"/>
      <c r="X30" s="334"/>
      <c r="Y30" s="28"/>
      <c r="Z30" s="335"/>
      <c r="AA30" s="140"/>
      <c r="AB30" s="334"/>
      <c r="AC30" s="140"/>
      <c r="AD30" s="334"/>
      <c r="AF30" s="338"/>
      <c r="AG30" s="263"/>
      <c r="AH30" s="773"/>
      <c r="AI30" s="339"/>
    </row>
    <row r="31" spans="1:35" ht="15.9" customHeight="1" x14ac:dyDescent="0.2">
      <c r="A31" s="329">
        <v>28</v>
      </c>
      <c r="B31" s="812" t="s">
        <v>259</v>
      </c>
      <c r="C31" s="813" t="s">
        <v>50</v>
      </c>
      <c r="D31" s="814" t="s">
        <v>90</v>
      </c>
      <c r="E31" s="331">
        <v>9</v>
      </c>
      <c r="F31" s="332">
        <v>28</v>
      </c>
      <c r="G31" s="356">
        <f t="shared" si="7"/>
        <v>13</v>
      </c>
      <c r="H31" s="821">
        <f t="shared" si="8"/>
        <v>13</v>
      </c>
      <c r="I31" s="540">
        <f t="shared" si="9"/>
        <v>9</v>
      </c>
      <c r="J31" s="818">
        <f>VLOOKUP(C31,[1]学年!$C$2:$D$7,2,0)</f>
        <v>1</v>
      </c>
      <c r="K31" s="819" t="str">
        <f t="shared" si="0"/>
        <v>林　　香那</v>
      </c>
      <c r="L31" s="820" t="str">
        <f t="shared" si="1"/>
        <v>関スポーツ塾</v>
      </c>
      <c r="M31" s="26">
        <v>2.8E-5</v>
      </c>
      <c r="N31" s="140">
        <f t="shared" si="2"/>
        <v>9.0000280000000004</v>
      </c>
      <c r="O31" s="481"/>
      <c r="P31" s="482"/>
      <c r="Q31" s="615">
        <v>28</v>
      </c>
      <c r="R31" s="334" t="str">
        <f t="shared" si="3"/>
        <v>岡野紅香乃</v>
      </c>
      <c r="S31" s="140">
        <f t="shared" si="4"/>
        <v>2</v>
      </c>
      <c r="T31" s="334" t="str">
        <f t="shared" si="5"/>
        <v>東濃実</v>
      </c>
      <c r="U31" s="140">
        <f t="shared" si="6"/>
        <v>2.5</v>
      </c>
      <c r="V31" s="334"/>
      <c r="W31" s="140"/>
      <c r="X31" s="334"/>
      <c r="Y31" s="28"/>
      <c r="Z31" s="335"/>
      <c r="AA31" s="140"/>
      <c r="AB31" s="334"/>
      <c r="AC31" s="140"/>
      <c r="AD31" s="334"/>
      <c r="AF31" s="329"/>
      <c r="AG31" s="330"/>
      <c r="AH31" s="48"/>
      <c r="AI31" s="811"/>
    </row>
    <row r="32" spans="1:35" ht="15.9" customHeight="1" x14ac:dyDescent="0.2">
      <c r="A32" s="329">
        <v>29</v>
      </c>
      <c r="B32" s="812" t="s">
        <v>351</v>
      </c>
      <c r="C32" s="813" t="s">
        <v>53</v>
      </c>
      <c r="D32" s="814"/>
      <c r="E32" s="331">
        <v>9</v>
      </c>
      <c r="F32" s="332">
        <v>28</v>
      </c>
      <c r="G32" s="356">
        <f t="shared" si="7"/>
        <v>133</v>
      </c>
      <c r="H32" s="821">
        <f t="shared" si="8"/>
        <v>77</v>
      </c>
      <c r="I32" s="540">
        <f t="shared" si="9"/>
        <v>0</v>
      </c>
      <c r="J32" s="818" t="str">
        <f>VLOOKUP(C32,[1]学年!$C$2:$D$7,2,0)</f>
        <v>中3</v>
      </c>
      <c r="K32" s="819" t="str">
        <f t="shared" si="0"/>
        <v>安藤　愛</v>
      </c>
      <c r="L32" s="820">
        <f t="shared" si="1"/>
        <v>0</v>
      </c>
      <c r="M32" s="26">
        <v>2.9E-5</v>
      </c>
      <c r="N32" s="140">
        <f t="shared" si="2"/>
        <v>2.9E-5</v>
      </c>
      <c r="O32" s="481"/>
      <c r="P32" s="482"/>
      <c r="Q32" s="615">
        <v>29</v>
      </c>
      <c r="R32" s="334" t="str">
        <f t="shared" si="3"/>
        <v>古田　　楓</v>
      </c>
      <c r="S32" s="140">
        <f t="shared" si="4"/>
        <v>2</v>
      </c>
      <c r="T32" s="334" t="str">
        <f t="shared" si="5"/>
        <v>県岐阜商</v>
      </c>
      <c r="U32" s="140">
        <f t="shared" si="6"/>
        <v>2.25</v>
      </c>
      <c r="V32" s="334"/>
      <c r="W32" s="140"/>
      <c r="X32" s="334"/>
      <c r="Y32" s="28"/>
      <c r="Z32" s="335"/>
      <c r="AA32" s="140"/>
      <c r="AB32" s="334"/>
      <c r="AC32" s="140"/>
      <c r="AD32" s="334"/>
      <c r="AF32" s="338"/>
      <c r="AG32" s="263"/>
      <c r="AH32" s="773"/>
      <c r="AI32" s="339"/>
    </row>
    <row r="33" spans="1:35" ht="15.9" customHeight="1" x14ac:dyDescent="0.2">
      <c r="A33" s="329">
        <v>30</v>
      </c>
      <c r="B33" s="812" t="s">
        <v>185</v>
      </c>
      <c r="C33" s="813">
        <v>2</v>
      </c>
      <c r="D33" s="814" t="s">
        <v>175</v>
      </c>
      <c r="E33" s="331">
        <v>7.375</v>
      </c>
      <c r="F33" s="332">
        <v>30</v>
      </c>
      <c r="G33" s="356">
        <f t="shared" si="7"/>
        <v>25</v>
      </c>
      <c r="H33" s="821">
        <f t="shared" si="8"/>
        <v>25</v>
      </c>
      <c r="I33" s="540">
        <f t="shared" si="9"/>
        <v>3.6875</v>
      </c>
      <c r="J33" s="818">
        <f>VLOOKUP(C33,[1]学年!$C$2:$D$7,2,0)</f>
        <v>3</v>
      </c>
      <c r="K33" s="819" t="str">
        <f t="shared" si="0"/>
        <v>大栗　有稀</v>
      </c>
      <c r="L33" s="820" t="str">
        <f t="shared" si="1"/>
        <v>済美</v>
      </c>
      <c r="M33" s="26">
        <v>3.0000000000000001E-5</v>
      </c>
      <c r="N33" s="140">
        <f t="shared" si="2"/>
        <v>3.6875300000000002</v>
      </c>
      <c r="O33" s="481"/>
      <c r="P33" s="482"/>
      <c r="Q33" s="615">
        <v>30</v>
      </c>
      <c r="R33" s="334" t="str">
        <f t="shared" si="3"/>
        <v>長瀬　愛花</v>
      </c>
      <c r="S33" s="140">
        <f t="shared" si="4"/>
        <v>1</v>
      </c>
      <c r="T33" s="334" t="str">
        <f t="shared" si="5"/>
        <v>三和TS</v>
      </c>
      <c r="U33" s="140">
        <f t="shared" si="6"/>
        <v>2</v>
      </c>
      <c r="V33" s="334"/>
      <c r="W33" s="140"/>
      <c r="X33" s="334"/>
      <c r="Y33" s="28"/>
      <c r="Z33" s="335"/>
      <c r="AA33" s="140"/>
      <c r="AB33" s="334"/>
      <c r="AC33" s="140"/>
      <c r="AD33" s="334"/>
      <c r="AF33" s="329"/>
      <c r="AG33" s="330"/>
      <c r="AH33" s="48"/>
      <c r="AI33" s="811"/>
    </row>
    <row r="34" spans="1:35" ht="15.9" customHeight="1" x14ac:dyDescent="0.2">
      <c r="A34" s="329">
        <v>31</v>
      </c>
      <c r="B34" s="812" t="s">
        <v>263</v>
      </c>
      <c r="C34" s="813">
        <v>3</v>
      </c>
      <c r="D34" s="814" t="s">
        <v>38</v>
      </c>
      <c r="E34" s="331">
        <v>7.375</v>
      </c>
      <c r="F34" s="332">
        <v>30</v>
      </c>
      <c r="G34" s="356">
        <f t="shared" si="7"/>
        <v>132</v>
      </c>
      <c r="H34" s="821">
        <f t="shared" si="8"/>
        <v>77</v>
      </c>
      <c r="I34" s="540">
        <f t="shared" si="9"/>
        <v>0</v>
      </c>
      <c r="J34" s="818" t="str">
        <f>VLOOKUP(C34,[1]学年!$C$2:$D$7,2,0)</f>
        <v>×</v>
      </c>
      <c r="K34" s="819" t="str">
        <f t="shared" si="0"/>
        <v>淺里　　桃</v>
      </c>
      <c r="L34" s="820" t="str">
        <f t="shared" si="1"/>
        <v>東濃実</v>
      </c>
      <c r="M34" s="26">
        <v>3.1000000000000001E-5</v>
      </c>
      <c r="N34" s="140">
        <f t="shared" si="2"/>
        <v>3.1000000000000001E-5</v>
      </c>
      <c r="O34" s="481"/>
      <c r="P34" s="482"/>
      <c r="Q34" s="615">
        <v>31</v>
      </c>
      <c r="R34" s="334" t="str">
        <f t="shared" si="3"/>
        <v>松井まりな</v>
      </c>
      <c r="S34" s="140">
        <f t="shared" si="4"/>
        <v>3</v>
      </c>
      <c r="T34" s="334" t="str">
        <f t="shared" si="5"/>
        <v>各務原西</v>
      </c>
      <c r="U34" s="140">
        <f t="shared" si="6"/>
        <v>1.75</v>
      </c>
      <c r="V34" s="334"/>
      <c r="W34" s="140"/>
      <c r="X34" s="334"/>
      <c r="Y34" s="28"/>
      <c r="Z34" s="335"/>
      <c r="AA34" s="140"/>
      <c r="AB34" s="334"/>
      <c r="AC34" s="140"/>
      <c r="AD34" s="334"/>
      <c r="AF34" s="329"/>
      <c r="AG34" s="330"/>
      <c r="AH34" s="48"/>
      <c r="AI34" s="811"/>
    </row>
    <row r="35" spans="1:35" ht="15.9" customHeight="1" x14ac:dyDescent="0.2">
      <c r="A35" s="329">
        <v>32</v>
      </c>
      <c r="B35" s="812" t="s">
        <v>167</v>
      </c>
      <c r="C35" s="813">
        <v>3</v>
      </c>
      <c r="D35" s="814" t="s">
        <v>78</v>
      </c>
      <c r="E35" s="331">
        <v>6.25</v>
      </c>
      <c r="F35" s="332">
        <v>32</v>
      </c>
      <c r="G35" s="356">
        <f t="shared" si="7"/>
        <v>131</v>
      </c>
      <c r="H35" s="821">
        <f t="shared" si="8"/>
        <v>77</v>
      </c>
      <c r="I35" s="540">
        <f t="shared" si="9"/>
        <v>0</v>
      </c>
      <c r="J35" s="818" t="str">
        <f>VLOOKUP(C35,[1]学年!$C$2:$D$7,2,0)</f>
        <v>×</v>
      </c>
      <c r="K35" s="819" t="str">
        <f t="shared" si="0"/>
        <v>田中　美結</v>
      </c>
      <c r="L35" s="820" t="str">
        <f t="shared" si="1"/>
        <v>岐阜</v>
      </c>
      <c r="M35" s="26">
        <v>3.1999999999999999E-5</v>
      </c>
      <c r="N35" s="140">
        <f t="shared" si="2"/>
        <v>3.1999999999999999E-5</v>
      </c>
      <c r="O35" s="481"/>
      <c r="P35" s="482"/>
      <c r="Q35" s="615">
        <v>32</v>
      </c>
      <c r="R35" s="334" t="str">
        <f t="shared" si="3"/>
        <v>深尾　初音</v>
      </c>
      <c r="S35" s="140">
        <f t="shared" si="4"/>
        <v>1</v>
      </c>
      <c r="T35" s="334">
        <f t="shared" si="5"/>
        <v>0</v>
      </c>
      <c r="U35" s="140">
        <f t="shared" si="6"/>
        <v>1.5</v>
      </c>
      <c r="V35" s="334"/>
      <c r="W35" s="140"/>
      <c r="X35" s="334"/>
      <c r="Y35" s="28"/>
      <c r="Z35" s="335"/>
      <c r="AA35" s="140"/>
      <c r="AB35" s="334"/>
      <c r="AC35" s="140"/>
      <c r="AD35" s="334"/>
      <c r="AF35" s="338"/>
      <c r="AG35" s="263"/>
      <c r="AH35" s="773"/>
      <c r="AI35" s="339"/>
    </row>
    <row r="36" spans="1:35" ht="15.9" customHeight="1" x14ac:dyDescent="0.2">
      <c r="A36" s="329">
        <v>33</v>
      </c>
      <c r="B36" s="812" t="s">
        <v>341</v>
      </c>
      <c r="C36" s="813" t="s">
        <v>55</v>
      </c>
      <c r="D36" s="814" t="s">
        <v>576</v>
      </c>
      <c r="E36" s="331">
        <v>6</v>
      </c>
      <c r="F36" s="332">
        <v>33</v>
      </c>
      <c r="G36" s="356">
        <f t="shared" si="7"/>
        <v>21</v>
      </c>
      <c r="H36" s="821">
        <f t="shared" si="8"/>
        <v>20</v>
      </c>
      <c r="I36" s="540">
        <f t="shared" si="9"/>
        <v>6</v>
      </c>
      <c r="J36" s="818">
        <f>VLOOKUP(C36,[1]学年!$C$2:$D$7,2,0)</f>
        <v>1</v>
      </c>
      <c r="K36" s="819" t="str">
        <f t="shared" si="0"/>
        <v>久世　一姫</v>
      </c>
      <c r="L36" s="820" t="str">
        <f t="shared" si="1"/>
        <v>SJC</v>
      </c>
      <c r="M36" s="26">
        <v>3.3000000000000003E-5</v>
      </c>
      <c r="N36" s="140">
        <f t="shared" si="2"/>
        <v>6.0000330000000002</v>
      </c>
      <c r="O36" s="481"/>
      <c r="P36" s="482"/>
      <c r="Q36" s="615">
        <v>33</v>
      </c>
      <c r="R36" s="334" t="str">
        <f t="shared" si="3"/>
        <v>滝　観有</v>
      </c>
      <c r="S36" s="140">
        <f t="shared" si="4"/>
        <v>3</v>
      </c>
      <c r="T36" s="334" t="str">
        <f t="shared" si="5"/>
        <v>大垣北</v>
      </c>
      <c r="U36" s="140">
        <f t="shared" si="6"/>
        <v>1.5</v>
      </c>
      <c r="V36" s="334"/>
      <c r="W36" s="140"/>
      <c r="X36" s="334"/>
      <c r="Y36" s="28"/>
      <c r="Z36" s="335"/>
      <c r="AA36" s="140"/>
      <c r="AB36" s="334"/>
      <c r="AC36" s="140"/>
      <c r="AD36" s="334"/>
      <c r="AF36" s="338"/>
      <c r="AG36" s="263"/>
      <c r="AH36" s="773"/>
      <c r="AI36" s="339"/>
    </row>
    <row r="37" spans="1:35" ht="15.9" customHeight="1" x14ac:dyDescent="0.2">
      <c r="A37" s="329">
        <v>34</v>
      </c>
      <c r="B37" s="812" t="s">
        <v>365</v>
      </c>
      <c r="C37" s="813" t="s">
        <v>55</v>
      </c>
      <c r="D37" s="814" t="s">
        <v>366</v>
      </c>
      <c r="E37" s="331">
        <v>6</v>
      </c>
      <c r="F37" s="332">
        <v>33</v>
      </c>
      <c r="G37" s="356">
        <f t="shared" si="7"/>
        <v>20</v>
      </c>
      <c r="H37" s="821">
        <f t="shared" si="8"/>
        <v>20</v>
      </c>
      <c r="I37" s="540">
        <f t="shared" si="9"/>
        <v>6</v>
      </c>
      <c r="J37" s="818">
        <f>VLOOKUP(C37,[1]学年!$C$2:$D$7,2,0)</f>
        <v>1</v>
      </c>
      <c r="K37" s="819" t="str">
        <f t="shared" si="0"/>
        <v>國井　彩名</v>
      </c>
      <c r="L37" s="820" t="str">
        <f t="shared" si="1"/>
        <v>小林クラブ</v>
      </c>
      <c r="M37" s="26">
        <v>3.4E-5</v>
      </c>
      <c r="N37" s="140">
        <f t="shared" si="2"/>
        <v>6.0000340000000003</v>
      </c>
      <c r="O37" s="481"/>
      <c r="P37" s="482"/>
      <c r="Q37" s="615">
        <v>34</v>
      </c>
      <c r="R37" s="334" t="str">
        <f t="shared" si="3"/>
        <v>ﾎﾞｽｶﾛｰﾙ理亜</v>
      </c>
      <c r="S37" s="140">
        <f t="shared" si="4"/>
        <v>3</v>
      </c>
      <c r="T37" s="334" t="str">
        <f t="shared" si="5"/>
        <v>大垣北</v>
      </c>
      <c r="U37" s="140">
        <f t="shared" si="6"/>
        <v>1.5</v>
      </c>
      <c r="V37" s="334"/>
      <c r="W37" s="140"/>
      <c r="X37" s="334"/>
      <c r="Y37" s="28"/>
      <c r="Z37" s="335"/>
      <c r="AA37" s="140"/>
      <c r="AB37" s="334"/>
      <c r="AC37" s="140"/>
      <c r="AD37" s="334"/>
      <c r="AF37" s="329"/>
      <c r="AG37" s="330"/>
      <c r="AH37" s="48"/>
      <c r="AI37" s="811"/>
    </row>
    <row r="38" spans="1:35" ht="15.9" customHeight="1" x14ac:dyDescent="0.2">
      <c r="A38" s="329">
        <v>35</v>
      </c>
      <c r="B38" s="812" t="s">
        <v>184</v>
      </c>
      <c r="C38" s="813">
        <v>3</v>
      </c>
      <c r="D38" s="814" t="s">
        <v>58</v>
      </c>
      <c r="E38" s="331">
        <v>5.25</v>
      </c>
      <c r="F38" s="332">
        <v>35</v>
      </c>
      <c r="G38" s="356">
        <f t="shared" si="7"/>
        <v>130</v>
      </c>
      <c r="H38" s="821">
        <f t="shared" si="8"/>
        <v>77</v>
      </c>
      <c r="I38" s="540">
        <f t="shared" si="9"/>
        <v>0</v>
      </c>
      <c r="J38" s="818" t="str">
        <f>VLOOKUP(C38,[1]学年!$C$2:$D$7,2,0)</f>
        <v>×</v>
      </c>
      <c r="K38" s="819" t="str">
        <f t="shared" si="0"/>
        <v>青井　佑奈</v>
      </c>
      <c r="L38" s="820" t="str">
        <f t="shared" si="1"/>
        <v>武義</v>
      </c>
      <c r="M38" s="26">
        <v>3.4999999999999997E-5</v>
      </c>
      <c r="N38" s="140">
        <f t="shared" si="2"/>
        <v>3.4999999999999997E-5</v>
      </c>
      <c r="O38" s="481"/>
      <c r="P38" s="482"/>
      <c r="Q38" s="615">
        <v>35</v>
      </c>
      <c r="R38" s="334" t="str">
        <f t="shared" si="3"/>
        <v>小野木彩貴</v>
      </c>
      <c r="S38" s="140">
        <f t="shared" si="4"/>
        <v>3</v>
      </c>
      <c r="T38" s="334" t="str">
        <f t="shared" si="5"/>
        <v>岐阜</v>
      </c>
      <c r="U38" s="140">
        <f t="shared" si="6"/>
        <v>1.5</v>
      </c>
      <c r="V38" s="334"/>
      <c r="W38" s="140"/>
      <c r="X38" s="334"/>
      <c r="Y38" s="28"/>
      <c r="Z38" s="335"/>
      <c r="AA38" s="140"/>
      <c r="AB38" s="334"/>
      <c r="AC38" s="140"/>
      <c r="AD38" s="334"/>
      <c r="AF38" s="338"/>
      <c r="AG38" s="263"/>
      <c r="AH38" s="773"/>
      <c r="AI38" s="339"/>
    </row>
    <row r="39" spans="1:35" ht="15.9" customHeight="1" x14ac:dyDescent="0.2">
      <c r="A39" s="329">
        <v>36</v>
      </c>
      <c r="B39" s="812" t="s">
        <v>403</v>
      </c>
      <c r="C39" s="813">
        <v>1</v>
      </c>
      <c r="D39" s="814" t="s">
        <v>406</v>
      </c>
      <c r="E39" s="331">
        <v>5</v>
      </c>
      <c r="F39" s="332">
        <v>36</v>
      </c>
      <c r="G39" s="356">
        <f t="shared" si="7"/>
        <v>28</v>
      </c>
      <c r="H39" s="821">
        <f t="shared" si="8"/>
        <v>28</v>
      </c>
      <c r="I39" s="540">
        <f t="shared" si="9"/>
        <v>2.5</v>
      </c>
      <c r="J39" s="818">
        <f>VLOOKUP(C39,[1]学年!$C$2:$D$7,2,0)</f>
        <v>2</v>
      </c>
      <c r="K39" s="819" t="str">
        <f t="shared" si="0"/>
        <v>岡野紅香乃</v>
      </c>
      <c r="L39" s="820" t="str">
        <f t="shared" si="1"/>
        <v>東濃実</v>
      </c>
      <c r="M39" s="26">
        <v>3.6000000000000001E-5</v>
      </c>
      <c r="N39" s="140">
        <f t="shared" si="2"/>
        <v>2.5000360000000001</v>
      </c>
      <c r="O39" s="481"/>
      <c r="P39" s="482"/>
      <c r="Q39" s="615">
        <v>36</v>
      </c>
      <c r="R39" s="334" t="str">
        <f t="shared" si="3"/>
        <v>岩井　陽芽</v>
      </c>
      <c r="S39" s="140">
        <f t="shared" si="4"/>
        <v>2</v>
      </c>
      <c r="T39" s="334" t="str">
        <f t="shared" si="5"/>
        <v>東濃実</v>
      </c>
      <c r="U39" s="140">
        <f t="shared" si="6"/>
        <v>1.5</v>
      </c>
      <c r="V39" s="334"/>
      <c r="W39" s="140"/>
      <c r="X39" s="334"/>
      <c r="Y39" s="28"/>
      <c r="Z39" s="335"/>
      <c r="AA39" s="140"/>
      <c r="AB39" s="334"/>
      <c r="AC39" s="140"/>
      <c r="AD39" s="334"/>
      <c r="AF39" s="338"/>
      <c r="AG39" s="263"/>
      <c r="AH39" s="773"/>
      <c r="AI39" s="339"/>
    </row>
    <row r="40" spans="1:35" ht="15.9" customHeight="1" x14ac:dyDescent="0.2">
      <c r="A40" s="329">
        <v>37</v>
      </c>
      <c r="B40" s="812" t="s">
        <v>352</v>
      </c>
      <c r="C40" s="813" t="s">
        <v>53</v>
      </c>
      <c r="D40" s="814" t="s">
        <v>581</v>
      </c>
      <c r="E40" s="331">
        <v>5</v>
      </c>
      <c r="F40" s="332">
        <v>36</v>
      </c>
      <c r="G40" s="356">
        <f t="shared" si="7"/>
        <v>129</v>
      </c>
      <c r="H40" s="821">
        <f t="shared" si="8"/>
        <v>77</v>
      </c>
      <c r="I40" s="540">
        <f t="shared" si="9"/>
        <v>0</v>
      </c>
      <c r="J40" s="818" t="str">
        <f>VLOOKUP(C40,[1]学年!$C$2:$D$7,2,0)</f>
        <v>中3</v>
      </c>
      <c r="K40" s="819" t="str">
        <f t="shared" si="0"/>
        <v>杉山　七菜</v>
      </c>
      <c r="L40" s="820" t="str">
        <f t="shared" si="1"/>
        <v>アイエヌオー</v>
      </c>
      <c r="M40" s="26">
        <v>3.6999999999999998E-5</v>
      </c>
      <c r="N40" s="140">
        <f t="shared" si="2"/>
        <v>3.6999999999999998E-5</v>
      </c>
      <c r="O40" s="481"/>
      <c r="P40" s="482"/>
      <c r="Q40" s="615">
        <v>37</v>
      </c>
      <c r="R40" s="334" t="str">
        <f t="shared" si="3"/>
        <v>各務　稔梨</v>
      </c>
      <c r="S40" s="140">
        <f t="shared" si="4"/>
        <v>3</v>
      </c>
      <c r="T40" s="334" t="str">
        <f t="shared" si="5"/>
        <v>多治見北</v>
      </c>
      <c r="U40" s="140">
        <f t="shared" si="6"/>
        <v>1.3125</v>
      </c>
      <c r="V40" s="334"/>
      <c r="W40" s="140"/>
      <c r="X40" s="334"/>
      <c r="Y40" s="28"/>
      <c r="Z40" s="335"/>
      <c r="AA40" s="140"/>
      <c r="AB40" s="334"/>
      <c r="AC40" s="140"/>
      <c r="AD40" s="334"/>
      <c r="AF40" s="338"/>
      <c r="AG40" s="263"/>
      <c r="AH40" s="773"/>
      <c r="AI40" s="339"/>
    </row>
    <row r="41" spans="1:35" ht="15.9" customHeight="1" x14ac:dyDescent="0.2">
      <c r="A41" s="329">
        <v>38</v>
      </c>
      <c r="B41" s="812" t="s">
        <v>160</v>
      </c>
      <c r="C41" s="813">
        <v>3</v>
      </c>
      <c r="D41" s="814" t="s">
        <v>82</v>
      </c>
      <c r="E41" s="331">
        <v>5</v>
      </c>
      <c r="F41" s="332">
        <v>36</v>
      </c>
      <c r="G41" s="356">
        <f t="shared" si="7"/>
        <v>128</v>
      </c>
      <c r="H41" s="821">
        <f t="shared" si="8"/>
        <v>77</v>
      </c>
      <c r="I41" s="540">
        <f t="shared" si="9"/>
        <v>0</v>
      </c>
      <c r="J41" s="818" t="str">
        <f>VLOOKUP(C41,[1]学年!$C$2:$D$7,2,0)</f>
        <v>×</v>
      </c>
      <c r="K41" s="819" t="str">
        <f t="shared" si="0"/>
        <v>小寺ひま璃</v>
      </c>
      <c r="L41" s="820" t="str">
        <f t="shared" si="1"/>
        <v>加納</v>
      </c>
      <c r="M41" s="26">
        <v>3.8000000000000002E-5</v>
      </c>
      <c r="N41" s="140">
        <f t="shared" si="2"/>
        <v>3.8000000000000002E-5</v>
      </c>
      <c r="O41" s="481"/>
      <c r="P41" s="482"/>
      <c r="Q41" s="615">
        <v>38</v>
      </c>
      <c r="R41" s="334" t="str">
        <f t="shared" si="3"/>
        <v>五十里朋美</v>
      </c>
      <c r="S41" s="140">
        <f t="shared" si="4"/>
        <v>3</v>
      </c>
      <c r="T41" s="334" t="str">
        <f t="shared" si="5"/>
        <v>岐阜</v>
      </c>
      <c r="U41" s="140">
        <f t="shared" si="6"/>
        <v>1.25</v>
      </c>
      <c r="V41" s="334"/>
      <c r="W41" s="140"/>
      <c r="X41" s="334"/>
      <c r="Y41" s="28"/>
      <c r="Z41" s="335"/>
      <c r="AA41" s="140"/>
      <c r="AB41" s="334"/>
      <c r="AC41" s="140"/>
      <c r="AD41" s="334"/>
      <c r="AF41" s="338"/>
      <c r="AG41" s="263"/>
      <c r="AH41" s="773"/>
      <c r="AI41" s="339"/>
    </row>
    <row r="42" spans="1:35" ht="15.9" customHeight="1" x14ac:dyDescent="0.2">
      <c r="A42" s="329">
        <v>39</v>
      </c>
      <c r="B42" s="812" t="s">
        <v>260</v>
      </c>
      <c r="C42" s="813">
        <v>3</v>
      </c>
      <c r="D42" s="814" t="s">
        <v>25</v>
      </c>
      <c r="E42" s="331">
        <v>5</v>
      </c>
      <c r="F42" s="332">
        <v>36</v>
      </c>
      <c r="G42" s="356">
        <f t="shared" si="7"/>
        <v>127</v>
      </c>
      <c r="H42" s="821">
        <f t="shared" si="8"/>
        <v>77</v>
      </c>
      <c r="I42" s="540">
        <f t="shared" si="9"/>
        <v>0</v>
      </c>
      <c r="J42" s="818" t="str">
        <f>VLOOKUP(C42,[1]学年!$C$2:$D$7,2,0)</f>
        <v>×</v>
      </c>
      <c r="K42" s="819" t="str">
        <f t="shared" si="0"/>
        <v>上田成瑠美</v>
      </c>
      <c r="L42" s="820" t="str">
        <f t="shared" si="1"/>
        <v>加茂農林</v>
      </c>
      <c r="M42" s="26">
        <v>3.8999999999999999E-5</v>
      </c>
      <c r="N42" s="140">
        <f t="shared" si="2"/>
        <v>3.8999999999999999E-5</v>
      </c>
      <c r="O42" s="481"/>
      <c r="P42" s="482"/>
      <c r="Q42" s="615">
        <v>39</v>
      </c>
      <c r="R42" s="334" t="str">
        <f t="shared" si="3"/>
        <v>河田　更紗</v>
      </c>
      <c r="S42" s="140">
        <f t="shared" si="4"/>
        <v>2</v>
      </c>
      <c r="T42" s="334" t="str">
        <f t="shared" si="5"/>
        <v>県岐阜商</v>
      </c>
      <c r="U42" s="140">
        <f t="shared" si="6"/>
        <v>1.25</v>
      </c>
      <c r="V42" s="334"/>
      <c r="W42" s="140"/>
      <c r="X42" s="334"/>
      <c r="Y42" s="28"/>
      <c r="Z42" s="335"/>
      <c r="AA42" s="140"/>
      <c r="AB42" s="334"/>
      <c r="AC42" s="140"/>
      <c r="AD42" s="334"/>
      <c r="AF42" s="329"/>
      <c r="AG42" s="330"/>
      <c r="AH42" s="48"/>
      <c r="AI42" s="811"/>
    </row>
    <row r="43" spans="1:35" ht="15.9" customHeight="1" x14ac:dyDescent="0.2">
      <c r="A43" s="329">
        <v>40</v>
      </c>
      <c r="B43" s="812" t="s">
        <v>284</v>
      </c>
      <c r="C43" s="813">
        <v>3</v>
      </c>
      <c r="D43" s="814" t="s">
        <v>27</v>
      </c>
      <c r="E43" s="331">
        <v>5</v>
      </c>
      <c r="F43" s="332">
        <v>36</v>
      </c>
      <c r="G43" s="356">
        <f t="shared" si="7"/>
        <v>126</v>
      </c>
      <c r="H43" s="821">
        <f t="shared" si="8"/>
        <v>77</v>
      </c>
      <c r="I43" s="540">
        <f t="shared" si="9"/>
        <v>0</v>
      </c>
      <c r="J43" s="818" t="str">
        <f>VLOOKUP(C43,[1]学年!$C$2:$D$7,2,0)</f>
        <v>×</v>
      </c>
      <c r="K43" s="819" t="str">
        <f t="shared" si="0"/>
        <v>瀧本　彩乃</v>
      </c>
      <c r="L43" s="820" t="str">
        <f t="shared" si="1"/>
        <v>関</v>
      </c>
      <c r="M43" s="26">
        <v>4.0000000000000003E-5</v>
      </c>
      <c r="N43" s="140">
        <f t="shared" si="2"/>
        <v>4.0000000000000003E-5</v>
      </c>
      <c r="O43" s="481"/>
      <c r="P43" s="482"/>
      <c r="Q43" s="615">
        <v>40</v>
      </c>
      <c r="R43" s="334" t="str">
        <f t="shared" si="3"/>
        <v>尾関萌々子</v>
      </c>
      <c r="S43" s="140">
        <f t="shared" si="4"/>
        <v>2</v>
      </c>
      <c r="T43" s="334" t="str">
        <f t="shared" si="5"/>
        <v>各務原西</v>
      </c>
      <c r="U43" s="140">
        <f t="shared" si="6"/>
        <v>1.25</v>
      </c>
      <c r="V43" s="334"/>
      <c r="W43" s="140"/>
      <c r="X43" s="334"/>
      <c r="Y43" s="28"/>
      <c r="Z43" s="335"/>
      <c r="AA43" s="140"/>
      <c r="AB43" s="334"/>
      <c r="AC43" s="140"/>
      <c r="AD43" s="334"/>
      <c r="AF43" s="338"/>
      <c r="AG43" s="263"/>
      <c r="AH43" s="773"/>
      <c r="AI43" s="339"/>
    </row>
    <row r="44" spans="1:35" ht="15.9" customHeight="1" x14ac:dyDescent="0.2">
      <c r="A44" s="329">
        <v>41</v>
      </c>
      <c r="B44" s="812" t="s">
        <v>303</v>
      </c>
      <c r="C44" s="813">
        <v>3</v>
      </c>
      <c r="D44" s="814" t="s">
        <v>27</v>
      </c>
      <c r="E44" s="331">
        <v>5</v>
      </c>
      <c r="F44" s="332">
        <v>36</v>
      </c>
      <c r="G44" s="356">
        <f t="shared" si="7"/>
        <v>125</v>
      </c>
      <c r="H44" s="821">
        <f t="shared" si="8"/>
        <v>77</v>
      </c>
      <c r="I44" s="540">
        <f t="shared" si="9"/>
        <v>0</v>
      </c>
      <c r="J44" s="818" t="str">
        <f>VLOOKUP(C44,[1]学年!$C$2:$D$7,2,0)</f>
        <v>×</v>
      </c>
      <c r="K44" s="819" t="str">
        <f t="shared" si="0"/>
        <v>西部みらい</v>
      </c>
      <c r="L44" s="820" t="str">
        <f t="shared" si="1"/>
        <v>関</v>
      </c>
      <c r="M44" s="26">
        <v>4.1E-5</v>
      </c>
      <c r="N44" s="140">
        <f t="shared" si="2"/>
        <v>4.1E-5</v>
      </c>
      <c r="O44" s="481"/>
      <c r="P44" s="482"/>
      <c r="Q44" s="615">
        <v>41</v>
      </c>
      <c r="R44" s="334" t="str">
        <f t="shared" si="3"/>
        <v>鈴木　るな</v>
      </c>
      <c r="S44" s="140">
        <f t="shared" si="4"/>
        <v>3</v>
      </c>
      <c r="T44" s="334" t="str">
        <f t="shared" si="5"/>
        <v>多治見北</v>
      </c>
      <c r="U44" s="140">
        <f t="shared" si="6"/>
        <v>1</v>
      </c>
      <c r="V44" s="334"/>
      <c r="W44" s="140"/>
      <c r="X44" s="334"/>
      <c r="Y44" s="28"/>
      <c r="Z44" s="335"/>
      <c r="AA44" s="140"/>
      <c r="AB44" s="334"/>
      <c r="AC44" s="140"/>
      <c r="AD44" s="334"/>
      <c r="AF44" s="338"/>
      <c r="AG44" s="263"/>
      <c r="AH44" s="773"/>
      <c r="AI44" s="339"/>
    </row>
    <row r="45" spans="1:35" ht="15.9" customHeight="1" x14ac:dyDescent="0.2">
      <c r="A45" s="329">
        <v>42</v>
      </c>
      <c r="B45" s="812" t="s">
        <v>144</v>
      </c>
      <c r="C45" s="813">
        <v>3</v>
      </c>
      <c r="D45" s="814" t="s">
        <v>6</v>
      </c>
      <c r="E45" s="331">
        <v>4.9375</v>
      </c>
      <c r="F45" s="332">
        <v>42</v>
      </c>
      <c r="G45" s="356">
        <f t="shared" si="7"/>
        <v>124</v>
      </c>
      <c r="H45" s="821">
        <f t="shared" si="8"/>
        <v>77</v>
      </c>
      <c r="I45" s="540">
        <f t="shared" si="9"/>
        <v>0</v>
      </c>
      <c r="J45" s="818" t="str">
        <f>VLOOKUP(C45,[1]学年!$C$2:$D$7,2,0)</f>
        <v>×</v>
      </c>
      <c r="K45" s="819" t="str">
        <f t="shared" si="0"/>
        <v>籠橋　万知</v>
      </c>
      <c r="L45" s="820" t="str">
        <f t="shared" si="1"/>
        <v>麗澤瑞浪</v>
      </c>
      <c r="M45" s="26">
        <v>4.1999999999999998E-5</v>
      </c>
      <c r="N45" s="140">
        <f t="shared" si="2"/>
        <v>4.1999999999999998E-5</v>
      </c>
      <c r="O45" s="481"/>
      <c r="P45" s="482"/>
      <c r="Q45" s="615">
        <v>42</v>
      </c>
      <c r="R45" s="334" t="str">
        <f t="shared" si="3"/>
        <v>髙橋沙也加</v>
      </c>
      <c r="S45" s="140">
        <f t="shared" si="4"/>
        <v>3</v>
      </c>
      <c r="T45" s="334" t="str">
        <f t="shared" si="5"/>
        <v>大垣北</v>
      </c>
      <c r="U45" s="140">
        <f t="shared" si="6"/>
        <v>1</v>
      </c>
      <c r="V45" s="334"/>
      <c r="W45" s="140"/>
      <c r="X45" s="334"/>
      <c r="Y45" s="28"/>
      <c r="Z45" s="335"/>
      <c r="AA45" s="140"/>
      <c r="AB45" s="334"/>
      <c r="AC45" s="140"/>
      <c r="AD45" s="334"/>
      <c r="AF45" s="338"/>
      <c r="AG45" s="263"/>
      <c r="AH45" s="773"/>
      <c r="AI45" s="339"/>
    </row>
    <row r="46" spans="1:35" ht="15.9" customHeight="1" x14ac:dyDescent="0.2">
      <c r="A46" s="329">
        <v>43</v>
      </c>
      <c r="B46" s="812" t="s">
        <v>141</v>
      </c>
      <c r="C46" s="813">
        <v>3</v>
      </c>
      <c r="D46" s="814" t="s">
        <v>6</v>
      </c>
      <c r="E46" s="331">
        <v>4.9375</v>
      </c>
      <c r="F46" s="332">
        <v>42</v>
      </c>
      <c r="G46" s="356">
        <f t="shared" si="7"/>
        <v>123</v>
      </c>
      <c r="H46" s="821">
        <f t="shared" si="8"/>
        <v>77</v>
      </c>
      <c r="I46" s="540">
        <f t="shared" si="9"/>
        <v>0</v>
      </c>
      <c r="J46" s="818" t="str">
        <f>VLOOKUP(C46,[1]学年!$C$2:$D$7,2,0)</f>
        <v>×</v>
      </c>
      <c r="K46" s="819" t="str">
        <f t="shared" si="0"/>
        <v>松本　祐菜</v>
      </c>
      <c r="L46" s="820" t="str">
        <f t="shared" si="1"/>
        <v>麗澤瑞浪</v>
      </c>
      <c r="M46" s="26">
        <v>4.3000000000000002E-5</v>
      </c>
      <c r="N46" s="140">
        <f t="shared" si="2"/>
        <v>4.3000000000000002E-5</v>
      </c>
      <c r="O46" s="481"/>
      <c r="P46" s="482"/>
      <c r="Q46" s="615">
        <v>43</v>
      </c>
      <c r="R46" s="334" t="str">
        <f t="shared" si="3"/>
        <v>松原さくら</v>
      </c>
      <c r="S46" s="140">
        <f t="shared" si="4"/>
        <v>3</v>
      </c>
      <c r="T46" s="334" t="str">
        <f t="shared" si="5"/>
        <v>大垣北</v>
      </c>
      <c r="U46" s="140">
        <f t="shared" si="6"/>
        <v>1</v>
      </c>
      <c r="V46" s="334"/>
      <c r="W46" s="140"/>
      <c r="X46" s="334"/>
      <c r="Y46" s="28"/>
      <c r="Z46" s="335"/>
      <c r="AA46" s="140"/>
      <c r="AB46" s="334"/>
      <c r="AC46" s="140"/>
      <c r="AD46" s="334"/>
      <c r="AF46" s="338"/>
      <c r="AG46" s="263"/>
      <c r="AH46" s="773"/>
      <c r="AI46" s="339"/>
    </row>
    <row r="47" spans="1:35" ht="15.9" customHeight="1" x14ac:dyDescent="0.2">
      <c r="A47" s="329">
        <v>44</v>
      </c>
      <c r="B47" s="812" t="s">
        <v>139</v>
      </c>
      <c r="C47" s="813">
        <v>3</v>
      </c>
      <c r="D47" s="814" t="s">
        <v>34</v>
      </c>
      <c r="E47" s="331">
        <v>4.5625</v>
      </c>
      <c r="F47" s="332">
        <v>44</v>
      </c>
      <c r="G47" s="356">
        <f t="shared" si="7"/>
        <v>122</v>
      </c>
      <c r="H47" s="821">
        <f t="shared" si="8"/>
        <v>77</v>
      </c>
      <c r="I47" s="540">
        <f t="shared" si="9"/>
        <v>0</v>
      </c>
      <c r="J47" s="818" t="str">
        <f>VLOOKUP(C47,[1]学年!$C$2:$D$7,2,0)</f>
        <v>×</v>
      </c>
      <c r="K47" s="819" t="str">
        <f t="shared" si="0"/>
        <v>安江　一遥</v>
      </c>
      <c r="L47" s="820" t="str">
        <f t="shared" si="1"/>
        <v>恵那</v>
      </c>
      <c r="M47" s="26">
        <v>4.3999999999999999E-5</v>
      </c>
      <c r="N47" s="140">
        <f t="shared" si="2"/>
        <v>4.3999999999999999E-5</v>
      </c>
      <c r="O47" s="481"/>
      <c r="P47" s="482"/>
      <c r="Q47" s="615">
        <v>44</v>
      </c>
      <c r="R47" s="334" t="str">
        <f t="shared" si="3"/>
        <v>佐藤　美琴</v>
      </c>
      <c r="S47" s="140">
        <f t="shared" si="4"/>
        <v>3</v>
      </c>
      <c r="T47" s="334" t="str">
        <f t="shared" si="5"/>
        <v>大垣西</v>
      </c>
      <c r="U47" s="140">
        <f t="shared" si="6"/>
        <v>0.9375</v>
      </c>
      <c r="V47" s="334"/>
      <c r="W47" s="140"/>
      <c r="X47" s="334"/>
      <c r="Y47" s="28"/>
      <c r="Z47" s="335"/>
      <c r="AA47" s="140"/>
      <c r="AB47" s="334"/>
      <c r="AC47" s="140"/>
      <c r="AD47" s="334"/>
      <c r="AF47" s="338"/>
      <c r="AG47" s="263"/>
      <c r="AH47" s="773"/>
      <c r="AI47" s="339"/>
    </row>
    <row r="48" spans="1:35" ht="15.9" customHeight="1" x14ac:dyDescent="0.2">
      <c r="A48" s="329">
        <v>45</v>
      </c>
      <c r="B48" s="812" t="s">
        <v>456</v>
      </c>
      <c r="C48" s="813">
        <v>1</v>
      </c>
      <c r="D48" s="814" t="s">
        <v>7</v>
      </c>
      <c r="E48" s="331">
        <v>4.5</v>
      </c>
      <c r="F48" s="332">
        <v>45</v>
      </c>
      <c r="G48" s="356">
        <f t="shared" si="7"/>
        <v>29</v>
      </c>
      <c r="H48" s="821">
        <f t="shared" si="8"/>
        <v>29</v>
      </c>
      <c r="I48" s="540">
        <f t="shared" si="9"/>
        <v>2.25</v>
      </c>
      <c r="J48" s="818">
        <f>VLOOKUP(C48,[1]学年!$C$2:$D$7,2,0)</f>
        <v>2</v>
      </c>
      <c r="K48" s="819" t="str">
        <f t="shared" si="0"/>
        <v>古田　　楓</v>
      </c>
      <c r="L48" s="820" t="str">
        <f t="shared" si="1"/>
        <v>県岐阜商</v>
      </c>
      <c r="M48" s="26">
        <v>4.5000000000000003E-5</v>
      </c>
      <c r="N48" s="140">
        <f t="shared" si="2"/>
        <v>2.2500450000000001</v>
      </c>
      <c r="O48" s="481"/>
      <c r="P48" s="482"/>
      <c r="Q48" s="615">
        <v>45</v>
      </c>
      <c r="R48" s="334" t="str">
        <f t="shared" si="3"/>
        <v>川瀬　友芽</v>
      </c>
      <c r="S48" s="140">
        <f t="shared" si="4"/>
        <v>3</v>
      </c>
      <c r="T48" s="334" t="str">
        <f t="shared" si="5"/>
        <v>大垣西</v>
      </c>
      <c r="U48" s="140">
        <f t="shared" si="6"/>
        <v>0.9375</v>
      </c>
      <c r="V48" s="334"/>
      <c r="W48" s="140"/>
      <c r="X48" s="334"/>
      <c r="Y48" s="28"/>
      <c r="Z48" s="335"/>
      <c r="AA48" s="140"/>
      <c r="AB48" s="334"/>
      <c r="AC48" s="140"/>
      <c r="AD48" s="334"/>
      <c r="AF48" s="329"/>
      <c r="AG48" s="330"/>
      <c r="AH48" s="48"/>
      <c r="AI48" s="811"/>
    </row>
    <row r="49" spans="1:35" ht="15.9" customHeight="1" x14ac:dyDescent="0.2">
      <c r="A49" s="329">
        <v>46</v>
      </c>
      <c r="B49" s="812" t="s">
        <v>354</v>
      </c>
      <c r="C49" s="813" t="s">
        <v>53</v>
      </c>
      <c r="D49" s="814" t="s">
        <v>358</v>
      </c>
      <c r="E49" s="331">
        <v>4.5</v>
      </c>
      <c r="F49" s="332">
        <v>45</v>
      </c>
      <c r="G49" s="356">
        <f t="shared" si="7"/>
        <v>121</v>
      </c>
      <c r="H49" s="821">
        <f t="shared" si="8"/>
        <v>77</v>
      </c>
      <c r="I49" s="540">
        <f t="shared" si="9"/>
        <v>0</v>
      </c>
      <c r="J49" s="818" t="str">
        <f>VLOOKUP(C49,[1]学年!$C$2:$D$7,2,0)</f>
        <v>中3</v>
      </c>
      <c r="K49" s="819" t="str">
        <f t="shared" si="0"/>
        <v>山田　奈々</v>
      </c>
      <c r="L49" s="820" t="str">
        <f t="shared" si="1"/>
        <v>麗澤瑞浪中</v>
      </c>
      <c r="M49" s="26">
        <v>4.6E-5</v>
      </c>
      <c r="N49" s="140">
        <f t="shared" si="2"/>
        <v>4.6E-5</v>
      </c>
      <c r="O49" s="481"/>
      <c r="P49" s="482"/>
      <c r="Q49" s="615">
        <v>46</v>
      </c>
      <c r="R49" s="334" t="str">
        <f t="shared" si="3"/>
        <v>大宮　涼乃</v>
      </c>
      <c r="S49" s="140">
        <f t="shared" si="4"/>
        <v>3</v>
      </c>
      <c r="T49" s="334" t="str">
        <f t="shared" si="5"/>
        <v>恵那</v>
      </c>
      <c r="U49" s="140">
        <f t="shared" si="6"/>
        <v>0.875</v>
      </c>
      <c r="V49" s="334"/>
      <c r="W49" s="140"/>
      <c r="X49" s="334"/>
      <c r="Y49" s="28"/>
      <c r="Z49" s="335"/>
      <c r="AA49" s="140"/>
      <c r="AB49" s="334"/>
      <c r="AC49" s="140"/>
      <c r="AD49" s="334"/>
      <c r="AF49" s="338"/>
      <c r="AG49" s="263"/>
      <c r="AH49" s="773"/>
      <c r="AI49" s="339"/>
    </row>
    <row r="50" spans="1:35" ht="15.9" customHeight="1" x14ac:dyDescent="0.2">
      <c r="A50" s="329">
        <v>47</v>
      </c>
      <c r="B50" s="812" t="s">
        <v>170</v>
      </c>
      <c r="C50" s="813">
        <v>3</v>
      </c>
      <c r="D50" s="814" t="s">
        <v>7</v>
      </c>
      <c r="E50" s="331">
        <v>4.125</v>
      </c>
      <c r="F50" s="332">
        <v>47</v>
      </c>
      <c r="G50" s="356">
        <f t="shared" si="7"/>
        <v>120</v>
      </c>
      <c r="H50" s="821">
        <f t="shared" si="8"/>
        <v>77</v>
      </c>
      <c r="I50" s="540">
        <f t="shared" si="9"/>
        <v>0</v>
      </c>
      <c r="J50" s="818" t="str">
        <f>VLOOKUP(C50,[1]学年!$C$2:$D$7,2,0)</f>
        <v>×</v>
      </c>
      <c r="K50" s="819" t="str">
        <f t="shared" si="0"/>
        <v>笠原　千晴</v>
      </c>
      <c r="L50" s="820" t="str">
        <f t="shared" si="1"/>
        <v>県岐阜商</v>
      </c>
      <c r="M50" s="26">
        <v>4.6999999999999997E-5</v>
      </c>
      <c r="N50" s="140">
        <f t="shared" si="2"/>
        <v>4.6999999999999997E-5</v>
      </c>
      <c r="O50" s="481"/>
      <c r="P50" s="482"/>
      <c r="Q50" s="615">
        <v>47</v>
      </c>
      <c r="R50" s="334" t="str">
        <f t="shared" si="3"/>
        <v>末次　礼佳</v>
      </c>
      <c r="S50" s="140">
        <f t="shared" si="4"/>
        <v>3</v>
      </c>
      <c r="T50" s="334">
        <f t="shared" si="5"/>
        <v>0</v>
      </c>
      <c r="U50" s="140">
        <f t="shared" si="6"/>
        <v>0.75</v>
      </c>
      <c r="V50" s="334"/>
      <c r="W50" s="140"/>
      <c r="X50" s="334"/>
      <c r="Y50" s="28"/>
      <c r="Z50" s="335"/>
      <c r="AA50" s="140"/>
      <c r="AB50" s="334"/>
      <c r="AC50" s="140"/>
      <c r="AD50" s="334"/>
      <c r="AF50" s="338"/>
      <c r="AG50" s="263"/>
      <c r="AH50" s="773"/>
      <c r="AI50" s="339"/>
    </row>
    <row r="51" spans="1:35" ht="15.9" customHeight="1" x14ac:dyDescent="0.2">
      <c r="A51" s="329">
        <v>48</v>
      </c>
      <c r="B51" s="812" t="s">
        <v>362</v>
      </c>
      <c r="C51" s="813" t="s">
        <v>599</v>
      </c>
      <c r="D51" s="814" t="s">
        <v>363</v>
      </c>
      <c r="E51" s="331">
        <v>4</v>
      </c>
      <c r="F51" s="332">
        <v>48</v>
      </c>
      <c r="G51" s="356">
        <f t="shared" si="7"/>
        <v>119</v>
      </c>
      <c r="H51" s="821">
        <f t="shared" si="8"/>
        <v>77</v>
      </c>
      <c r="I51" s="540">
        <f t="shared" si="9"/>
        <v>0</v>
      </c>
      <c r="J51" s="818" t="str">
        <f>VLOOKUP(C51,[1]学年!$C$2:$D$7,2,0)</f>
        <v>中3</v>
      </c>
      <c r="K51" s="819" t="str">
        <f t="shared" si="0"/>
        <v>村山　瑚都</v>
      </c>
      <c r="L51" s="820" t="str">
        <f t="shared" si="1"/>
        <v>関スポーツ塾</v>
      </c>
      <c r="M51" s="26">
        <v>4.8000000000000001E-5</v>
      </c>
      <c r="N51" s="140">
        <f t="shared" si="2"/>
        <v>4.8000000000000001E-5</v>
      </c>
      <c r="O51" s="481"/>
      <c r="P51" s="482"/>
      <c r="Q51" s="615">
        <v>48</v>
      </c>
      <c r="R51" s="334" t="str">
        <f t="shared" si="3"/>
        <v>荒川　葵</v>
      </c>
      <c r="S51" s="140">
        <f t="shared" si="4"/>
        <v>3</v>
      </c>
      <c r="T51" s="334" t="str">
        <f t="shared" si="5"/>
        <v>恵那</v>
      </c>
      <c r="U51" s="140">
        <f t="shared" si="6"/>
        <v>0.75</v>
      </c>
      <c r="V51" s="334"/>
      <c r="W51" s="140"/>
      <c r="X51" s="334"/>
      <c r="Y51" s="28"/>
      <c r="Z51" s="335"/>
      <c r="AA51" s="140"/>
      <c r="AB51" s="334"/>
      <c r="AC51" s="140"/>
      <c r="AD51" s="334"/>
      <c r="AF51" s="329"/>
      <c r="AG51" s="330"/>
      <c r="AH51" s="48"/>
      <c r="AI51" s="811"/>
    </row>
    <row r="52" spans="1:35" ht="15.9" customHeight="1" x14ac:dyDescent="0.2">
      <c r="A52" s="329">
        <v>49</v>
      </c>
      <c r="B52" s="812" t="s">
        <v>304</v>
      </c>
      <c r="C52" s="813">
        <v>3</v>
      </c>
      <c r="D52" s="814" t="s">
        <v>34</v>
      </c>
      <c r="E52" s="331">
        <v>3.875</v>
      </c>
      <c r="F52" s="332">
        <v>49</v>
      </c>
      <c r="G52" s="356">
        <f t="shared" si="7"/>
        <v>118</v>
      </c>
      <c r="H52" s="821">
        <f t="shared" si="8"/>
        <v>77</v>
      </c>
      <c r="I52" s="540">
        <f t="shared" si="9"/>
        <v>0</v>
      </c>
      <c r="J52" s="818" t="str">
        <f>VLOOKUP(C52,[1]学年!$C$2:$D$7,2,0)</f>
        <v>×</v>
      </c>
      <c r="K52" s="819" t="str">
        <f t="shared" si="0"/>
        <v>齋藤　来春</v>
      </c>
      <c r="L52" s="820" t="str">
        <f t="shared" si="1"/>
        <v>恵那</v>
      </c>
      <c r="M52" s="26">
        <v>4.8999999999999998E-5</v>
      </c>
      <c r="N52" s="140">
        <f t="shared" si="2"/>
        <v>4.8999999999999998E-5</v>
      </c>
      <c r="O52" s="481"/>
      <c r="P52" s="482"/>
      <c r="Q52" s="615">
        <v>49</v>
      </c>
      <c r="R52" s="334" t="str">
        <f t="shared" si="3"/>
        <v>新開　千紗</v>
      </c>
      <c r="S52" s="140">
        <f t="shared" si="4"/>
        <v>3</v>
      </c>
      <c r="T52" s="334" t="str">
        <f t="shared" si="5"/>
        <v>岐阜</v>
      </c>
      <c r="U52" s="140">
        <f t="shared" si="6"/>
        <v>0.75</v>
      </c>
      <c r="V52" s="334"/>
      <c r="W52" s="140"/>
      <c r="X52" s="334"/>
      <c r="Y52" s="28"/>
      <c r="Z52" s="335"/>
      <c r="AA52" s="140"/>
      <c r="AB52" s="334"/>
      <c r="AC52" s="140"/>
      <c r="AD52" s="334"/>
      <c r="AF52" s="329"/>
      <c r="AG52" s="330"/>
      <c r="AH52" s="48"/>
      <c r="AI52" s="811"/>
    </row>
    <row r="53" spans="1:35" ht="15.9" customHeight="1" x14ac:dyDescent="0.2">
      <c r="A53" s="329">
        <v>50</v>
      </c>
      <c r="B53" s="812" t="s">
        <v>177</v>
      </c>
      <c r="C53" s="813">
        <v>2</v>
      </c>
      <c r="D53" s="814" t="s">
        <v>36</v>
      </c>
      <c r="E53" s="331">
        <v>3.5</v>
      </c>
      <c r="F53" s="332">
        <v>50</v>
      </c>
      <c r="G53" s="356">
        <f t="shared" si="7"/>
        <v>31</v>
      </c>
      <c r="H53" s="821">
        <f t="shared" si="8"/>
        <v>31</v>
      </c>
      <c r="I53" s="540">
        <f t="shared" si="9"/>
        <v>1.75</v>
      </c>
      <c r="J53" s="818">
        <f>VLOOKUP(C53,[1]学年!$C$2:$D$7,2,0)</f>
        <v>3</v>
      </c>
      <c r="K53" s="819" t="str">
        <f t="shared" si="0"/>
        <v>松井まりな</v>
      </c>
      <c r="L53" s="820" t="str">
        <f t="shared" si="1"/>
        <v>各務原西</v>
      </c>
      <c r="M53" s="26">
        <v>5.0000000000000002E-5</v>
      </c>
      <c r="N53" s="140">
        <f t="shared" si="2"/>
        <v>1.7500500000000001</v>
      </c>
      <c r="O53" s="481"/>
      <c r="P53" s="482"/>
      <c r="Q53" s="615">
        <v>50</v>
      </c>
      <c r="R53" s="334" t="str">
        <f t="shared" si="3"/>
        <v>森瀬彩弥香</v>
      </c>
      <c r="S53" s="140">
        <f t="shared" si="4"/>
        <v>3</v>
      </c>
      <c r="T53" s="334" t="str">
        <f t="shared" si="5"/>
        <v>岐阜</v>
      </c>
      <c r="U53" s="140">
        <f t="shared" si="6"/>
        <v>0.75</v>
      </c>
      <c r="V53" s="334"/>
      <c r="W53" s="140"/>
      <c r="X53" s="334"/>
      <c r="Y53" s="28"/>
      <c r="Z53" s="335"/>
      <c r="AA53" s="140"/>
      <c r="AB53" s="334"/>
      <c r="AC53" s="140"/>
      <c r="AD53" s="334"/>
      <c r="AF53" s="329"/>
      <c r="AG53" s="330"/>
      <c r="AH53" s="48"/>
      <c r="AI53" s="811"/>
    </row>
    <row r="54" spans="1:35" ht="15.9" customHeight="1" x14ac:dyDescent="0.2">
      <c r="A54" s="329">
        <v>51</v>
      </c>
      <c r="B54" s="812" t="s">
        <v>355</v>
      </c>
      <c r="C54" s="813" t="s">
        <v>55</v>
      </c>
      <c r="D54" s="814"/>
      <c r="E54" s="331">
        <v>3.5</v>
      </c>
      <c r="F54" s="332">
        <v>50</v>
      </c>
      <c r="G54" s="356">
        <f t="shared" si="7"/>
        <v>26</v>
      </c>
      <c r="H54" s="821">
        <f t="shared" si="8"/>
        <v>26</v>
      </c>
      <c r="I54" s="540">
        <f t="shared" si="9"/>
        <v>3.5</v>
      </c>
      <c r="J54" s="818">
        <f>VLOOKUP(C54,[1]学年!$C$2:$D$7,2,0)</f>
        <v>1</v>
      </c>
      <c r="K54" s="819" t="str">
        <f t="shared" si="0"/>
        <v>岡田　若菜</v>
      </c>
      <c r="L54" s="820">
        <f t="shared" si="1"/>
        <v>0</v>
      </c>
      <c r="M54" s="26">
        <v>5.1E-5</v>
      </c>
      <c r="N54" s="140">
        <f t="shared" si="2"/>
        <v>3.500051</v>
      </c>
      <c r="O54" s="481"/>
      <c r="P54" s="482"/>
      <c r="Q54" s="615">
        <v>51</v>
      </c>
      <c r="R54" s="334" t="str">
        <f t="shared" si="3"/>
        <v>池井戸天音</v>
      </c>
      <c r="S54" s="140">
        <f t="shared" si="4"/>
        <v>3</v>
      </c>
      <c r="T54" s="334" t="str">
        <f t="shared" si="5"/>
        <v>東濃実</v>
      </c>
      <c r="U54" s="140">
        <f t="shared" si="6"/>
        <v>0.625</v>
      </c>
      <c r="V54" s="334"/>
      <c r="W54" s="140"/>
      <c r="X54" s="334"/>
      <c r="Y54" s="28"/>
      <c r="Z54" s="335"/>
      <c r="AA54" s="140"/>
      <c r="AB54" s="334"/>
      <c r="AC54" s="140"/>
      <c r="AD54" s="334"/>
      <c r="AF54" s="329"/>
      <c r="AG54" s="330"/>
      <c r="AH54" s="48"/>
      <c r="AI54" s="811"/>
    </row>
    <row r="55" spans="1:35" ht="15.9" customHeight="1" x14ac:dyDescent="0.2">
      <c r="A55" s="329">
        <v>52</v>
      </c>
      <c r="B55" s="812" t="s">
        <v>180</v>
      </c>
      <c r="C55" s="813">
        <v>3</v>
      </c>
      <c r="D55" s="814" t="s">
        <v>82</v>
      </c>
      <c r="E55" s="331">
        <v>3.25</v>
      </c>
      <c r="F55" s="332">
        <v>52</v>
      </c>
      <c r="G55" s="356">
        <f t="shared" si="7"/>
        <v>117</v>
      </c>
      <c r="H55" s="821">
        <f t="shared" si="8"/>
        <v>77</v>
      </c>
      <c r="I55" s="540">
        <f t="shared" si="9"/>
        <v>0</v>
      </c>
      <c r="J55" s="818" t="str">
        <f>VLOOKUP(C55,[1]学年!$C$2:$D$7,2,0)</f>
        <v>×</v>
      </c>
      <c r="K55" s="819" t="str">
        <f t="shared" si="0"/>
        <v>堀　こころ</v>
      </c>
      <c r="L55" s="820" t="str">
        <f t="shared" si="1"/>
        <v>加納</v>
      </c>
      <c r="M55" s="26">
        <v>5.1999999999999997E-5</v>
      </c>
      <c r="N55" s="140">
        <f t="shared" si="2"/>
        <v>5.1999999999999997E-5</v>
      </c>
      <c r="O55" s="481"/>
      <c r="P55" s="482"/>
      <c r="Q55" s="615">
        <v>52</v>
      </c>
      <c r="R55" s="334" t="str">
        <f t="shared" si="3"/>
        <v>佐伯　弥倖</v>
      </c>
      <c r="S55" s="140">
        <f t="shared" si="4"/>
        <v>3</v>
      </c>
      <c r="T55" s="334" t="str">
        <f t="shared" si="5"/>
        <v>東濃実</v>
      </c>
      <c r="U55" s="140">
        <f t="shared" si="6"/>
        <v>0.625</v>
      </c>
      <c r="V55" s="334"/>
      <c r="W55" s="140"/>
      <c r="X55" s="334"/>
      <c r="Y55" s="28"/>
      <c r="Z55" s="335"/>
      <c r="AA55" s="140"/>
      <c r="AB55" s="334"/>
      <c r="AC55" s="140"/>
      <c r="AD55" s="334"/>
      <c r="AF55" s="329"/>
      <c r="AG55" s="330"/>
      <c r="AH55" s="48"/>
      <c r="AI55" s="811"/>
    </row>
    <row r="56" spans="1:35" ht="15.9" customHeight="1" x14ac:dyDescent="0.2">
      <c r="A56" s="329">
        <v>53</v>
      </c>
      <c r="B56" s="812" t="s">
        <v>521</v>
      </c>
      <c r="C56" s="813">
        <v>1</v>
      </c>
      <c r="D56" s="814" t="s">
        <v>406</v>
      </c>
      <c r="E56" s="331">
        <v>3</v>
      </c>
      <c r="F56" s="332">
        <v>53</v>
      </c>
      <c r="G56" s="356">
        <f t="shared" si="7"/>
        <v>36</v>
      </c>
      <c r="H56" s="821">
        <f t="shared" si="8"/>
        <v>32</v>
      </c>
      <c r="I56" s="540">
        <f t="shared" si="9"/>
        <v>1.5</v>
      </c>
      <c r="J56" s="818">
        <f>VLOOKUP(C56,[1]学年!$C$2:$D$7,2,0)</f>
        <v>2</v>
      </c>
      <c r="K56" s="819" t="str">
        <f t="shared" si="0"/>
        <v>岩井　陽芽</v>
      </c>
      <c r="L56" s="820" t="str">
        <f t="shared" si="1"/>
        <v>東濃実</v>
      </c>
      <c r="M56" s="26">
        <v>5.3000000000000001E-5</v>
      </c>
      <c r="N56" s="140">
        <f t="shared" si="2"/>
        <v>1.5000530000000001</v>
      </c>
      <c r="O56" s="481"/>
      <c r="P56" s="482"/>
      <c r="Q56" s="615">
        <v>53</v>
      </c>
      <c r="R56" s="334" t="str">
        <f t="shared" si="3"/>
        <v>成瀬　日向</v>
      </c>
      <c r="S56" s="140">
        <f t="shared" si="4"/>
        <v>3</v>
      </c>
      <c r="T56" s="334" t="str">
        <f t="shared" si="5"/>
        <v>麗澤瑞浪</v>
      </c>
      <c r="U56" s="140">
        <f t="shared" si="6"/>
        <v>0.625</v>
      </c>
      <c r="V56" s="334"/>
      <c r="W56" s="140"/>
      <c r="X56" s="334"/>
      <c r="Y56" s="28"/>
      <c r="Z56" s="335"/>
      <c r="AA56" s="140"/>
      <c r="AB56" s="334"/>
      <c r="AC56" s="140"/>
      <c r="AD56" s="334"/>
      <c r="AF56" s="329"/>
      <c r="AG56" s="330"/>
      <c r="AH56" s="48"/>
      <c r="AI56" s="811"/>
    </row>
    <row r="57" spans="1:35" ht="15.9" customHeight="1" x14ac:dyDescent="0.2">
      <c r="A57" s="329">
        <v>54</v>
      </c>
      <c r="B57" s="812" t="s">
        <v>457</v>
      </c>
      <c r="C57" s="813">
        <v>2</v>
      </c>
      <c r="D57" s="814" t="s">
        <v>110</v>
      </c>
      <c r="E57" s="331">
        <v>3</v>
      </c>
      <c r="F57" s="332">
        <v>53</v>
      </c>
      <c r="G57" s="356">
        <f t="shared" si="7"/>
        <v>35</v>
      </c>
      <c r="H57" s="821">
        <f t="shared" si="8"/>
        <v>32</v>
      </c>
      <c r="I57" s="540">
        <f t="shared" si="9"/>
        <v>1.5</v>
      </c>
      <c r="J57" s="818">
        <f>VLOOKUP(C57,[1]学年!$C$2:$D$7,2,0)</f>
        <v>3</v>
      </c>
      <c r="K57" s="819" t="str">
        <f t="shared" si="0"/>
        <v>小野木彩貴</v>
      </c>
      <c r="L57" s="820" t="str">
        <f t="shared" si="1"/>
        <v>岐阜</v>
      </c>
      <c r="M57" s="26">
        <v>5.3999999999999998E-5</v>
      </c>
      <c r="N57" s="140">
        <f t="shared" si="2"/>
        <v>1.500054</v>
      </c>
      <c r="O57" s="481"/>
      <c r="P57" s="482"/>
      <c r="Q57" s="615">
        <v>54</v>
      </c>
      <c r="R57" s="334" t="str">
        <f t="shared" si="3"/>
        <v>袖山　萌愛</v>
      </c>
      <c r="S57" s="140">
        <f t="shared" si="4"/>
        <v>3</v>
      </c>
      <c r="T57" s="334" t="str">
        <f t="shared" si="5"/>
        <v>麗澤瑞浪</v>
      </c>
      <c r="U57" s="140">
        <f t="shared" si="6"/>
        <v>0.625</v>
      </c>
      <c r="V57" s="334"/>
      <c r="W57" s="140"/>
      <c r="X57" s="334"/>
      <c r="Y57" s="28"/>
      <c r="Z57" s="335"/>
      <c r="AA57" s="140"/>
      <c r="AB57" s="334"/>
      <c r="AC57" s="140"/>
      <c r="AD57" s="334"/>
      <c r="AF57" s="338"/>
      <c r="AG57" s="263"/>
      <c r="AH57" s="773"/>
      <c r="AI57" s="339"/>
    </row>
    <row r="58" spans="1:35" ht="15.9" customHeight="1" x14ac:dyDescent="0.2">
      <c r="A58" s="329">
        <v>55</v>
      </c>
      <c r="B58" s="812" t="s">
        <v>397</v>
      </c>
      <c r="C58" s="813">
        <v>2</v>
      </c>
      <c r="D58" s="814" t="s">
        <v>8</v>
      </c>
      <c r="E58" s="331">
        <v>3</v>
      </c>
      <c r="F58" s="332">
        <v>53</v>
      </c>
      <c r="G58" s="356">
        <f t="shared" si="7"/>
        <v>34</v>
      </c>
      <c r="H58" s="821">
        <f t="shared" si="8"/>
        <v>32</v>
      </c>
      <c r="I58" s="540">
        <f t="shared" si="9"/>
        <v>1.5</v>
      </c>
      <c r="J58" s="818">
        <f>VLOOKUP(C58,[1]学年!$C$2:$D$7,2,0)</f>
        <v>3</v>
      </c>
      <c r="K58" s="819" t="str">
        <f t="shared" si="0"/>
        <v>ﾎﾞｽｶﾛｰﾙ理亜</v>
      </c>
      <c r="L58" s="820" t="str">
        <f t="shared" si="1"/>
        <v>大垣北</v>
      </c>
      <c r="M58" s="26">
        <v>5.5000000000000002E-5</v>
      </c>
      <c r="N58" s="140">
        <f t="shared" si="2"/>
        <v>1.5000549999999999</v>
      </c>
      <c r="O58" s="481"/>
      <c r="P58" s="482"/>
      <c r="Q58" s="615">
        <v>55</v>
      </c>
      <c r="R58" s="334" t="str">
        <f t="shared" si="3"/>
        <v>高橋　結望</v>
      </c>
      <c r="S58" s="140">
        <f t="shared" si="4"/>
        <v>3</v>
      </c>
      <c r="T58" s="334">
        <f t="shared" si="5"/>
        <v>0</v>
      </c>
      <c r="U58" s="140">
        <f t="shared" si="6"/>
        <v>0.5</v>
      </c>
      <c r="V58" s="334"/>
      <c r="W58" s="140"/>
      <c r="X58" s="334"/>
      <c r="Y58" s="28"/>
      <c r="Z58" s="335"/>
      <c r="AA58" s="140"/>
      <c r="AB58" s="334"/>
      <c r="AC58" s="140"/>
      <c r="AD58" s="334"/>
      <c r="AF58" s="338"/>
      <c r="AG58" s="263"/>
      <c r="AH58" s="773"/>
      <c r="AI58" s="339"/>
    </row>
    <row r="59" spans="1:35" ht="15.9" customHeight="1" x14ac:dyDescent="0.2">
      <c r="A59" s="329">
        <v>56</v>
      </c>
      <c r="B59" s="812" t="s">
        <v>491</v>
      </c>
      <c r="C59" s="813">
        <v>2</v>
      </c>
      <c r="D59" s="814" t="s">
        <v>8</v>
      </c>
      <c r="E59" s="331">
        <v>3</v>
      </c>
      <c r="F59" s="332">
        <v>53</v>
      </c>
      <c r="G59" s="356">
        <f t="shared" si="7"/>
        <v>33</v>
      </c>
      <c r="H59" s="821">
        <f t="shared" si="8"/>
        <v>32</v>
      </c>
      <c r="I59" s="540">
        <f t="shared" si="9"/>
        <v>1.5</v>
      </c>
      <c r="J59" s="818">
        <f>VLOOKUP(C59,[1]学年!$C$2:$D$7,2,0)</f>
        <v>3</v>
      </c>
      <c r="K59" s="819" t="str">
        <f t="shared" si="0"/>
        <v>滝　観有</v>
      </c>
      <c r="L59" s="820" t="str">
        <f t="shared" si="1"/>
        <v>大垣北</v>
      </c>
      <c r="M59" s="26">
        <v>5.5999999999999999E-5</v>
      </c>
      <c r="N59" s="140">
        <f t="shared" si="2"/>
        <v>1.5000560000000001</v>
      </c>
      <c r="O59" s="481"/>
      <c r="P59" s="482"/>
      <c r="Q59" s="615">
        <v>56</v>
      </c>
      <c r="R59" s="334" t="str">
        <f t="shared" si="3"/>
        <v>吉村　実優</v>
      </c>
      <c r="S59" s="140">
        <f t="shared" si="4"/>
        <v>3</v>
      </c>
      <c r="T59" s="334" t="str">
        <f t="shared" si="5"/>
        <v>可児</v>
      </c>
      <c r="U59" s="140">
        <f t="shared" si="6"/>
        <v>0.5</v>
      </c>
      <c r="V59" s="334"/>
      <c r="W59" s="140"/>
      <c r="X59" s="334"/>
      <c r="Y59" s="28"/>
      <c r="Z59" s="335"/>
      <c r="AA59" s="140"/>
      <c r="AB59" s="334"/>
      <c r="AC59" s="140"/>
      <c r="AD59" s="334"/>
      <c r="AF59" s="338"/>
      <c r="AG59" s="263"/>
      <c r="AH59" s="773"/>
      <c r="AI59" s="339"/>
    </row>
    <row r="60" spans="1:35" ht="15.9" customHeight="1" x14ac:dyDescent="0.2">
      <c r="A60" s="329">
        <v>57</v>
      </c>
      <c r="B60" s="812" t="s">
        <v>353</v>
      </c>
      <c r="C60" s="813" t="s">
        <v>50</v>
      </c>
      <c r="D60" s="814" t="s">
        <v>358</v>
      </c>
      <c r="E60" s="331">
        <v>3</v>
      </c>
      <c r="F60" s="332">
        <v>53</v>
      </c>
      <c r="G60" s="356">
        <f t="shared" si="7"/>
        <v>27</v>
      </c>
      <c r="H60" s="821">
        <f t="shared" si="8"/>
        <v>27</v>
      </c>
      <c r="I60" s="540">
        <f t="shared" si="9"/>
        <v>3</v>
      </c>
      <c r="J60" s="818">
        <f>VLOOKUP(C60,[1]学年!$C$2:$D$7,2,0)</f>
        <v>1</v>
      </c>
      <c r="K60" s="819" t="str">
        <f t="shared" si="0"/>
        <v>福田　　蒼</v>
      </c>
      <c r="L60" s="820" t="str">
        <f t="shared" si="1"/>
        <v>麗澤瑞浪中</v>
      </c>
      <c r="M60" s="26">
        <v>5.7000000000000003E-5</v>
      </c>
      <c r="N60" s="140">
        <f t="shared" si="2"/>
        <v>3.000057</v>
      </c>
      <c r="O60" s="481"/>
      <c r="P60" s="482"/>
      <c r="Q60" s="615">
        <v>57</v>
      </c>
      <c r="R60" s="334" t="str">
        <f t="shared" si="3"/>
        <v>芝野　愛夕</v>
      </c>
      <c r="S60" s="140">
        <f t="shared" si="4"/>
        <v>2</v>
      </c>
      <c r="T60" s="334" t="str">
        <f t="shared" si="5"/>
        <v>郡上</v>
      </c>
      <c r="U60" s="140">
        <f t="shared" si="6"/>
        <v>0.5</v>
      </c>
      <c r="V60" s="334"/>
      <c r="W60" s="140"/>
      <c r="X60" s="334"/>
      <c r="Y60" s="28"/>
      <c r="Z60" s="335"/>
      <c r="AA60" s="140"/>
      <c r="AB60" s="334"/>
      <c r="AC60" s="140"/>
      <c r="AD60" s="334"/>
      <c r="AF60" s="338"/>
      <c r="AG60" s="263"/>
      <c r="AH60" s="773"/>
      <c r="AI60" s="339"/>
    </row>
    <row r="61" spans="1:35" ht="15.9" customHeight="1" x14ac:dyDescent="0.2">
      <c r="A61" s="329">
        <v>58</v>
      </c>
      <c r="B61" s="812" t="s">
        <v>151</v>
      </c>
      <c r="C61" s="813">
        <v>3</v>
      </c>
      <c r="D61" s="814" t="s">
        <v>38</v>
      </c>
      <c r="E61" s="331">
        <v>2.875</v>
      </c>
      <c r="F61" s="332">
        <v>58</v>
      </c>
      <c r="G61" s="356">
        <f t="shared" si="7"/>
        <v>116</v>
      </c>
      <c r="H61" s="821">
        <f t="shared" si="8"/>
        <v>77</v>
      </c>
      <c r="I61" s="540">
        <f t="shared" si="9"/>
        <v>0</v>
      </c>
      <c r="J61" s="818" t="str">
        <f>VLOOKUP(C61,[1]学年!$C$2:$D$7,2,0)</f>
        <v>×</v>
      </c>
      <c r="K61" s="819" t="str">
        <f t="shared" si="0"/>
        <v>岩井　芹奈</v>
      </c>
      <c r="L61" s="820" t="str">
        <f t="shared" si="1"/>
        <v>東濃実</v>
      </c>
      <c r="M61" s="26">
        <v>5.8E-5</v>
      </c>
      <c r="N61" s="140">
        <f t="shared" si="2"/>
        <v>5.8E-5</v>
      </c>
      <c r="O61" s="481"/>
      <c r="P61" s="482"/>
      <c r="Q61" s="615">
        <v>58</v>
      </c>
      <c r="R61" s="334" t="str">
        <f t="shared" si="3"/>
        <v>二村　南実</v>
      </c>
      <c r="S61" s="140">
        <f t="shared" si="4"/>
        <v>2</v>
      </c>
      <c r="T61" s="334" t="str">
        <f t="shared" si="5"/>
        <v>郡上</v>
      </c>
      <c r="U61" s="140">
        <f t="shared" si="6"/>
        <v>0.5</v>
      </c>
      <c r="V61" s="334"/>
      <c r="W61" s="140"/>
      <c r="X61" s="334"/>
      <c r="Y61" s="28"/>
      <c r="Z61" s="335"/>
      <c r="AA61" s="140"/>
      <c r="AB61" s="334"/>
      <c r="AC61" s="140"/>
      <c r="AD61" s="334"/>
      <c r="AF61" s="338"/>
      <c r="AG61" s="263"/>
      <c r="AH61" s="773"/>
      <c r="AI61" s="339"/>
    </row>
    <row r="62" spans="1:35" ht="15.9" customHeight="1" x14ac:dyDescent="0.2">
      <c r="A62" s="329">
        <v>59</v>
      </c>
      <c r="B62" s="812" t="s">
        <v>149</v>
      </c>
      <c r="C62" s="813">
        <v>3</v>
      </c>
      <c r="D62" s="814" t="s">
        <v>6</v>
      </c>
      <c r="E62" s="331">
        <v>2.8125</v>
      </c>
      <c r="F62" s="332">
        <v>59</v>
      </c>
      <c r="G62" s="356">
        <f t="shared" si="7"/>
        <v>115</v>
      </c>
      <c r="H62" s="821">
        <f t="shared" si="8"/>
        <v>77</v>
      </c>
      <c r="I62" s="540">
        <f t="shared" si="9"/>
        <v>0</v>
      </c>
      <c r="J62" s="818" t="str">
        <f>VLOOKUP(C62,[1]学年!$C$2:$D$7,2,0)</f>
        <v>×</v>
      </c>
      <c r="K62" s="819" t="str">
        <f t="shared" si="0"/>
        <v>増田　晴香</v>
      </c>
      <c r="L62" s="820" t="str">
        <f t="shared" si="1"/>
        <v>麗澤瑞浪</v>
      </c>
      <c r="M62" s="26">
        <v>5.8999999999999998E-5</v>
      </c>
      <c r="N62" s="140">
        <f t="shared" si="2"/>
        <v>5.8999999999999998E-5</v>
      </c>
      <c r="O62" s="481"/>
      <c r="P62" s="482"/>
      <c r="Q62" s="615">
        <v>59</v>
      </c>
      <c r="R62" s="334" t="str">
        <f t="shared" si="3"/>
        <v>松葉　風春</v>
      </c>
      <c r="S62" s="140">
        <f t="shared" si="4"/>
        <v>2</v>
      </c>
      <c r="T62" s="334" t="str">
        <f t="shared" si="5"/>
        <v>東濃実</v>
      </c>
      <c r="U62" s="140">
        <f t="shared" si="6"/>
        <v>0.5</v>
      </c>
      <c r="V62" s="334"/>
      <c r="W62" s="140"/>
      <c r="X62" s="334"/>
      <c r="Y62" s="28"/>
      <c r="Z62" s="335"/>
      <c r="AA62" s="140"/>
      <c r="AB62" s="334"/>
      <c r="AC62" s="140"/>
      <c r="AD62" s="334"/>
      <c r="AF62" s="338"/>
      <c r="AG62" s="263"/>
      <c r="AH62" s="773"/>
      <c r="AI62" s="339"/>
    </row>
    <row r="63" spans="1:35" ht="15.9" customHeight="1" x14ac:dyDescent="0.2">
      <c r="A63" s="329">
        <v>60</v>
      </c>
      <c r="B63" s="812" t="s">
        <v>190</v>
      </c>
      <c r="C63" s="813">
        <v>2</v>
      </c>
      <c r="D63" s="814" t="s">
        <v>100</v>
      </c>
      <c r="E63" s="331">
        <v>2.625</v>
      </c>
      <c r="F63" s="332">
        <v>60</v>
      </c>
      <c r="G63" s="356">
        <f t="shared" si="7"/>
        <v>37</v>
      </c>
      <c r="H63" s="821">
        <f t="shared" si="8"/>
        <v>37</v>
      </c>
      <c r="I63" s="540">
        <f t="shared" si="9"/>
        <v>1.3125</v>
      </c>
      <c r="J63" s="818">
        <f>VLOOKUP(C63,[1]学年!$C$2:$D$7,2,0)</f>
        <v>3</v>
      </c>
      <c r="K63" s="819" t="str">
        <f t="shared" si="0"/>
        <v>各務　稔梨</v>
      </c>
      <c r="L63" s="820" t="str">
        <f t="shared" si="1"/>
        <v>多治見北</v>
      </c>
      <c r="M63" s="26">
        <v>6.0000000000000002E-5</v>
      </c>
      <c r="N63" s="140">
        <f t="shared" si="2"/>
        <v>1.3125599999999999</v>
      </c>
      <c r="O63" s="481"/>
      <c r="P63" s="482"/>
      <c r="Q63" s="615">
        <v>60</v>
      </c>
      <c r="R63" s="334" t="str">
        <f t="shared" si="3"/>
        <v>水野　慶子</v>
      </c>
      <c r="S63" s="140">
        <f t="shared" si="4"/>
        <v>3</v>
      </c>
      <c r="T63" s="334" t="str">
        <f t="shared" si="5"/>
        <v>大垣北</v>
      </c>
      <c r="U63" s="140">
        <f t="shared" si="6"/>
        <v>0.5</v>
      </c>
      <c r="V63" s="334"/>
      <c r="W63" s="140"/>
      <c r="X63" s="334"/>
      <c r="Y63" s="28"/>
      <c r="Z63" s="335"/>
      <c r="AA63" s="140"/>
      <c r="AB63" s="334"/>
      <c r="AC63" s="140"/>
      <c r="AD63" s="334"/>
      <c r="AF63" s="329"/>
      <c r="AG63" s="330"/>
      <c r="AH63" s="48"/>
      <c r="AI63" s="811"/>
    </row>
    <row r="64" spans="1:35" ht="15.9" customHeight="1" x14ac:dyDescent="0.2">
      <c r="A64" s="329">
        <v>61</v>
      </c>
      <c r="B64" s="812" t="s">
        <v>451</v>
      </c>
      <c r="C64" s="813">
        <v>1</v>
      </c>
      <c r="D64" s="814" t="s">
        <v>36</v>
      </c>
      <c r="E64" s="331">
        <v>2.5</v>
      </c>
      <c r="F64" s="332">
        <v>61</v>
      </c>
      <c r="G64" s="356">
        <f t="shared" si="7"/>
        <v>40</v>
      </c>
      <c r="H64" s="821">
        <f t="shared" si="8"/>
        <v>38</v>
      </c>
      <c r="I64" s="540">
        <f t="shared" si="9"/>
        <v>1.25</v>
      </c>
      <c r="J64" s="818">
        <f>VLOOKUP(C64,[1]学年!$C$2:$D$7,2,0)</f>
        <v>2</v>
      </c>
      <c r="K64" s="819" t="str">
        <f t="shared" si="0"/>
        <v>尾関萌々子</v>
      </c>
      <c r="L64" s="820" t="str">
        <f t="shared" si="1"/>
        <v>各務原西</v>
      </c>
      <c r="M64" s="26">
        <v>6.0999999999999999E-5</v>
      </c>
      <c r="N64" s="140">
        <f t="shared" si="2"/>
        <v>1.2500610000000001</v>
      </c>
      <c r="O64" s="481"/>
      <c r="P64" s="482"/>
      <c r="Q64" s="615">
        <v>61</v>
      </c>
      <c r="R64" s="334" t="str">
        <f t="shared" si="3"/>
        <v>髙橋　美有</v>
      </c>
      <c r="S64" s="140">
        <f t="shared" si="4"/>
        <v>3</v>
      </c>
      <c r="T64" s="334" t="str">
        <f t="shared" si="5"/>
        <v>大垣北</v>
      </c>
      <c r="U64" s="140">
        <f t="shared" si="6"/>
        <v>0.5</v>
      </c>
      <c r="V64" s="334"/>
      <c r="W64" s="140"/>
      <c r="X64" s="334"/>
      <c r="Y64" s="28"/>
      <c r="Z64" s="335"/>
      <c r="AA64" s="140"/>
      <c r="AB64" s="334"/>
      <c r="AC64" s="140"/>
      <c r="AD64" s="334"/>
      <c r="AF64" s="329"/>
      <c r="AG64" s="330"/>
      <c r="AH64" s="48"/>
      <c r="AI64" s="811"/>
    </row>
    <row r="65" spans="1:35" ht="15.9" customHeight="1" x14ac:dyDescent="0.2">
      <c r="A65" s="329">
        <v>62</v>
      </c>
      <c r="B65" s="812" t="s">
        <v>453</v>
      </c>
      <c r="C65" s="813">
        <v>1</v>
      </c>
      <c r="D65" s="814" t="s">
        <v>7</v>
      </c>
      <c r="E65" s="331">
        <v>2.5</v>
      </c>
      <c r="F65" s="332">
        <v>61</v>
      </c>
      <c r="G65" s="356">
        <f t="shared" si="7"/>
        <v>39</v>
      </c>
      <c r="H65" s="821">
        <f t="shared" si="8"/>
        <v>38</v>
      </c>
      <c r="I65" s="540">
        <f t="shared" si="9"/>
        <v>1.25</v>
      </c>
      <c r="J65" s="818">
        <f>VLOOKUP(C65,[1]学年!$C$2:$D$7,2,0)</f>
        <v>2</v>
      </c>
      <c r="K65" s="819" t="str">
        <f t="shared" si="0"/>
        <v>河田　更紗</v>
      </c>
      <c r="L65" s="820" t="str">
        <f t="shared" si="1"/>
        <v>県岐阜商</v>
      </c>
      <c r="M65" s="26">
        <v>6.2000000000000003E-5</v>
      </c>
      <c r="N65" s="140">
        <f t="shared" si="2"/>
        <v>1.250062</v>
      </c>
      <c r="O65" s="481"/>
      <c r="P65" s="482"/>
      <c r="Q65" s="615">
        <v>62</v>
      </c>
      <c r="R65" s="334" t="str">
        <f t="shared" si="3"/>
        <v>水野　瑚都</v>
      </c>
      <c r="S65" s="140">
        <f t="shared" si="4"/>
        <v>3</v>
      </c>
      <c r="T65" s="334" t="str">
        <f t="shared" si="5"/>
        <v>恵那</v>
      </c>
      <c r="U65" s="140">
        <f t="shared" si="6"/>
        <v>0.375</v>
      </c>
      <c r="V65" s="334"/>
      <c r="W65" s="140"/>
      <c r="X65" s="334"/>
      <c r="Y65" s="28"/>
      <c r="Z65" s="335"/>
      <c r="AA65" s="140"/>
      <c r="AB65" s="334"/>
      <c r="AC65" s="140"/>
      <c r="AD65" s="334"/>
      <c r="AF65" s="329"/>
      <c r="AG65" s="330"/>
      <c r="AH65" s="48"/>
      <c r="AI65" s="811"/>
    </row>
    <row r="66" spans="1:35" ht="15.9" customHeight="1" x14ac:dyDescent="0.2">
      <c r="A66" s="329">
        <v>63</v>
      </c>
      <c r="B66" s="812" t="s">
        <v>458</v>
      </c>
      <c r="C66" s="813">
        <v>2</v>
      </c>
      <c r="D66" s="814" t="s">
        <v>110</v>
      </c>
      <c r="E66" s="331">
        <v>2.5</v>
      </c>
      <c r="F66" s="332">
        <v>61</v>
      </c>
      <c r="G66" s="356">
        <f t="shared" si="7"/>
        <v>38</v>
      </c>
      <c r="H66" s="821">
        <f t="shared" si="8"/>
        <v>38</v>
      </c>
      <c r="I66" s="540">
        <f t="shared" si="9"/>
        <v>1.25</v>
      </c>
      <c r="J66" s="818">
        <f>VLOOKUP(C66,[1]学年!$C$2:$D$7,2,0)</f>
        <v>3</v>
      </c>
      <c r="K66" s="819" t="str">
        <f t="shared" si="0"/>
        <v>五十里朋美</v>
      </c>
      <c r="L66" s="820" t="str">
        <f t="shared" si="1"/>
        <v>岐阜</v>
      </c>
      <c r="M66" s="26">
        <v>6.3E-5</v>
      </c>
      <c r="N66" s="140">
        <f t="shared" si="2"/>
        <v>1.2500629999999999</v>
      </c>
      <c r="O66" s="481"/>
      <c r="P66" s="482"/>
      <c r="Q66" s="615">
        <v>63</v>
      </c>
      <c r="R66" s="334" t="str">
        <f t="shared" si="3"/>
        <v>榎津　綾純</v>
      </c>
      <c r="S66" s="140">
        <f t="shared" si="4"/>
        <v>3</v>
      </c>
      <c r="T66" s="334" t="str">
        <f t="shared" si="5"/>
        <v>恵那</v>
      </c>
      <c r="U66" s="140">
        <f t="shared" si="6"/>
        <v>0.375</v>
      </c>
      <c r="V66" s="334"/>
      <c r="W66" s="140"/>
      <c r="X66" s="334"/>
      <c r="Y66" s="28"/>
      <c r="Z66" s="335"/>
      <c r="AA66" s="140"/>
      <c r="AB66" s="334"/>
      <c r="AC66" s="140"/>
      <c r="AD66" s="334"/>
      <c r="AF66" s="329"/>
      <c r="AG66" s="330"/>
      <c r="AH66" s="48"/>
      <c r="AI66" s="811"/>
    </row>
    <row r="67" spans="1:35" ht="15.9" customHeight="1" x14ac:dyDescent="0.2">
      <c r="A67" s="329">
        <v>64</v>
      </c>
      <c r="B67" s="812" t="s">
        <v>142</v>
      </c>
      <c r="C67" s="813">
        <v>3</v>
      </c>
      <c r="D67" s="814" t="s">
        <v>88</v>
      </c>
      <c r="E67" s="331">
        <v>2.375</v>
      </c>
      <c r="F67" s="332">
        <v>64</v>
      </c>
      <c r="G67" s="356">
        <f t="shared" si="7"/>
        <v>114</v>
      </c>
      <c r="H67" s="821">
        <f t="shared" si="8"/>
        <v>77</v>
      </c>
      <c r="I67" s="540">
        <f t="shared" si="9"/>
        <v>0</v>
      </c>
      <c r="J67" s="818" t="str">
        <f>VLOOKUP(C67,[1]学年!$C$2:$D$7,2,0)</f>
        <v>×</v>
      </c>
      <c r="K67" s="819" t="str">
        <f t="shared" si="0"/>
        <v>樋口　琴音</v>
      </c>
      <c r="L67" s="820" t="str">
        <f t="shared" si="1"/>
        <v>大垣西</v>
      </c>
      <c r="M67" s="26">
        <v>6.3999999999999997E-5</v>
      </c>
      <c r="N67" s="140">
        <f t="shared" si="2"/>
        <v>6.3999999999999997E-5</v>
      </c>
      <c r="O67" s="481"/>
      <c r="P67" s="482"/>
      <c r="Q67" s="615">
        <v>64</v>
      </c>
      <c r="R67" s="334" t="str">
        <f t="shared" si="3"/>
        <v>足立　実里</v>
      </c>
      <c r="S67" s="140">
        <f t="shared" si="4"/>
        <v>2</v>
      </c>
      <c r="T67" s="334" t="str">
        <f t="shared" si="5"/>
        <v>関有知</v>
      </c>
      <c r="U67" s="140">
        <f t="shared" si="6"/>
        <v>0.375</v>
      </c>
      <c r="V67" s="334"/>
      <c r="W67" s="140"/>
      <c r="X67" s="334"/>
      <c r="Y67" s="28"/>
      <c r="Z67" s="335"/>
      <c r="AA67" s="140"/>
      <c r="AB67" s="334"/>
      <c r="AC67" s="140"/>
      <c r="AD67" s="334"/>
      <c r="AF67" s="329"/>
      <c r="AG67" s="330"/>
      <c r="AH67" s="48"/>
      <c r="AI67" s="811"/>
    </row>
    <row r="68" spans="1:35" ht="15.9" customHeight="1" x14ac:dyDescent="0.2">
      <c r="A68" s="329">
        <v>65</v>
      </c>
      <c r="B68" s="812" t="s">
        <v>188</v>
      </c>
      <c r="C68" s="813">
        <v>3</v>
      </c>
      <c r="D68" s="814" t="s">
        <v>88</v>
      </c>
      <c r="E68" s="331">
        <v>2.375</v>
      </c>
      <c r="F68" s="332">
        <v>64</v>
      </c>
      <c r="G68" s="356">
        <f t="shared" si="7"/>
        <v>113</v>
      </c>
      <c r="H68" s="821">
        <f t="shared" si="8"/>
        <v>77</v>
      </c>
      <c r="I68" s="540">
        <f t="shared" si="9"/>
        <v>0</v>
      </c>
      <c r="J68" s="818" t="str">
        <f>VLOOKUP(C68,[1]学年!$C$2:$D$7,2,0)</f>
        <v>×</v>
      </c>
      <c r="K68" s="819" t="str">
        <f t="shared" ref="K68:K131" si="10">B68</f>
        <v>小野絵里奈</v>
      </c>
      <c r="L68" s="820" t="str">
        <f t="shared" ref="L68:L131" si="11">D68</f>
        <v>大垣西</v>
      </c>
      <c r="M68" s="26">
        <v>6.4999999999999994E-5</v>
      </c>
      <c r="N68" s="140">
        <f t="shared" ref="N68:N131" si="12">I68+M68</f>
        <v>6.4999999999999994E-5</v>
      </c>
      <c r="O68" s="481"/>
      <c r="P68" s="482"/>
      <c r="Q68" s="615">
        <v>65</v>
      </c>
      <c r="R68" s="334" t="str">
        <f t="shared" ref="R68:R131" si="13">VLOOKUP($Q68,$G$4:$N$162,5,0)</f>
        <v>加藤　瑠々</v>
      </c>
      <c r="S68" s="140">
        <f t="shared" ref="S68:S131" si="14">VLOOKUP($Q68,$G$4:$N$162,4,0)</f>
        <v>2</v>
      </c>
      <c r="T68" s="334" t="str">
        <f t="shared" ref="T68:T131" si="15">VLOOKUP($Q68,$G$4:$N$162,6,0)</f>
        <v>麗澤瑞浪</v>
      </c>
      <c r="U68" s="140">
        <f t="shared" ref="U68:U131" si="16">VLOOKUP($Q68,$G$4:$N$162,3,0)</f>
        <v>0.375</v>
      </c>
      <c r="V68" s="334"/>
      <c r="W68" s="140"/>
      <c r="X68" s="334"/>
      <c r="Y68" s="28"/>
      <c r="Z68" s="335"/>
      <c r="AA68" s="140"/>
      <c r="AB68" s="334"/>
      <c r="AC68" s="140"/>
      <c r="AD68" s="334"/>
      <c r="AF68" s="329"/>
      <c r="AG68" s="330"/>
      <c r="AH68" s="48"/>
      <c r="AI68" s="811"/>
    </row>
    <row r="69" spans="1:35" ht="15.9" customHeight="1" x14ac:dyDescent="0.2">
      <c r="A69" s="329">
        <v>66</v>
      </c>
      <c r="B69" s="812" t="s">
        <v>359</v>
      </c>
      <c r="C69" s="813">
        <v>2</v>
      </c>
      <c r="D69" s="814" t="s">
        <v>111</v>
      </c>
      <c r="E69" s="331">
        <v>2</v>
      </c>
      <c r="F69" s="332">
        <v>66</v>
      </c>
      <c r="G69" s="356">
        <f t="shared" ref="G69:G132" si="17">RANK(N69,$N$4:$N$160,0)</f>
        <v>43</v>
      </c>
      <c r="H69" s="821">
        <f t="shared" ref="H69:H131" si="18">RANK(I69,$I$4:$I$160,0)</f>
        <v>41</v>
      </c>
      <c r="I69" s="540">
        <f t="shared" ref="I69:I132" si="19">IF(OR(C69=1,C69=2),E69/2,IF(C69="中3",E69,0))</f>
        <v>1</v>
      </c>
      <c r="J69" s="818">
        <f>VLOOKUP(C69,[1]学年!$C$2:$D$7,2,0)</f>
        <v>3</v>
      </c>
      <c r="K69" s="819" t="str">
        <f t="shared" si="10"/>
        <v>松原さくら</v>
      </c>
      <c r="L69" s="820" t="str">
        <f t="shared" si="11"/>
        <v>大垣北</v>
      </c>
      <c r="M69" s="24">
        <v>6.6000000000000005E-5</v>
      </c>
      <c r="N69" s="140">
        <f t="shared" si="12"/>
        <v>1.0000659999999999</v>
      </c>
      <c r="O69" s="475"/>
      <c r="P69" s="490"/>
      <c r="Q69" s="615">
        <v>66</v>
      </c>
      <c r="R69" s="334" t="str">
        <f t="shared" si="13"/>
        <v>小野　莉楽</v>
      </c>
      <c r="S69" s="140">
        <f t="shared" si="14"/>
        <v>3</v>
      </c>
      <c r="T69" s="334" t="str">
        <f t="shared" si="15"/>
        <v>麗澤瑞浪</v>
      </c>
      <c r="U69" s="140">
        <f t="shared" si="16"/>
        <v>0.375</v>
      </c>
      <c r="V69" s="334"/>
      <c r="W69" s="140"/>
      <c r="X69" s="334"/>
      <c r="Y69" s="28"/>
      <c r="Z69" s="335"/>
      <c r="AA69" s="140"/>
      <c r="AB69" s="334"/>
      <c r="AC69" s="140"/>
      <c r="AD69" s="334"/>
      <c r="AF69" s="338"/>
      <c r="AG69" s="263"/>
      <c r="AH69" s="773"/>
      <c r="AI69" s="339"/>
    </row>
    <row r="70" spans="1:35" ht="15.9" customHeight="1" x14ac:dyDescent="0.2">
      <c r="A70" s="329">
        <v>67</v>
      </c>
      <c r="B70" s="812" t="s">
        <v>411</v>
      </c>
      <c r="C70" s="813">
        <v>2</v>
      </c>
      <c r="D70" s="814" t="s">
        <v>8</v>
      </c>
      <c r="E70" s="331">
        <v>2</v>
      </c>
      <c r="F70" s="332">
        <v>66</v>
      </c>
      <c r="G70" s="356">
        <f t="shared" si="17"/>
        <v>42</v>
      </c>
      <c r="H70" s="821">
        <f t="shared" si="18"/>
        <v>41</v>
      </c>
      <c r="I70" s="540">
        <f t="shared" si="19"/>
        <v>1</v>
      </c>
      <c r="J70" s="818">
        <f>VLOOKUP(C70,[1]学年!$C$2:$D$7,2,0)</f>
        <v>3</v>
      </c>
      <c r="K70" s="819" t="str">
        <f t="shared" si="10"/>
        <v>髙橋沙也加</v>
      </c>
      <c r="L70" s="820" t="str">
        <f t="shared" si="11"/>
        <v>大垣北</v>
      </c>
      <c r="M70" s="26">
        <v>6.7000000000000002E-5</v>
      </c>
      <c r="N70" s="140">
        <f t="shared" si="12"/>
        <v>1.000067</v>
      </c>
      <c r="O70" s="481"/>
      <c r="P70" s="482"/>
      <c r="Q70" s="615">
        <v>67</v>
      </c>
      <c r="R70" s="334" t="str">
        <f t="shared" si="13"/>
        <v>大野　天音</v>
      </c>
      <c r="S70" s="140">
        <f t="shared" si="14"/>
        <v>3</v>
      </c>
      <c r="T70" s="334" t="str">
        <f t="shared" si="15"/>
        <v>加茂</v>
      </c>
      <c r="U70" s="140">
        <f t="shared" si="16"/>
        <v>0.375</v>
      </c>
      <c r="V70" s="334"/>
      <c r="W70" s="140"/>
      <c r="X70" s="334"/>
      <c r="Y70" s="28"/>
      <c r="Z70" s="335"/>
      <c r="AA70" s="140"/>
      <c r="AB70" s="334"/>
      <c r="AC70" s="140"/>
      <c r="AD70" s="334"/>
      <c r="AF70" s="338"/>
      <c r="AG70" s="263"/>
      <c r="AH70" s="773"/>
      <c r="AI70" s="339"/>
    </row>
    <row r="71" spans="1:35" ht="15.9" customHeight="1" x14ac:dyDescent="0.2">
      <c r="A71" s="329">
        <v>68</v>
      </c>
      <c r="B71" s="812" t="s">
        <v>420</v>
      </c>
      <c r="C71" s="813">
        <v>2</v>
      </c>
      <c r="D71" s="814" t="s">
        <v>100</v>
      </c>
      <c r="E71" s="331">
        <v>2</v>
      </c>
      <c r="F71" s="332">
        <v>66</v>
      </c>
      <c r="G71" s="356">
        <f t="shared" si="17"/>
        <v>41</v>
      </c>
      <c r="H71" s="821">
        <f t="shared" si="18"/>
        <v>41</v>
      </c>
      <c r="I71" s="540">
        <f t="shared" si="19"/>
        <v>1</v>
      </c>
      <c r="J71" s="818">
        <f>VLOOKUP(C71,[1]学年!$C$2:$D$7,2,0)</f>
        <v>3</v>
      </c>
      <c r="K71" s="819" t="str">
        <f t="shared" si="10"/>
        <v>鈴木　るな</v>
      </c>
      <c r="L71" s="820" t="str">
        <f t="shared" si="11"/>
        <v>多治見北</v>
      </c>
      <c r="M71" s="26">
        <v>6.7999999999999999E-5</v>
      </c>
      <c r="N71" s="140">
        <f t="shared" si="12"/>
        <v>1.000068</v>
      </c>
      <c r="O71" s="481"/>
      <c r="P71" s="482"/>
      <c r="Q71" s="615">
        <v>68</v>
      </c>
      <c r="R71" s="334" t="str">
        <f t="shared" si="13"/>
        <v>亀井　萌香</v>
      </c>
      <c r="S71" s="140">
        <f t="shared" si="14"/>
        <v>3</v>
      </c>
      <c r="T71" s="334" t="str">
        <f t="shared" si="15"/>
        <v>加茂</v>
      </c>
      <c r="U71" s="140">
        <f t="shared" si="16"/>
        <v>0.375</v>
      </c>
      <c r="V71" s="334"/>
      <c r="W71" s="140"/>
      <c r="X71" s="334"/>
      <c r="Y71" s="28"/>
      <c r="Z71" s="335"/>
      <c r="AA71" s="140"/>
      <c r="AB71" s="334"/>
      <c r="AC71" s="140"/>
      <c r="AD71" s="334"/>
      <c r="AF71" s="338"/>
      <c r="AG71" s="263"/>
      <c r="AH71" s="773"/>
      <c r="AI71" s="339"/>
    </row>
    <row r="72" spans="1:35" ht="15.9" customHeight="1" x14ac:dyDescent="0.2">
      <c r="A72" s="329">
        <v>69</v>
      </c>
      <c r="B72" s="812" t="s">
        <v>286</v>
      </c>
      <c r="C72" s="813" t="s">
        <v>50</v>
      </c>
      <c r="D72" s="814" t="s">
        <v>248</v>
      </c>
      <c r="E72" s="331">
        <v>2</v>
      </c>
      <c r="F72" s="332">
        <v>66</v>
      </c>
      <c r="G72" s="356">
        <f t="shared" si="17"/>
        <v>30</v>
      </c>
      <c r="H72" s="821">
        <f t="shared" si="18"/>
        <v>30</v>
      </c>
      <c r="I72" s="540">
        <f t="shared" si="19"/>
        <v>2</v>
      </c>
      <c r="J72" s="818">
        <f>VLOOKUP(C72,[1]学年!$C$2:$D$7,2,0)</f>
        <v>1</v>
      </c>
      <c r="K72" s="819" t="str">
        <f t="shared" si="10"/>
        <v>長瀬　愛花</v>
      </c>
      <c r="L72" s="820" t="str">
        <f t="shared" si="11"/>
        <v>三和TS</v>
      </c>
      <c r="M72" s="26">
        <v>6.8999999999999997E-5</v>
      </c>
      <c r="N72" s="140">
        <f t="shared" si="12"/>
        <v>2.0000689999999999</v>
      </c>
      <c r="O72" s="481"/>
      <c r="P72" s="482"/>
      <c r="Q72" s="615">
        <v>69</v>
      </c>
      <c r="R72" s="334" t="str">
        <f t="shared" si="13"/>
        <v>粥川　美星</v>
      </c>
      <c r="S72" s="140">
        <f t="shared" si="14"/>
        <v>2</v>
      </c>
      <c r="T72" s="334" t="str">
        <f t="shared" si="15"/>
        <v>武義</v>
      </c>
      <c r="U72" s="140">
        <f t="shared" si="16"/>
        <v>0.25</v>
      </c>
      <c r="V72" s="334"/>
      <c r="W72" s="140"/>
      <c r="X72" s="334"/>
      <c r="Y72" s="28"/>
      <c r="Z72" s="335"/>
      <c r="AA72" s="140"/>
      <c r="AB72" s="334"/>
      <c r="AC72" s="140"/>
      <c r="AD72" s="334"/>
      <c r="AF72" s="338"/>
      <c r="AG72" s="263"/>
      <c r="AH72" s="773"/>
      <c r="AI72" s="339"/>
    </row>
    <row r="73" spans="1:35" ht="15.9" customHeight="1" x14ac:dyDescent="0.2">
      <c r="A73" s="329">
        <v>70</v>
      </c>
      <c r="B73" s="812" t="s">
        <v>181</v>
      </c>
      <c r="C73" s="813">
        <v>2</v>
      </c>
      <c r="D73" s="814" t="s">
        <v>88</v>
      </c>
      <c r="E73" s="331">
        <v>1.875</v>
      </c>
      <c r="F73" s="332">
        <v>70</v>
      </c>
      <c r="G73" s="356">
        <f t="shared" si="17"/>
        <v>45</v>
      </c>
      <c r="H73" s="821">
        <f t="shared" si="18"/>
        <v>44</v>
      </c>
      <c r="I73" s="540">
        <f t="shared" si="19"/>
        <v>0.9375</v>
      </c>
      <c r="J73" s="818">
        <f>VLOOKUP(C73,[1]学年!$C$2:$D$7,2,0)</f>
        <v>3</v>
      </c>
      <c r="K73" s="819" t="str">
        <f t="shared" si="10"/>
        <v>川瀬　友芽</v>
      </c>
      <c r="L73" s="820" t="str">
        <f t="shared" si="11"/>
        <v>大垣西</v>
      </c>
      <c r="M73" s="26">
        <v>6.9999999999999994E-5</v>
      </c>
      <c r="N73" s="140">
        <f t="shared" si="12"/>
        <v>0.93757000000000001</v>
      </c>
      <c r="O73" s="481"/>
      <c r="P73" s="482"/>
      <c r="Q73" s="615">
        <v>70</v>
      </c>
      <c r="R73" s="334" t="str">
        <f t="shared" si="13"/>
        <v>伊藤　樹那</v>
      </c>
      <c r="S73" s="140">
        <f t="shared" si="14"/>
        <v>3</v>
      </c>
      <c r="T73" s="334" t="str">
        <f t="shared" si="15"/>
        <v>可児</v>
      </c>
      <c r="U73" s="140">
        <f t="shared" si="16"/>
        <v>0.25</v>
      </c>
      <c r="V73" s="334"/>
      <c r="W73" s="140"/>
      <c r="X73" s="334"/>
      <c r="Y73" s="28"/>
      <c r="Z73" s="335"/>
      <c r="AA73" s="140"/>
      <c r="AB73" s="334"/>
      <c r="AC73" s="140"/>
      <c r="AD73" s="334"/>
      <c r="AF73" s="329"/>
      <c r="AG73" s="330"/>
      <c r="AH73" s="48"/>
      <c r="AI73" s="811"/>
    </row>
    <row r="74" spans="1:35" ht="15.9" customHeight="1" x14ac:dyDescent="0.2">
      <c r="A74" s="329">
        <v>71</v>
      </c>
      <c r="B74" s="812" t="s">
        <v>182</v>
      </c>
      <c r="C74" s="813">
        <v>2</v>
      </c>
      <c r="D74" s="814" t="s">
        <v>88</v>
      </c>
      <c r="E74" s="331">
        <v>1.875</v>
      </c>
      <c r="F74" s="332">
        <v>70</v>
      </c>
      <c r="G74" s="356">
        <f t="shared" si="17"/>
        <v>44</v>
      </c>
      <c r="H74" s="821">
        <f t="shared" si="18"/>
        <v>44</v>
      </c>
      <c r="I74" s="540">
        <f t="shared" si="19"/>
        <v>0.9375</v>
      </c>
      <c r="J74" s="818">
        <f>VLOOKUP(C74,[1]学年!$C$2:$D$7,2,0)</f>
        <v>3</v>
      </c>
      <c r="K74" s="819" t="str">
        <f t="shared" si="10"/>
        <v>佐藤　美琴</v>
      </c>
      <c r="L74" s="820" t="str">
        <f t="shared" si="11"/>
        <v>大垣西</v>
      </c>
      <c r="M74" s="26">
        <v>7.1000000000000005E-5</v>
      </c>
      <c r="N74" s="140">
        <f t="shared" si="12"/>
        <v>0.93757100000000004</v>
      </c>
      <c r="O74" s="481"/>
      <c r="P74" s="482"/>
      <c r="Q74" s="615">
        <v>71</v>
      </c>
      <c r="R74" s="334" t="str">
        <f t="shared" si="13"/>
        <v>岩城　真佑</v>
      </c>
      <c r="S74" s="140">
        <f t="shared" si="14"/>
        <v>3</v>
      </c>
      <c r="T74" s="334" t="str">
        <f t="shared" si="15"/>
        <v>県岐阜商</v>
      </c>
      <c r="U74" s="140">
        <f t="shared" si="16"/>
        <v>0.25</v>
      </c>
      <c r="V74" s="334"/>
      <c r="W74" s="140"/>
      <c r="X74" s="334"/>
      <c r="Y74" s="28"/>
      <c r="Z74" s="335"/>
      <c r="AA74" s="140"/>
      <c r="AB74" s="334"/>
      <c r="AC74" s="140"/>
      <c r="AD74" s="334"/>
      <c r="AF74" s="329"/>
      <c r="AG74" s="330"/>
      <c r="AH74" s="48"/>
      <c r="AI74" s="811"/>
    </row>
    <row r="75" spans="1:35" ht="15.9" customHeight="1" x14ac:dyDescent="0.2">
      <c r="A75" s="329">
        <v>72</v>
      </c>
      <c r="B75" s="812" t="s">
        <v>158</v>
      </c>
      <c r="C75" s="813">
        <v>2</v>
      </c>
      <c r="D75" s="814" t="s">
        <v>34</v>
      </c>
      <c r="E75" s="331">
        <v>1.75</v>
      </c>
      <c r="F75" s="332">
        <v>72</v>
      </c>
      <c r="G75" s="356">
        <f t="shared" si="17"/>
        <v>46</v>
      </c>
      <c r="H75" s="821">
        <f t="shared" si="18"/>
        <v>46</v>
      </c>
      <c r="I75" s="540">
        <f t="shared" si="19"/>
        <v>0.875</v>
      </c>
      <c r="J75" s="818">
        <f>VLOOKUP(C75,[1]学年!$C$2:$D$7,2,0)</f>
        <v>3</v>
      </c>
      <c r="K75" s="819" t="str">
        <f t="shared" si="10"/>
        <v>大宮　涼乃</v>
      </c>
      <c r="L75" s="820" t="str">
        <f t="shared" si="11"/>
        <v>恵那</v>
      </c>
      <c r="M75" s="26">
        <v>7.2000000000000002E-5</v>
      </c>
      <c r="N75" s="140">
        <f t="shared" si="12"/>
        <v>0.87507199999999996</v>
      </c>
      <c r="O75" s="481"/>
      <c r="P75" s="482"/>
      <c r="Q75" s="615">
        <v>72</v>
      </c>
      <c r="R75" s="334" t="str">
        <f t="shared" si="13"/>
        <v>浜島　由依</v>
      </c>
      <c r="S75" s="140">
        <f t="shared" si="14"/>
        <v>3</v>
      </c>
      <c r="T75" s="334" t="str">
        <f t="shared" si="15"/>
        <v>県岐阜商</v>
      </c>
      <c r="U75" s="140">
        <f t="shared" si="16"/>
        <v>0.25</v>
      </c>
      <c r="V75" s="334"/>
      <c r="W75" s="140"/>
      <c r="X75" s="334"/>
      <c r="Y75" s="28"/>
      <c r="Z75" s="335"/>
      <c r="AA75" s="140"/>
      <c r="AB75" s="334"/>
      <c r="AC75" s="140"/>
      <c r="AD75" s="334"/>
      <c r="AF75" s="338"/>
      <c r="AG75" s="263"/>
      <c r="AH75" s="773"/>
      <c r="AI75" s="339"/>
    </row>
    <row r="76" spans="1:35" ht="15.9" customHeight="1" x14ac:dyDescent="0.2">
      <c r="A76" s="329">
        <v>73</v>
      </c>
      <c r="B76" s="812" t="s">
        <v>459</v>
      </c>
      <c r="C76" s="813">
        <v>2</v>
      </c>
      <c r="D76" s="814" t="s">
        <v>110</v>
      </c>
      <c r="E76" s="331">
        <v>1.5</v>
      </c>
      <c r="F76" s="332">
        <v>73</v>
      </c>
      <c r="G76" s="356">
        <f t="shared" si="17"/>
        <v>50</v>
      </c>
      <c r="H76" s="821">
        <f t="shared" si="18"/>
        <v>47</v>
      </c>
      <c r="I76" s="540">
        <f t="shared" si="19"/>
        <v>0.75</v>
      </c>
      <c r="J76" s="818">
        <f>VLOOKUP(C76,[1]学年!$C$2:$D$7,2,0)</f>
        <v>3</v>
      </c>
      <c r="K76" s="819" t="str">
        <f t="shared" si="10"/>
        <v>森瀬彩弥香</v>
      </c>
      <c r="L76" s="820" t="str">
        <f t="shared" si="11"/>
        <v>岐阜</v>
      </c>
      <c r="M76" s="26">
        <v>7.2999999999999999E-5</v>
      </c>
      <c r="N76" s="140">
        <f t="shared" si="12"/>
        <v>0.75007299999999999</v>
      </c>
      <c r="O76" s="481"/>
      <c r="P76" s="482"/>
      <c r="Q76" s="615">
        <v>73</v>
      </c>
      <c r="R76" s="334" t="str">
        <f t="shared" si="13"/>
        <v>安藤　千尋</v>
      </c>
      <c r="S76" s="140">
        <f t="shared" si="14"/>
        <v>2</v>
      </c>
      <c r="T76" s="334" t="str">
        <f t="shared" si="15"/>
        <v>大垣北</v>
      </c>
      <c r="U76" s="140">
        <f t="shared" si="16"/>
        <v>0.25</v>
      </c>
      <c r="V76" s="334"/>
      <c r="W76" s="140"/>
      <c r="X76" s="334"/>
      <c r="Y76" s="28"/>
      <c r="Z76" s="335"/>
      <c r="AA76" s="140"/>
      <c r="AB76" s="334"/>
      <c r="AC76" s="140"/>
      <c r="AD76" s="334"/>
      <c r="AF76" s="338"/>
      <c r="AG76" s="263"/>
      <c r="AH76" s="773"/>
      <c r="AI76" s="339"/>
    </row>
    <row r="77" spans="1:35" ht="15.9" customHeight="1" x14ac:dyDescent="0.2">
      <c r="A77" s="329">
        <v>74</v>
      </c>
      <c r="B77" s="812" t="s">
        <v>460</v>
      </c>
      <c r="C77" s="813">
        <v>2</v>
      </c>
      <c r="D77" s="814" t="s">
        <v>110</v>
      </c>
      <c r="E77" s="331">
        <v>1.5</v>
      </c>
      <c r="F77" s="332">
        <v>73</v>
      </c>
      <c r="G77" s="356">
        <f t="shared" si="17"/>
        <v>49</v>
      </c>
      <c r="H77" s="821">
        <f t="shared" si="18"/>
        <v>47</v>
      </c>
      <c r="I77" s="540">
        <f t="shared" si="19"/>
        <v>0.75</v>
      </c>
      <c r="J77" s="818">
        <f>VLOOKUP(C77,[1]学年!$C$2:$D$7,2,0)</f>
        <v>3</v>
      </c>
      <c r="K77" s="819" t="str">
        <f t="shared" si="10"/>
        <v>新開　千紗</v>
      </c>
      <c r="L77" s="820" t="str">
        <f t="shared" si="11"/>
        <v>岐阜</v>
      </c>
      <c r="M77" s="26">
        <v>7.3999999999999996E-5</v>
      </c>
      <c r="N77" s="140">
        <f t="shared" si="12"/>
        <v>0.75007400000000002</v>
      </c>
      <c r="O77" s="481"/>
      <c r="P77" s="482"/>
      <c r="Q77" s="615">
        <v>74</v>
      </c>
      <c r="R77" s="334" t="str">
        <f t="shared" si="13"/>
        <v>神田真友子</v>
      </c>
      <c r="S77" s="140">
        <f t="shared" si="14"/>
        <v>3</v>
      </c>
      <c r="T77" s="334" t="str">
        <f t="shared" si="15"/>
        <v>大垣北</v>
      </c>
      <c r="U77" s="140">
        <f t="shared" si="16"/>
        <v>0.25</v>
      </c>
      <c r="V77" s="334"/>
      <c r="W77" s="140"/>
      <c r="X77" s="334"/>
      <c r="Y77" s="28"/>
      <c r="Z77" s="335"/>
      <c r="AA77" s="140"/>
      <c r="AB77" s="334"/>
      <c r="AC77" s="140"/>
      <c r="AD77" s="334"/>
      <c r="AF77" s="338"/>
      <c r="AG77" s="263"/>
      <c r="AH77" s="773"/>
      <c r="AI77" s="339"/>
    </row>
    <row r="78" spans="1:35" ht="15.9" customHeight="1" x14ac:dyDescent="0.2">
      <c r="A78" s="329">
        <v>75</v>
      </c>
      <c r="B78" s="812" t="s">
        <v>337</v>
      </c>
      <c r="C78" s="813">
        <v>2</v>
      </c>
      <c r="D78" s="814" t="s">
        <v>114</v>
      </c>
      <c r="E78" s="331">
        <v>1.5</v>
      </c>
      <c r="F78" s="332">
        <v>73</v>
      </c>
      <c r="G78" s="356">
        <f t="shared" si="17"/>
        <v>48</v>
      </c>
      <c r="H78" s="821">
        <f t="shared" si="18"/>
        <v>47</v>
      </c>
      <c r="I78" s="540">
        <f t="shared" si="19"/>
        <v>0.75</v>
      </c>
      <c r="J78" s="818">
        <f>VLOOKUP(C78,[1]学年!$C$2:$D$7,2,0)</f>
        <v>3</v>
      </c>
      <c r="K78" s="819" t="str">
        <f t="shared" si="10"/>
        <v>荒川　葵</v>
      </c>
      <c r="L78" s="820" t="str">
        <f t="shared" si="11"/>
        <v>恵那</v>
      </c>
      <c r="M78" s="26">
        <v>7.4999999999999993E-5</v>
      </c>
      <c r="N78" s="140">
        <f t="shared" si="12"/>
        <v>0.75007500000000005</v>
      </c>
      <c r="O78" s="481"/>
      <c r="P78" s="482"/>
      <c r="Q78" s="615">
        <v>75</v>
      </c>
      <c r="R78" s="334" t="str">
        <f t="shared" si="13"/>
        <v>大野実可子</v>
      </c>
      <c r="S78" s="140">
        <f t="shared" si="14"/>
        <v>3</v>
      </c>
      <c r="T78" s="334" t="str">
        <f t="shared" si="15"/>
        <v>多治見</v>
      </c>
      <c r="U78" s="140">
        <f t="shared" si="16"/>
        <v>0.1875</v>
      </c>
      <c r="V78" s="334"/>
      <c r="W78" s="140"/>
      <c r="X78" s="334"/>
      <c r="Y78" s="28"/>
      <c r="Z78" s="335"/>
      <c r="AA78" s="140"/>
      <c r="AB78" s="334"/>
      <c r="AC78" s="140"/>
      <c r="AD78" s="334"/>
      <c r="AF78" s="263"/>
      <c r="AG78" s="263"/>
      <c r="AH78" s="773"/>
      <c r="AI78" s="339"/>
    </row>
    <row r="79" spans="1:35" ht="15.9" customHeight="1" x14ac:dyDescent="0.2">
      <c r="A79" s="329">
        <v>76</v>
      </c>
      <c r="B79" s="812" t="s">
        <v>364</v>
      </c>
      <c r="C79" s="813" t="s">
        <v>599</v>
      </c>
      <c r="D79" s="814" t="s">
        <v>600</v>
      </c>
      <c r="E79" s="331">
        <v>1.5</v>
      </c>
      <c r="F79" s="332">
        <v>73</v>
      </c>
      <c r="G79" s="356">
        <f t="shared" si="17"/>
        <v>112</v>
      </c>
      <c r="H79" s="821">
        <f t="shared" si="18"/>
        <v>77</v>
      </c>
      <c r="I79" s="540">
        <f t="shared" si="19"/>
        <v>0</v>
      </c>
      <c r="J79" s="818" t="str">
        <f>VLOOKUP(C79,[1]学年!$C$2:$D$7,2,0)</f>
        <v>中3</v>
      </c>
      <c r="K79" s="819" t="str">
        <f t="shared" si="10"/>
        <v>鈴木　愛梨</v>
      </c>
      <c r="L79" s="820" t="str">
        <f t="shared" si="11"/>
        <v>恵那峡TC</v>
      </c>
      <c r="M79" s="24">
        <v>7.6000000000000004E-5</v>
      </c>
      <c r="N79" s="140">
        <f t="shared" si="12"/>
        <v>7.6000000000000004E-5</v>
      </c>
      <c r="O79" s="475"/>
      <c r="P79" s="490"/>
      <c r="Q79" s="615">
        <v>76</v>
      </c>
      <c r="R79" s="334" t="str">
        <f t="shared" si="13"/>
        <v>陶川　実弥</v>
      </c>
      <c r="S79" s="140">
        <f t="shared" si="14"/>
        <v>3</v>
      </c>
      <c r="T79" s="334" t="str">
        <f t="shared" si="15"/>
        <v>恵那</v>
      </c>
      <c r="U79" s="140">
        <f t="shared" si="16"/>
        <v>0.125</v>
      </c>
      <c r="V79" s="334"/>
      <c r="W79" s="140"/>
      <c r="X79" s="334"/>
      <c r="Y79" s="28"/>
      <c r="Z79" s="335"/>
      <c r="AA79" s="140"/>
      <c r="AB79" s="334"/>
      <c r="AC79" s="140"/>
      <c r="AD79" s="334"/>
      <c r="AF79" s="263"/>
      <c r="AG79" s="263"/>
      <c r="AH79" s="773"/>
      <c r="AI79" s="339"/>
    </row>
    <row r="80" spans="1:35" ht="15.9" customHeight="1" x14ac:dyDescent="0.2">
      <c r="A80" s="329">
        <v>77</v>
      </c>
      <c r="B80" s="812" t="s">
        <v>96</v>
      </c>
      <c r="C80" s="813">
        <v>2</v>
      </c>
      <c r="D80" s="814"/>
      <c r="E80" s="331">
        <v>1.5</v>
      </c>
      <c r="F80" s="332">
        <v>73</v>
      </c>
      <c r="G80" s="356">
        <f t="shared" si="17"/>
        <v>47</v>
      </c>
      <c r="H80" s="821">
        <f t="shared" si="18"/>
        <v>47</v>
      </c>
      <c r="I80" s="540">
        <f t="shared" si="19"/>
        <v>0.75</v>
      </c>
      <c r="J80" s="818">
        <f>VLOOKUP(C80,[1]学年!$C$2:$D$7,2,0)</f>
        <v>3</v>
      </c>
      <c r="K80" s="819" t="str">
        <f t="shared" si="10"/>
        <v>末次　礼佳</v>
      </c>
      <c r="L80" s="820">
        <f t="shared" si="11"/>
        <v>0</v>
      </c>
      <c r="M80" s="24">
        <v>7.7000000000000001E-5</v>
      </c>
      <c r="N80" s="140">
        <f t="shared" si="12"/>
        <v>0.75007699999999999</v>
      </c>
      <c r="O80" s="475"/>
      <c r="P80" s="490"/>
      <c r="Q80" s="615">
        <v>77</v>
      </c>
      <c r="R80" s="334" t="str">
        <f t="shared" si="13"/>
        <v>児山　月渚</v>
      </c>
      <c r="S80" s="140" t="str">
        <f t="shared" si="14"/>
        <v>中3</v>
      </c>
      <c r="T80" s="334" t="str">
        <f t="shared" si="15"/>
        <v>美濃市TA</v>
      </c>
      <c r="U80" s="140">
        <f t="shared" si="16"/>
        <v>0</v>
      </c>
      <c r="V80" s="334"/>
      <c r="W80" s="140"/>
      <c r="X80" s="334"/>
      <c r="Y80" s="28"/>
      <c r="Z80" s="335"/>
      <c r="AA80" s="140"/>
      <c r="AB80" s="334"/>
      <c r="AC80" s="140"/>
      <c r="AD80" s="334"/>
      <c r="AF80" s="263"/>
      <c r="AG80" s="263"/>
      <c r="AH80" s="773"/>
      <c r="AI80" s="339"/>
    </row>
    <row r="81" spans="1:35" ht="15.9" customHeight="1" x14ac:dyDescent="0.2">
      <c r="A81" s="329">
        <v>78</v>
      </c>
      <c r="B81" s="812" t="s">
        <v>356</v>
      </c>
      <c r="C81" s="813" t="s">
        <v>55</v>
      </c>
      <c r="D81" s="814"/>
      <c r="E81" s="331">
        <v>1.5</v>
      </c>
      <c r="F81" s="332">
        <v>73</v>
      </c>
      <c r="G81" s="356">
        <f t="shared" si="17"/>
        <v>32</v>
      </c>
      <c r="H81" s="821">
        <f t="shared" si="18"/>
        <v>32</v>
      </c>
      <c r="I81" s="540">
        <f t="shared" si="19"/>
        <v>1.5</v>
      </c>
      <c r="J81" s="818">
        <f>VLOOKUP(C81,[1]学年!$C$2:$D$7,2,0)</f>
        <v>1</v>
      </c>
      <c r="K81" s="819" t="str">
        <f t="shared" si="10"/>
        <v>深尾　初音</v>
      </c>
      <c r="L81" s="820">
        <f t="shared" si="11"/>
        <v>0</v>
      </c>
      <c r="M81" s="24">
        <v>7.7999999999999999E-5</v>
      </c>
      <c r="N81" s="140">
        <f t="shared" si="12"/>
        <v>1.500078</v>
      </c>
      <c r="O81" s="475"/>
      <c r="P81" s="490"/>
      <c r="Q81" s="615">
        <v>78</v>
      </c>
      <c r="R81" s="334" t="str">
        <f t="shared" si="13"/>
        <v>長村　礼菜</v>
      </c>
      <c r="S81" s="140" t="str">
        <f t="shared" si="14"/>
        <v>中3</v>
      </c>
      <c r="T81" s="334" t="str">
        <f t="shared" si="15"/>
        <v>美濃市TA</v>
      </c>
      <c r="U81" s="140">
        <f t="shared" si="16"/>
        <v>0</v>
      </c>
      <c r="V81" s="334"/>
      <c r="W81" s="140"/>
      <c r="X81" s="334"/>
      <c r="Y81" s="28"/>
      <c r="Z81" s="335"/>
      <c r="AA81" s="140"/>
      <c r="AB81" s="334"/>
      <c r="AC81" s="140"/>
      <c r="AD81" s="334"/>
      <c r="AF81" s="263"/>
      <c r="AG81" s="263"/>
      <c r="AH81" s="773"/>
      <c r="AI81" s="339"/>
    </row>
    <row r="82" spans="1:35" ht="15.9" customHeight="1" x14ac:dyDescent="0.2">
      <c r="A82" s="329">
        <v>79</v>
      </c>
      <c r="B82" s="812" t="s">
        <v>178</v>
      </c>
      <c r="C82" s="813">
        <v>3</v>
      </c>
      <c r="D82" s="814" t="s">
        <v>76</v>
      </c>
      <c r="E82" s="331">
        <v>1.375</v>
      </c>
      <c r="F82" s="332">
        <v>79</v>
      </c>
      <c r="G82" s="356">
        <f t="shared" si="17"/>
        <v>111</v>
      </c>
      <c r="H82" s="821">
        <f t="shared" si="18"/>
        <v>77</v>
      </c>
      <c r="I82" s="540">
        <f t="shared" si="19"/>
        <v>0</v>
      </c>
      <c r="J82" s="818" t="str">
        <f>VLOOKUP(C82,[1]学年!$C$2:$D$7,2,0)</f>
        <v>×</v>
      </c>
      <c r="K82" s="819" t="str">
        <f t="shared" si="10"/>
        <v>糸魚川茉心</v>
      </c>
      <c r="L82" s="820" t="str">
        <f t="shared" si="11"/>
        <v>中津</v>
      </c>
      <c r="M82" s="24">
        <v>7.8999999999999996E-5</v>
      </c>
      <c r="N82" s="140">
        <f t="shared" si="12"/>
        <v>7.8999999999999996E-5</v>
      </c>
      <c r="O82" s="475"/>
      <c r="P82" s="490"/>
      <c r="Q82" s="615">
        <v>79</v>
      </c>
      <c r="R82" s="334" t="str">
        <f t="shared" si="13"/>
        <v>大西　結菜</v>
      </c>
      <c r="S82" s="140" t="str">
        <f t="shared" si="14"/>
        <v>中3</v>
      </c>
      <c r="T82" s="334" t="str">
        <f t="shared" si="15"/>
        <v>ウェルネス</v>
      </c>
      <c r="U82" s="140">
        <f t="shared" si="16"/>
        <v>0</v>
      </c>
      <c r="V82" s="334"/>
      <c r="W82" s="140"/>
      <c r="X82" s="334"/>
      <c r="Y82" s="28"/>
      <c r="Z82" s="335"/>
      <c r="AA82" s="140"/>
      <c r="AB82" s="334"/>
      <c r="AC82" s="140"/>
      <c r="AD82" s="334"/>
      <c r="AF82" s="330"/>
      <c r="AG82" s="330"/>
      <c r="AH82" s="48"/>
      <c r="AI82" s="811"/>
    </row>
    <row r="83" spans="1:35" ht="15.9" customHeight="1" thickBot="1" x14ac:dyDescent="0.25">
      <c r="A83" s="822">
        <v>80</v>
      </c>
      <c r="B83" s="823" t="s">
        <v>179</v>
      </c>
      <c r="C83" s="824">
        <v>3</v>
      </c>
      <c r="D83" s="825" t="s">
        <v>76</v>
      </c>
      <c r="E83" s="340">
        <v>1.375</v>
      </c>
      <c r="F83" s="341">
        <v>79</v>
      </c>
      <c r="G83" s="357">
        <f t="shared" si="17"/>
        <v>110</v>
      </c>
      <c r="H83" s="826">
        <f t="shared" si="18"/>
        <v>77</v>
      </c>
      <c r="I83" s="794">
        <f t="shared" si="19"/>
        <v>0</v>
      </c>
      <c r="J83" s="827" t="str">
        <f>VLOOKUP(C83,[1]学年!$C$2:$D$7,2,0)</f>
        <v>×</v>
      </c>
      <c r="K83" s="828" t="str">
        <f t="shared" si="10"/>
        <v>伊澤　亜希</v>
      </c>
      <c r="L83" s="829" t="str">
        <f t="shared" si="11"/>
        <v>中津</v>
      </c>
      <c r="M83" s="40">
        <v>8.0000000000000007E-5</v>
      </c>
      <c r="N83" s="150">
        <f t="shared" si="12"/>
        <v>8.0000000000000007E-5</v>
      </c>
      <c r="O83" s="498"/>
      <c r="P83" s="499"/>
      <c r="Q83" s="615">
        <v>80</v>
      </c>
      <c r="R83" s="830" t="str">
        <f t="shared" si="13"/>
        <v>山崎　二葉</v>
      </c>
      <c r="S83" s="150" t="str">
        <f t="shared" si="14"/>
        <v>×</v>
      </c>
      <c r="T83" s="830" t="str">
        <f t="shared" si="15"/>
        <v>大垣北</v>
      </c>
      <c r="U83" s="150">
        <f t="shared" si="16"/>
        <v>0</v>
      </c>
      <c r="V83" s="830"/>
      <c r="W83" s="150"/>
      <c r="X83" s="830"/>
      <c r="Y83" s="43"/>
      <c r="Z83" s="831"/>
      <c r="AA83" s="150"/>
      <c r="AB83" s="830"/>
      <c r="AC83" s="150"/>
      <c r="AD83" s="830"/>
      <c r="AF83" s="263"/>
      <c r="AG83" s="263"/>
      <c r="AH83" s="773"/>
      <c r="AI83" s="339"/>
    </row>
    <row r="84" spans="1:35" ht="15.9" customHeight="1" x14ac:dyDescent="0.2">
      <c r="A84" s="802">
        <v>81</v>
      </c>
      <c r="B84" s="803" t="s">
        <v>422</v>
      </c>
      <c r="C84" s="804">
        <v>2</v>
      </c>
      <c r="D84" s="805" t="s">
        <v>418</v>
      </c>
      <c r="E84" s="324">
        <v>1.25</v>
      </c>
      <c r="F84" s="325">
        <v>81</v>
      </c>
      <c r="G84" s="806">
        <f t="shared" si="17"/>
        <v>54</v>
      </c>
      <c r="H84" s="807">
        <f t="shared" si="18"/>
        <v>51</v>
      </c>
      <c r="I84" s="566">
        <f t="shared" si="19"/>
        <v>0.625</v>
      </c>
      <c r="J84" s="808">
        <f>VLOOKUP(C84,[1]学年!$C$2:$D$7,2,0)</f>
        <v>3</v>
      </c>
      <c r="K84" s="809" t="str">
        <f t="shared" si="10"/>
        <v>袖山　萌愛</v>
      </c>
      <c r="L84" s="810" t="str">
        <f t="shared" si="11"/>
        <v>麗澤瑞浪</v>
      </c>
      <c r="M84" s="251">
        <v>8.1000000000000004E-5</v>
      </c>
      <c r="N84" s="131">
        <f t="shared" si="12"/>
        <v>0.625081</v>
      </c>
      <c r="O84" s="502"/>
      <c r="P84" s="465"/>
      <c r="Q84" s="615">
        <v>81</v>
      </c>
      <c r="R84" s="327" t="str">
        <f t="shared" si="13"/>
        <v>林　　菜摘</v>
      </c>
      <c r="S84" s="131" t="str">
        <f t="shared" si="14"/>
        <v>×</v>
      </c>
      <c r="T84" s="327" t="str">
        <f t="shared" si="15"/>
        <v>加茂</v>
      </c>
      <c r="U84" s="131">
        <f t="shared" si="16"/>
        <v>0</v>
      </c>
      <c r="V84" s="327"/>
      <c r="W84" s="131"/>
      <c r="X84" s="327"/>
      <c r="Y84" s="132"/>
      <c r="Z84" s="328"/>
      <c r="AA84" s="131"/>
      <c r="AB84" s="327"/>
      <c r="AC84" s="131"/>
      <c r="AD84" s="327"/>
      <c r="AF84" s="330"/>
      <c r="AG84" s="330"/>
      <c r="AH84" s="48"/>
      <c r="AI84" s="811"/>
    </row>
    <row r="85" spans="1:35" ht="15.9" customHeight="1" x14ac:dyDescent="0.2">
      <c r="A85" s="329">
        <v>82</v>
      </c>
      <c r="B85" s="812" t="s">
        <v>423</v>
      </c>
      <c r="C85" s="813">
        <v>2</v>
      </c>
      <c r="D85" s="814" t="s">
        <v>418</v>
      </c>
      <c r="E85" s="331">
        <v>1.25</v>
      </c>
      <c r="F85" s="332">
        <v>81</v>
      </c>
      <c r="G85" s="356">
        <f t="shared" si="17"/>
        <v>53</v>
      </c>
      <c r="H85" s="821">
        <f t="shared" si="18"/>
        <v>51</v>
      </c>
      <c r="I85" s="540">
        <f t="shared" si="19"/>
        <v>0.625</v>
      </c>
      <c r="J85" s="818">
        <f>VLOOKUP(C85,[1]学年!$C$2:$D$7,2,0)</f>
        <v>3</v>
      </c>
      <c r="K85" s="819" t="str">
        <f t="shared" si="10"/>
        <v>成瀬　日向</v>
      </c>
      <c r="L85" s="820" t="str">
        <f t="shared" si="11"/>
        <v>麗澤瑞浪</v>
      </c>
      <c r="M85" s="26">
        <v>8.2000000000000001E-5</v>
      </c>
      <c r="N85" s="140">
        <f t="shared" si="12"/>
        <v>0.62508200000000003</v>
      </c>
      <c r="O85" s="481"/>
      <c r="P85" s="482"/>
      <c r="Q85" s="615">
        <v>82</v>
      </c>
      <c r="R85" s="334" t="str">
        <f t="shared" si="13"/>
        <v>黒木ももこ</v>
      </c>
      <c r="S85" s="140" t="str">
        <f t="shared" si="14"/>
        <v>×</v>
      </c>
      <c r="T85" s="334" t="str">
        <f t="shared" si="15"/>
        <v>加茂</v>
      </c>
      <c r="U85" s="140">
        <f t="shared" si="16"/>
        <v>0</v>
      </c>
      <c r="V85" s="334"/>
      <c r="W85" s="140"/>
      <c r="X85" s="334"/>
      <c r="Y85" s="28"/>
      <c r="Z85" s="335"/>
      <c r="AA85" s="140"/>
      <c r="AB85" s="334"/>
      <c r="AC85" s="140"/>
      <c r="AD85" s="334"/>
      <c r="AF85" s="263"/>
      <c r="AG85" s="263"/>
      <c r="AH85" s="773"/>
      <c r="AI85" s="339"/>
    </row>
    <row r="86" spans="1:35" ht="15.9" customHeight="1" x14ac:dyDescent="0.2">
      <c r="A86" s="329">
        <v>83</v>
      </c>
      <c r="B86" s="812" t="s">
        <v>408</v>
      </c>
      <c r="C86" s="813">
        <v>2</v>
      </c>
      <c r="D86" s="814" t="s">
        <v>38</v>
      </c>
      <c r="E86" s="331">
        <v>1.25</v>
      </c>
      <c r="F86" s="332">
        <v>81</v>
      </c>
      <c r="G86" s="356">
        <f t="shared" si="17"/>
        <v>52</v>
      </c>
      <c r="H86" s="821">
        <f t="shared" si="18"/>
        <v>51</v>
      </c>
      <c r="I86" s="540">
        <f t="shared" si="19"/>
        <v>0.625</v>
      </c>
      <c r="J86" s="818">
        <f>VLOOKUP(C86,[1]学年!$C$2:$D$7,2,0)</f>
        <v>3</v>
      </c>
      <c r="K86" s="819" t="str">
        <f t="shared" si="10"/>
        <v>佐伯　弥倖</v>
      </c>
      <c r="L86" s="820" t="str">
        <f t="shared" si="11"/>
        <v>東濃実</v>
      </c>
      <c r="M86" s="24">
        <v>8.2999999999999998E-5</v>
      </c>
      <c r="N86" s="140">
        <f t="shared" si="12"/>
        <v>0.62508300000000006</v>
      </c>
      <c r="O86" s="475"/>
      <c r="P86" s="490"/>
      <c r="Q86" s="615">
        <v>83</v>
      </c>
      <c r="R86" s="334" t="str">
        <f t="shared" si="13"/>
        <v>大坪　芽久</v>
      </c>
      <c r="S86" s="140" t="str">
        <f t="shared" si="14"/>
        <v>×</v>
      </c>
      <c r="T86" s="334" t="str">
        <f t="shared" si="15"/>
        <v>大垣北</v>
      </c>
      <c r="U86" s="140">
        <f t="shared" si="16"/>
        <v>0</v>
      </c>
      <c r="V86" s="334"/>
      <c r="W86" s="140"/>
      <c r="X86" s="334"/>
      <c r="Y86" s="28"/>
      <c r="Z86" s="335"/>
      <c r="AA86" s="140"/>
      <c r="AB86" s="334"/>
      <c r="AC86" s="140"/>
      <c r="AD86" s="334"/>
      <c r="AF86" s="263"/>
      <c r="AG86" s="263"/>
      <c r="AH86" s="773"/>
      <c r="AI86" s="339"/>
    </row>
    <row r="87" spans="1:35" ht="15.9" customHeight="1" x14ac:dyDescent="0.2">
      <c r="A87" s="329">
        <v>84</v>
      </c>
      <c r="B87" s="812" t="s">
        <v>409</v>
      </c>
      <c r="C87" s="813">
        <v>2</v>
      </c>
      <c r="D87" s="814" t="s">
        <v>406</v>
      </c>
      <c r="E87" s="331">
        <v>1.25</v>
      </c>
      <c r="F87" s="332">
        <v>81</v>
      </c>
      <c r="G87" s="356">
        <f t="shared" si="17"/>
        <v>51</v>
      </c>
      <c r="H87" s="821">
        <f t="shared" si="18"/>
        <v>51</v>
      </c>
      <c r="I87" s="540">
        <f t="shared" si="19"/>
        <v>0.625</v>
      </c>
      <c r="J87" s="818">
        <f>VLOOKUP(C87,[1]学年!$C$2:$D$7,2,0)</f>
        <v>3</v>
      </c>
      <c r="K87" s="819" t="str">
        <f t="shared" si="10"/>
        <v>池井戸天音</v>
      </c>
      <c r="L87" s="820" t="str">
        <f t="shared" si="11"/>
        <v>東濃実</v>
      </c>
      <c r="M87" s="26">
        <v>8.3999999999999995E-5</v>
      </c>
      <c r="N87" s="140">
        <f t="shared" si="12"/>
        <v>0.62508399999999997</v>
      </c>
      <c r="O87" s="481"/>
      <c r="P87" s="482"/>
      <c r="Q87" s="615">
        <v>84</v>
      </c>
      <c r="R87" s="334" t="str">
        <f t="shared" si="13"/>
        <v>加藤　　舞</v>
      </c>
      <c r="S87" s="140" t="str">
        <f t="shared" si="14"/>
        <v>×</v>
      </c>
      <c r="T87" s="334" t="str">
        <f t="shared" si="15"/>
        <v>大垣北</v>
      </c>
      <c r="U87" s="140">
        <f t="shared" si="16"/>
        <v>0</v>
      </c>
      <c r="V87" s="334"/>
      <c r="W87" s="140"/>
      <c r="X87" s="334"/>
      <c r="Y87" s="28"/>
      <c r="Z87" s="335"/>
      <c r="AA87" s="140"/>
      <c r="AB87" s="334"/>
      <c r="AC87" s="140"/>
      <c r="AD87" s="334"/>
      <c r="AF87" s="263"/>
      <c r="AG87" s="263"/>
      <c r="AH87" s="773"/>
      <c r="AI87" s="339"/>
    </row>
    <row r="88" spans="1:35" ht="15.9" customHeight="1" x14ac:dyDescent="0.2">
      <c r="A88" s="832">
        <v>85</v>
      </c>
      <c r="B88" s="833" t="s">
        <v>264</v>
      </c>
      <c r="C88" s="834">
        <v>3</v>
      </c>
      <c r="D88" s="835" t="s">
        <v>7</v>
      </c>
      <c r="E88" s="342">
        <v>1.25</v>
      </c>
      <c r="F88" s="343">
        <v>81</v>
      </c>
      <c r="G88" s="836">
        <f t="shared" si="17"/>
        <v>109</v>
      </c>
      <c r="H88" s="837">
        <f t="shared" si="18"/>
        <v>77</v>
      </c>
      <c r="I88" s="838">
        <f t="shared" si="19"/>
        <v>0</v>
      </c>
      <c r="J88" s="839" t="str">
        <f>VLOOKUP(C88,[1]学年!$C$2:$D$7,2,0)</f>
        <v>×</v>
      </c>
      <c r="K88" s="840" t="str">
        <f t="shared" si="10"/>
        <v>山下久玲葉</v>
      </c>
      <c r="L88" s="841" t="str">
        <f t="shared" si="11"/>
        <v>県岐阜商</v>
      </c>
      <c r="M88" s="26">
        <v>8.5000000000000006E-5</v>
      </c>
      <c r="N88" s="754">
        <f t="shared" si="12"/>
        <v>8.5000000000000006E-5</v>
      </c>
      <c r="O88" s="481"/>
      <c r="P88" s="482"/>
      <c r="Q88" s="615">
        <v>85</v>
      </c>
      <c r="R88" s="842" t="str">
        <f t="shared" si="13"/>
        <v>田牧　由衣</v>
      </c>
      <c r="S88" s="754" t="str">
        <f t="shared" si="14"/>
        <v>×</v>
      </c>
      <c r="T88" s="842" t="str">
        <f t="shared" si="15"/>
        <v>多治見</v>
      </c>
      <c r="U88" s="754">
        <f t="shared" si="16"/>
        <v>0</v>
      </c>
      <c r="V88" s="842"/>
      <c r="W88" s="754"/>
      <c r="X88" s="842"/>
      <c r="Y88" s="615"/>
      <c r="Z88" s="843"/>
      <c r="AA88" s="754"/>
      <c r="AB88" s="842"/>
      <c r="AC88" s="754"/>
      <c r="AD88" s="842"/>
      <c r="AF88" s="263"/>
      <c r="AG88" s="263"/>
      <c r="AH88" s="773"/>
      <c r="AI88" s="339"/>
    </row>
    <row r="89" spans="1:35" ht="15.9" customHeight="1" x14ac:dyDescent="0.2">
      <c r="A89" s="329">
        <v>86</v>
      </c>
      <c r="B89" s="812" t="s">
        <v>194</v>
      </c>
      <c r="C89" s="813">
        <v>3</v>
      </c>
      <c r="D89" s="814" t="s">
        <v>6</v>
      </c>
      <c r="E89" s="331">
        <v>1.125</v>
      </c>
      <c r="F89" s="345">
        <v>86</v>
      </c>
      <c r="G89" s="356">
        <f t="shared" si="17"/>
        <v>108</v>
      </c>
      <c r="H89" s="821">
        <f t="shared" si="18"/>
        <v>77</v>
      </c>
      <c r="I89" s="540">
        <f t="shared" si="19"/>
        <v>0</v>
      </c>
      <c r="J89" s="818" t="str">
        <f>VLOOKUP(C89,[1]学年!$C$2:$D$7,2,0)</f>
        <v>×</v>
      </c>
      <c r="K89" s="819" t="str">
        <f t="shared" si="10"/>
        <v>小久保杏香</v>
      </c>
      <c r="L89" s="820" t="str">
        <f t="shared" si="11"/>
        <v>麗澤瑞浪</v>
      </c>
      <c r="M89" s="26">
        <v>8.6000000000000003E-5</v>
      </c>
      <c r="N89" s="140">
        <f t="shared" si="12"/>
        <v>8.6000000000000003E-5</v>
      </c>
      <c r="O89" s="481"/>
      <c r="P89" s="482"/>
      <c r="Q89" s="615">
        <v>86</v>
      </c>
      <c r="R89" s="334" t="str">
        <f t="shared" si="13"/>
        <v>齋藤　　愛</v>
      </c>
      <c r="S89" s="140" t="str">
        <f t="shared" si="14"/>
        <v>×</v>
      </c>
      <c r="T89" s="334" t="str">
        <f t="shared" si="15"/>
        <v>東濃実</v>
      </c>
      <c r="U89" s="140">
        <f t="shared" si="16"/>
        <v>0</v>
      </c>
      <c r="V89" s="334"/>
      <c r="W89" s="140"/>
      <c r="X89" s="334"/>
      <c r="Y89" s="28"/>
      <c r="Z89" s="335"/>
      <c r="AA89" s="140"/>
      <c r="AB89" s="334"/>
      <c r="AC89" s="140"/>
      <c r="AD89" s="334"/>
      <c r="AF89" s="330"/>
      <c r="AG89" s="330"/>
      <c r="AH89" s="48"/>
      <c r="AI89" s="811"/>
    </row>
    <row r="90" spans="1:35" ht="15.9" customHeight="1" x14ac:dyDescent="0.2">
      <c r="A90" s="329">
        <v>87</v>
      </c>
      <c r="B90" s="812" t="s">
        <v>509</v>
      </c>
      <c r="C90" s="813">
        <v>2</v>
      </c>
      <c r="D90" s="814" t="s">
        <v>8</v>
      </c>
      <c r="E90" s="331">
        <v>1</v>
      </c>
      <c r="F90" s="332">
        <v>87</v>
      </c>
      <c r="G90" s="356">
        <f t="shared" si="17"/>
        <v>61</v>
      </c>
      <c r="H90" s="821">
        <f t="shared" si="18"/>
        <v>55</v>
      </c>
      <c r="I90" s="540">
        <f t="shared" si="19"/>
        <v>0.5</v>
      </c>
      <c r="J90" s="818">
        <f>VLOOKUP(C90,[1]学年!$C$2:$D$7,2,0)</f>
        <v>3</v>
      </c>
      <c r="K90" s="819" t="str">
        <f t="shared" si="10"/>
        <v>髙橋　美有</v>
      </c>
      <c r="L90" s="820" t="str">
        <f t="shared" si="11"/>
        <v>大垣北</v>
      </c>
      <c r="M90" s="26">
        <v>8.7000000000000001E-5</v>
      </c>
      <c r="N90" s="140">
        <f t="shared" si="12"/>
        <v>0.50008699999999995</v>
      </c>
      <c r="O90" s="481"/>
      <c r="P90" s="482"/>
      <c r="Q90" s="615">
        <v>87</v>
      </c>
      <c r="R90" s="334" t="str">
        <f t="shared" si="13"/>
        <v>堀　　菜月</v>
      </c>
      <c r="S90" s="140" t="str">
        <f t="shared" si="14"/>
        <v>×</v>
      </c>
      <c r="T90" s="334" t="str">
        <f t="shared" si="15"/>
        <v>岐阜東</v>
      </c>
      <c r="U90" s="140">
        <f t="shared" si="16"/>
        <v>0</v>
      </c>
      <c r="V90" s="334"/>
      <c r="W90" s="140"/>
      <c r="X90" s="334"/>
      <c r="Y90" s="28"/>
      <c r="Z90" s="335"/>
      <c r="AA90" s="140"/>
      <c r="AB90" s="334"/>
      <c r="AC90" s="140"/>
      <c r="AD90" s="334"/>
      <c r="AF90" s="263"/>
      <c r="AG90" s="263"/>
      <c r="AH90" s="773"/>
      <c r="AI90" s="339"/>
    </row>
    <row r="91" spans="1:35" ht="15.9" customHeight="1" x14ac:dyDescent="0.2">
      <c r="A91" s="329">
        <v>88</v>
      </c>
      <c r="B91" s="812" t="s">
        <v>511</v>
      </c>
      <c r="C91" s="813">
        <v>2</v>
      </c>
      <c r="D91" s="814" t="s">
        <v>8</v>
      </c>
      <c r="E91" s="331">
        <v>1</v>
      </c>
      <c r="F91" s="332">
        <v>87</v>
      </c>
      <c r="G91" s="356">
        <f t="shared" si="17"/>
        <v>60</v>
      </c>
      <c r="H91" s="821">
        <f t="shared" si="18"/>
        <v>55</v>
      </c>
      <c r="I91" s="540">
        <f t="shared" si="19"/>
        <v>0.5</v>
      </c>
      <c r="J91" s="818">
        <f>VLOOKUP(C91,[1]学年!$C$2:$D$7,2,0)</f>
        <v>3</v>
      </c>
      <c r="K91" s="819" t="str">
        <f t="shared" si="10"/>
        <v>水野　慶子</v>
      </c>
      <c r="L91" s="820" t="str">
        <f t="shared" si="11"/>
        <v>大垣北</v>
      </c>
      <c r="M91" s="26">
        <v>8.7999999999999998E-5</v>
      </c>
      <c r="N91" s="140">
        <f t="shared" si="12"/>
        <v>0.50008799999999998</v>
      </c>
      <c r="O91" s="481"/>
      <c r="P91" s="482"/>
      <c r="Q91" s="615">
        <v>88</v>
      </c>
      <c r="R91" s="334" t="str">
        <f t="shared" si="13"/>
        <v>大野実可子</v>
      </c>
      <c r="S91" s="140" t="str">
        <f t="shared" si="14"/>
        <v>×</v>
      </c>
      <c r="T91" s="334" t="str">
        <f t="shared" si="15"/>
        <v>多治見</v>
      </c>
      <c r="U91" s="140">
        <f t="shared" si="16"/>
        <v>0</v>
      </c>
      <c r="V91" s="334"/>
      <c r="W91" s="140"/>
      <c r="X91" s="334"/>
      <c r="Y91" s="28"/>
      <c r="Z91" s="335"/>
      <c r="AA91" s="140"/>
      <c r="AB91" s="334"/>
      <c r="AC91" s="140"/>
      <c r="AD91" s="334"/>
      <c r="AF91" s="263"/>
      <c r="AG91" s="263"/>
      <c r="AH91" s="773"/>
      <c r="AI91" s="339"/>
    </row>
    <row r="92" spans="1:35" ht="15.9" customHeight="1" x14ac:dyDescent="0.2">
      <c r="A92" s="329">
        <v>89</v>
      </c>
      <c r="B92" s="812" t="s">
        <v>525</v>
      </c>
      <c r="C92" s="813">
        <v>1</v>
      </c>
      <c r="D92" s="814" t="s">
        <v>406</v>
      </c>
      <c r="E92" s="331">
        <v>1</v>
      </c>
      <c r="F92" s="332">
        <v>87</v>
      </c>
      <c r="G92" s="356">
        <f t="shared" si="17"/>
        <v>59</v>
      </c>
      <c r="H92" s="821">
        <f t="shared" si="18"/>
        <v>55</v>
      </c>
      <c r="I92" s="540">
        <f t="shared" si="19"/>
        <v>0.5</v>
      </c>
      <c r="J92" s="818">
        <f>VLOOKUP(C92,[1]学年!$C$2:$D$7,2,0)</f>
        <v>2</v>
      </c>
      <c r="K92" s="819" t="str">
        <f t="shared" si="10"/>
        <v>松葉　風春</v>
      </c>
      <c r="L92" s="820" t="str">
        <f t="shared" si="11"/>
        <v>東濃実</v>
      </c>
      <c r="M92" s="26">
        <v>8.8999999999999995E-5</v>
      </c>
      <c r="N92" s="140">
        <f t="shared" si="12"/>
        <v>0.50008900000000001</v>
      </c>
      <c r="O92" s="481"/>
      <c r="P92" s="482"/>
      <c r="Q92" s="615">
        <v>89</v>
      </c>
      <c r="R92" s="334" t="str">
        <f t="shared" si="13"/>
        <v>西澤　　梢</v>
      </c>
      <c r="S92" s="140" t="str">
        <f t="shared" si="14"/>
        <v>×</v>
      </c>
      <c r="T92" s="334" t="str">
        <f t="shared" si="15"/>
        <v>関有知</v>
      </c>
      <c r="U92" s="140">
        <f t="shared" si="16"/>
        <v>0</v>
      </c>
      <c r="V92" s="334"/>
      <c r="W92" s="140"/>
      <c r="X92" s="334"/>
      <c r="Y92" s="28"/>
      <c r="Z92" s="335"/>
      <c r="AA92" s="140"/>
      <c r="AB92" s="334"/>
      <c r="AC92" s="140"/>
      <c r="AD92" s="334"/>
      <c r="AF92" s="263"/>
      <c r="AG92" s="263"/>
      <c r="AH92" s="773"/>
      <c r="AI92" s="339"/>
    </row>
    <row r="93" spans="1:35" ht="15.9" customHeight="1" x14ac:dyDescent="0.2">
      <c r="A93" s="329">
        <v>90</v>
      </c>
      <c r="B93" s="812" t="s">
        <v>522</v>
      </c>
      <c r="C93" s="813">
        <v>1</v>
      </c>
      <c r="D93" s="814" t="s">
        <v>113</v>
      </c>
      <c r="E93" s="331">
        <v>1</v>
      </c>
      <c r="F93" s="332">
        <v>87</v>
      </c>
      <c r="G93" s="356">
        <f t="shared" si="17"/>
        <v>58</v>
      </c>
      <c r="H93" s="821">
        <f t="shared" si="18"/>
        <v>55</v>
      </c>
      <c r="I93" s="540">
        <f t="shared" si="19"/>
        <v>0.5</v>
      </c>
      <c r="J93" s="818">
        <f>VLOOKUP(C93,[1]学年!$C$2:$D$7,2,0)</f>
        <v>2</v>
      </c>
      <c r="K93" s="819" t="str">
        <f t="shared" si="10"/>
        <v>二村　南実</v>
      </c>
      <c r="L93" s="820" t="str">
        <f t="shared" si="11"/>
        <v>郡上</v>
      </c>
      <c r="M93" s="26">
        <v>9.0000000000000006E-5</v>
      </c>
      <c r="N93" s="140">
        <f t="shared" si="12"/>
        <v>0.50009000000000003</v>
      </c>
      <c r="O93" s="481"/>
      <c r="P93" s="482"/>
      <c r="Q93" s="615">
        <v>90</v>
      </c>
      <c r="R93" s="334" t="str">
        <f t="shared" si="13"/>
        <v>宇佐美　愛</v>
      </c>
      <c r="S93" s="140" t="str">
        <f t="shared" si="14"/>
        <v>×</v>
      </c>
      <c r="T93" s="334" t="str">
        <f t="shared" si="15"/>
        <v>多治見北</v>
      </c>
      <c r="U93" s="140">
        <f t="shared" si="16"/>
        <v>0</v>
      </c>
      <c r="V93" s="334"/>
      <c r="W93" s="140"/>
      <c r="X93" s="334"/>
      <c r="Y93" s="28"/>
      <c r="Z93" s="335"/>
      <c r="AA93" s="140"/>
      <c r="AB93" s="334"/>
      <c r="AC93" s="140"/>
      <c r="AD93" s="334"/>
      <c r="AF93" s="263"/>
      <c r="AG93" s="263"/>
      <c r="AH93" s="773"/>
      <c r="AI93" s="339"/>
    </row>
    <row r="94" spans="1:35" ht="15.9" customHeight="1" x14ac:dyDescent="0.2">
      <c r="A94" s="329">
        <v>91</v>
      </c>
      <c r="B94" s="812" t="s">
        <v>524</v>
      </c>
      <c r="C94" s="813">
        <v>1</v>
      </c>
      <c r="D94" s="814" t="s">
        <v>113</v>
      </c>
      <c r="E94" s="331">
        <v>1</v>
      </c>
      <c r="F94" s="332">
        <v>87</v>
      </c>
      <c r="G94" s="356">
        <f t="shared" si="17"/>
        <v>57</v>
      </c>
      <c r="H94" s="821">
        <f t="shared" si="18"/>
        <v>55</v>
      </c>
      <c r="I94" s="540">
        <f t="shared" si="19"/>
        <v>0.5</v>
      </c>
      <c r="J94" s="818">
        <f>VLOOKUP(C94,[1]学年!$C$2:$D$7,2,0)</f>
        <v>2</v>
      </c>
      <c r="K94" s="819" t="str">
        <f t="shared" si="10"/>
        <v>芝野　愛夕</v>
      </c>
      <c r="L94" s="820" t="str">
        <f t="shared" si="11"/>
        <v>郡上</v>
      </c>
      <c r="M94" s="24">
        <v>9.1000000000000003E-5</v>
      </c>
      <c r="N94" s="140">
        <f t="shared" si="12"/>
        <v>0.50009099999999995</v>
      </c>
      <c r="O94" s="475"/>
      <c r="P94" s="490"/>
      <c r="Q94" s="615">
        <v>91</v>
      </c>
      <c r="R94" s="334" t="str">
        <f t="shared" si="13"/>
        <v>加納　祐希</v>
      </c>
      <c r="S94" s="140" t="str">
        <f t="shared" si="14"/>
        <v>×</v>
      </c>
      <c r="T94" s="334" t="str">
        <f t="shared" si="15"/>
        <v>多治見北</v>
      </c>
      <c r="U94" s="140">
        <f t="shared" si="16"/>
        <v>0</v>
      </c>
      <c r="V94" s="334"/>
      <c r="W94" s="140"/>
      <c r="X94" s="334"/>
      <c r="Y94" s="28"/>
      <c r="Z94" s="335"/>
      <c r="AA94" s="140"/>
      <c r="AB94" s="334"/>
      <c r="AC94" s="140"/>
      <c r="AD94" s="334"/>
      <c r="AF94" s="263"/>
      <c r="AG94" s="263"/>
      <c r="AH94" s="773"/>
      <c r="AI94" s="339"/>
    </row>
    <row r="95" spans="1:35" ht="15.9" customHeight="1" x14ac:dyDescent="0.2">
      <c r="A95" s="329">
        <v>92</v>
      </c>
      <c r="B95" s="812" t="s">
        <v>169</v>
      </c>
      <c r="C95" s="813">
        <v>2</v>
      </c>
      <c r="D95" s="814" t="s">
        <v>29</v>
      </c>
      <c r="E95" s="331">
        <v>1</v>
      </c>
      <c r="F95" s="332">
        <v>87</v>
      </c>
      <c r="G95" s="356">
        <f t="shared" si="17"/>
        <v>56</v>
      </c>
      <c r="H95" s="821">
        <f t="shared" si="18"/>
        <v>55</v>
      </c>
      <c r="I95" s="540">
        <f t="shared" si="19"/>
        <v>0.5</v>
      </c>
      <c r="J95" s="818">
        <f>VLOOKUP(C95,[1]学年!$C$2:$D$7,2,0)</f>
        <v>3</v>
      </c>
      <c r="K95" s="819" t="str">
        <f t="shared" si="10"/>
        <v>吉村　実優</v>
      </c>
      <c r="L95" s="820" t="str">
        <f t="shared" si="11"/>
        <v>可児</v>
      </c>
      <c r="M95" s="26">
        <v>9.2E-5</v>
      </c>
      <c r="N95" s="140">
        <f t="shared" si="12"/>
        <v>0.50009199999999998</v>
      </c>
      <c r="O95" s="481"/>
      <c r="P95" s="482"/>
      <c r="Q95" s="615">
        <v>92</v>
      </c>
      <c r="R95" s="334" t="str">
        <f t="shared" si="13"/>
        <v>浅井美彩希</v>
      </c>
      <c r="S95" s="140" t="str">
        <f t="shared" si="14"/>
        <v>×</v>
      </c>
      <c r="T95" s="334" t="str">
        <f t="shared" si="15"/>
        <v>岐阜北</v>
      </c>
      <c r="U95" s="140">
        <f t="shared" si="16"/>
        <v>0</v>
      </c>
      <c r="V95" s="334"/>
      <c r="W95" s="140"/>
      <c r="X95" s="334"/>
      <c r="Y95" s="28"/>
      <c r="Z95" s="335"/>
      <c r="AA95" s="140"/>
      <c r="AB95" s="334"/>
      <c r="AC95" s="140"/>
      <c r="AD95" s="334"/>
      <c r="AF95" s="263"/>
      <c r="AG95" s="263"/>
      <c r="AH95" s="773"/>
      <c r="AI95" s="339"/>
    </row>
    <row r="96" spans="1:35" ht="15.9" customHeight="1" x14ac:dyDescent="0.2">
      <c r="A96" s="329">
        <v>93</v>
      </c>
      <c r="B96" s="812" t="s">
        <v>176</v>
      </c>
      <c r="C96" s="813">
        <v>3</v>
      </c>
      <c r="D96" s="814" t="s">
        <v>36</v>
      </c>
      <c r="E96" s="331">
        <v>1</v>
      </c>
      <c r="F96" s="332">
        <v>87</v>
      </c>
      <c r="G96" s="356">
        <f t="shared" si="17"/>
        <v>107</v>
      </c>
      <c r="H96" s="821">
        <f t="shared" si="18"/>
        <v>77</v>
      </c>
      <c r="I96" s="540">
        <f t="shared" si="19"/>
        <v>0</v>
      </c>
      <c r="J96" s="818" t="str">
        <f>VLOOKUP(C96,[1]学年!$C$2:$D$7,2,0)</f>
        <v>×</v>
      </c>
      <c r="K96" s="819" t="str">
        <f t="shared" si="10"/>
        <v>岸野　　愛</v>
      </c>
      <c r="L96" s="820" t="str">
        <f t="shared" si="11"/>
        <v>各務原西</v>
      </c>
      <c r="M96" s="26">
        <v>9.2999999999999997E-5</v>
      </c>
      <c r="N96" s="140">
        <f t="shared" si="12"/>
        <v>9.2999999999999997E-5</v>
      </c>
      <c r="O96" s="481"/>
      <c r="P96" s="482"/>
      <c r="Q96" s="615">
        <v>93</v>
      </c>
      <c r="R96" s="334" t="str">
        <f t="shared" si="13"/>
        <v>梅田　結衣</v>
      </c>
      <c r="S96" s="140" t="str">
        <f t="shared" si="14"/>
        <v>×</v>
      </c>
      <c r="T96" s="334" t="str">
        <f t="shared" si="15"/>
        <v>岐阜北</v>
      </c>
      <c r="U96" s="140">
        <f t="shared" si="16"/>
        <v>0</v>
      </c>
      <c r="V96" s="334"/>
      <c r="W96" s="140"/>
      <c r="X96" s="334"/>
      <c r="Y96" s="28"/>
      <c r="Z96" s="335"/>
      <c r="AA96" s="140"/>
      <c r="AB96" s="334"/>
      <c r="AC96" s="140"/>
      <c r="AD96" s="334"/>
      <c r="AF96" s="330"/>
      <c r="AG96" s="330"/>
      <c r="AH96" s="48"/>
      <c r="AI96" s="811"/>
    </row>
    <row r="97" spans="1:35" ht="15.9" customHeight="1" x14ac:dyDescent="0.2">
      <c r="A97" s="832">
        <v>94</v>
      </c>
      <c r="B97" s="833" t="s">
        <v>187</v>
      </c>
      <c r="C97" s="834">
        <v>3</v>
      </c>
      <c r="D97" s="835" t="s">
        <v>6</v>
      </c>
      <c r="E97" s="342">
        <v>1</v>
      </c>
      <c r="F97" s="343">
        <v>87</v>
      </c>
      <c r="G97" s="836">
        <f t="shared" si="17"/>
        <v>106</v>
      </c>
      <c r="H97" s="837">
        <f t="shared" si="18"/>
        <v>77</v>
      </c>
      <c r="I97" s="838">
        <f t="shared" si="19"/>
        <v>0</v>
      </c>
      <c r="J97" s="839" t="str">
        <f>VLOOKUP(C97,[1]学年!$C$2:$D$7,2,0)</f>
        <v>×</v>
      </c>
      <c r="K97" s="840" t="str">
        <f t="shared" si="10"/>
        <v>小澤　旺子</v>
      </c>
      <c r="L97" s="841" t="str">
        <f t="shared" si="11"/>
        <v>麗澤瑞浪</v>
      </c>
      <c r="M97" s="26">
        <v>9.3999999999999994E-5</v>
      </c>
      <c r="N97" s="754">
        <f t="shared" si="12"/>
        <v>9.3999999999999994E-5</v>
      </c>
      <c r="O97" s="481"/>
      <c r="P97" s="482"/>
      <c r="Q97" s="615">
        <v>94</v>
      </c>
      <c r="R97" s="842" t="str">
        <f t="shared" si="13"/>
        <v>淡路　千聖</v>
      </c>
      <c r="S97" s="754" t="str">
        <f t="shared" si="14"/>
        <v>×</v>
      </c>
      <c r="T97" s="842" t="str">
        <f t="shared" si="15"/>
        <v>麗澤瑞浪</v>
      </c>
      <c r="U97" s="754">
        <f t="shared" si="16"/>
        <v>0</v>
      </c>
      <c r="V97" s="842"/>
      <c r="W97" s="754"/>
      <c r="X97" s="842"/>
      <c r="Y97" s="615"/>
      <c r="Z97" s="843"/>
      <c r="AA97" s="754"/>
      <c r="AB97" s="842"/>
      <c r="AC97" s="754"/>
      <c r="AD97" s="842"/>
      <c r="AF97" s="330"/>
      <c r="AG97" s="330"/>
      <c r="AH97" s="48"/>
      <c r="AI97" s="811"/>
    </row>
    <row r="98" spans="1:35" ht="15.9" customHeight="1" x14ac:dyDescent="0.2">
      <c r="A98" s="329">
        <v>95</v>
      </c>
      <c r="B98" s="812" t="s">
        <v>94</v>
      </c>
      <c r="C98" s="813">
        <v>2</v>
      </c>
      <c r="D98" s="814"/>
      <c r="E98" s="331">
        <v>1</v>
      </c>
      <c r="F98" s="345">
        <v>87</v>
      </c>
      <c r="G98" s="356">
        <f t="shared" si="17"/>
        <v>55</v>
      </c>
      <c r="H98" s="821">
        <f t="shared" si="18"/>
        <v>55</v>
      </c>
      <c r="I98" s="540">
        <f t="shared" si="19"/>
        <v>0.5</v>
      </c>
      <c r="J98" s="818">
        <f>VLOOKUP(C98,[1]学年!$C$2:$D$7,2,0)</f>
        <v>3</v>
      </c>
      <c r="K98" s="819" t="str">
        <f t="shared" si="10"/>
        <v>高橋　結望</v>
      </c>
      <c r="L98" s="820">
        <f t="shared" si="11"/>
        <v>0</v>
      </c>
      <c r="M98" s="26">
        <v>9.5000000000000005E-5</v>
      </c>
      <c r="N98" s="140">
        <f t="shared" si="12"/>
        <v>0.50009499999999996</v>
      </c>
      <c r="O98" s="481"/>
      <c r="P98" s="482"/>
      <c r="Q98" s="615">
        <v>95</v>
      </c>
      <c r="R98" s="334" t="str">
        <f t="shared" si="13"/>
        <v>安藤　英江</v>
      </c>
      <c r="S98" s="140" t="str">
        <f t="shared" si="14"/>
        <v>×</v>
      </c>
      <c r="T98" s="334" t="str">
        <f t="shared" si="15"/>
        <v>大垣北</v>
      </c>
      <c r="U98" s="140">
        <f t="shared" si="16"/>
        <v>0</v>
      </c>
      <c r="V98" s="334"/>
      <c r="W98" s="140"/>
      <c r="X98" s="334"/>
      <c r="Y98" s="28"/>
      <c r="Z98" s="335"/>
      <c r="AA98" s="140"/>
      <c r="AB98" s="334"/>
      <c r="AC98" s="140"/>
      <c r="AD98" s="334"/>
      <c r="AF98" s="330"/>
      <c r="AG98" s="330"/>
      <c r="AH98" s="48"/>
      <c r="AI98" s="811"/>
    </row>
    <row r="99" spans="1:35" ht="15.9" customHeight="1" x14ac:dyDescent="0.2">
      <c r="A99" s="329">
        <v>96</v>
      </c>
      <c r="B99" s="812" t="s">
        <v>357</v>
      </c>
      <c r="C99" s="813" t="s">
        <v>54</v>
      </c>
      <c r="D99" s="814"/>
      <c r="E99" s="331">
        <v>1</v>
      </c>
      <c r="F99" s="332">
        <v>87</v>
      </c>
      <c r="G99" s="356">
        <f t="shared" si="17"/>
        <v>105</v>
      </c>
      <c r="H99" s="821">
        <f t="shared" si="18"/>
        <v>77</v>
      </c>
      <c r="I99" s="540">
        <f t="shared" si="19"/>
        <v>0</v>
      </c>
      <c r="J99" s="818" t="str">
        <f>VLOOKUP(C99,[1]学年!$C$2:$D$7,2,0)</f>
        <v>中2</v>
      </c>
      <c r="K99" s="819" t="str">
        <f t="shared" si="10"/>
        <v>今井　心音</v>
      </c>
      <c r="L99" s="820">
        <f t="shared" si="11"/>
        <v>0</v>
      </c>
      <c r="M99" s="26">
        <v>9.6000000000000002E-5</v>
      </c>
      <c r="N99" s="140">
        <f t="shared" si="12"/>
        <v>9.6000000000000002E-5</v>
      </c>
      <c r="O99" s="481"/>
      <c r="P99" s="482"/>
      <c r="Q99" s="615">
        <v>96</v>
      </c>
      <c r="R99" s="334" t="str">
        <f t="shared" si="13"/>
        <v>小川　未輝</v>
      </c>
      <c r="S99" s="140" t="str">
        <f t="shared" si="14"/>
        <v>×</v>
      </c>
      <c r="T99" s="334" t="str">
        <f t="shared" si="15"/>
        <v>大垣北</v>
      </c>
      <c r="U99" s="140">
        <f t="shared" si="16"/>
        <v>0</v>
      </c>
      <c r="V99" s="334"/>
      <c r="W99" s="140"/>
      <c r="X99" s="334"/>
      <c r="Y99" s="28"/>
      <c r="Z99" s="335"/>
      <c r="AA99" s="140"/>
      <c r="AB99" s="334"/>
      <c r="AC99" s="140"/>
      <c r="AD99" s="334"/>
      <c r="AF99" s="330"/>
      <c r="AG99" s="330"/>
      <c r="AH99" s="48"/>
      <c r="AI99" s="811"/>
    </row>
    <row r="100" spans="1:35" ht="15.9" customHeight="1" x14ac:dyDescent="0.2">
      <c r="A100" s="329">
        <v>97</v>
      </c>
      <c r="B100" s="812" t="s">
        <v>401</v>
      </c>
      <c r="C100" s="813">
        <v>2</v>
      </c>
      <c r="D100" s="814" t="s">
        <v>361</v>
      </c>
      <c r="E100" s="331">
        <v>0.75</v>
      </c>
      <c r="F100" s="332">
        <v>97</v>
      </c>
      <c r="G100" s="356">
        <f t="shared" si="17"/>
        <v>68</v>
      </c>
      <c r="H100" s="821">
        <f t="shared" si="18"/>
        <v>62</v>
      </c>
      <c r="I100" s="540">
        <f t="shared" si="19"/>
        <v>0.375</v>
      </c>
      <c r="J100" s="818">
        <f>VLOOKUP(C100,[1]学年!$C$2:$D$7,2,0)</f>
        <v>3</v>
      </c>
      <c r="K100" s="819" t="str">
        <f t="shared" si="10"/>
        <v>亀井　萌香</v>
      </c>
      <c r="L100" s="820" t="str">
        <f t="shared" si="11"/>
        <v>加茂</v>
      </c>
      <c r="M100" s="277">
        <v>9.7E-5</v>
      </c>
      <c r="N100" s="140">
        <f t="shared" si="12"/>
        <v>0.37509700000000001</v>
      </c>
      <c r="O100" s="505"/>
      <c r="P100" s="476"/>
      <c r="Q100" s="615">
        <v>97</v>
      </c>
      <c r="R100" s="334" t="str">
        <f t="shared" si="13"/>
        <v>高橋あかね</v>
      </c>
      <c r="S100" s="140" t="str">
        <f t="shared" si="14"/>
        <v>×</v>
      </c>
      <c r="T100" s="334" t="str">
        <f t="shared" si="15"/>
        <v>東濃実</v>
      </c>
      <c r="U100" s="140">
        <f t="shared" si="16"/>
        <v>0</v>
      </c>
      <c r="V100" s="334"/>
      <c r="W100" s="140"/>
      <c r="X100" s="334"/>
      <c r="Y100" s="28"/>
      <c r="Z100" s="335"/>
      <c r="AA100" s="140"/>
      <c r="AB100" s="334"/>
      <c r="AC100" s="140"/>
      <c r="AD100" s="334"/>
      <c r="AF100" s="330"/>
      <c r="AG100" s="330"/>
      <c r="AH100" s="48"/>
      <c r="AI100" s="811"/>
    </row>
    <row r="101" spans="1:35" ht="15.9" customHeight="1" x14ac:dyDescent="0.2">
      <c r="A101" s="329">
        <v>98</v>
      </c>
      <c r="B101" s="812" t="s">
        <v>399</v>
      </c>
      <c r="C101" s="813">
        <v>2</v>
      </c>
      <c r="D101" s="814" t="s">
        <v>37</v>
      </c>
      <c r="E101" s="331">
        <v>0.75</v>
      </c>
      <c r="F101" s="332">
        <v>97</v>
      </c>
      <c r="G101" s="356">
        <f t="shared" si="17"/>
        <v>67</v>
      </c>
      <c r="H101" s="821">
        <f t="shared" si="18"/>
        <v>62</v>
      </c>
      <c r="I101" s="540">
        <f t="shared" si="19"/>
        <v>0.375</v>
      </c>
      <c r="J101" s="818">
        <f>VLOOKUP(C101,[1]学年!$C$2:$D$7,2,0)</f>
        <v>3</v>
      </c>
      <c r="K101" s="819" t="str">
        <f t="shared" si="10"/>
        <v>大野　天音</v>
      </c>
      <c r="L101" s="820" t="str">
        <f t="shared" si="11"/>
        <v>加茂</v>
      </c>
      <c r="M101" s="26">
        <v>9.7999999999999997E-5</v>
      </c>
      <c r="N101" s="140">
        <f t="shared" si="12"/>
        <v>0.37509799999999999</v>
      </c>
      <c r="O101" s="481"/>
      <c r="P101" s="482"/>
      <c r="Q101" s="615">
        <v>98</v>
      </c>
      <c r="R101" s="334" t="str">
        <f t="shared" si="13"/>
        <v>纐纈　美晴</v>
      </c>
      <c r="S101" s="140" t="str">
        <f t="shared" si="14"/>
        <v>×</v>
      </c>
      <c r="T101" s="334" t="str">
        <f t="shared" si="15"/>
        <v>東濃実</v>
      </c>
      <c r="U101" s="140">
        <f t="shared" si="16"/>
        <v>0</v>
      </c>
      <c r="V101" s="334"/>
      <c r="W101" s="140"/>
      <c r="X101" s="334"/>
      <c r="Y101" s="28"/>
      <c r="Z101" s="335"/>
      <c r="AA101" s="140"/>
      <c r="AB101" s="334"/>
      <c r="AC101" s="140"/>
      <c r="AD101" s="334"/>
      <c r="AF101" s="330"/>
      <c r="AG101" s="330"/>
      <c r="AH101" s="48"/>
      <c r="AI101" s="811"/>
    </row>
    <row r="102" spans="1:35" ht="15.9" customHeight="1" x14ac:dyDescent="0.2">
      <c r="A102" s="329">
        <v>99</v>
      </c>
      <c r="B102" s="812" t="s">
        <v>417</v>
      </c>
      <c r="C102" s="813">
        <v>2</v>
      </c>
      <c r="D102" s="814" t="s">
        <v>418</v>
      </c>
      <c r="E102" s="331">
        <v>0.75</v>
      </c>
      <c r="F102" s="332">
        <v>97</v>
      </c>
      <c r="G102" s="356">
        <f t="shared" si="17"/>
        <v>66</v>
      </c>
      <c r="H102" s="821">
        <f t="shared" si="18"/>
        <v>62</v>
      </c>
      <c r="I102" s="540">
        <f t="shared" si="19"/>
        <v>0.375</v>
      </c>
      <c r="J102" s="818">
        <f>VLOOKUP(C102,[1]学年!$C$2:$D$7,2,0)</f>
        <v>3</v>
      </c>
      <c r="K102" s="819" t="str">
        <f t="shared" si="10"/>
        <v>小野　莉楽</v>
      </c>
      <c r="L102" s="820" t="str">
        <f t="shared" si="11"/>
        <v>麗澤瑞浪</v>
      </c>
      <c r="M102" s="26">
        <v>9.8999999999999994E-5</v>
      </c>
      <c r="N102" s="140">
        <f t="shared" si="12"/>
        <v>0.37509900000000002</v>
      </c>
      <c r="O102" s="481"/>
      <c r="P102" s="482"/>
      <c r="Q102" s="615">
        <v>99</v>
      </c>
      <c r="R102" s="334" t="str">
        <f t="shared" si="13"/>
        <v>大野　美奈</v>
      </c>
      <c r="S102" s="140" t="str">
        <f t="shared" si="14"/>
        <v>×</v>
      </c>
      <c r="T102" s="334" t="str">
        <f t="shared" si="15"/>
        <v>岐阜</v>
      </c>
      <c r="U102" s="140">
        <f t="shared" si="16"/>
        <v>0</v>
      </c>
      <c r="V102" s="334"/>
      <c r="W102" s="140"/>
      <c r="X102" s="334"/>
      <c r="Y102" s="28"/>
      <c r="Z102" s="335"/>
      <c r="AA102" s="140"/>
      <c r="AB102" s="334"/>
      <c r="AC102" s="140"/>
      <c r="AD102" s="334"/>
      <c r="AF102" s="330"/>
      <c r="AG102" s="330"/>
      <c r="AH102" s="48"/>
      <c r="AI102" s="811"/>
    </row>
    <row r="103" spans="1:35" ht="15.9" customHeight="1" x14ac:dyDescent="0.2">
      <c r="A103" s="329">
        <v>100</v>
      </c>
      <c r="B103" s="812" t="s">
        <v>419</v>
      </c>
      <c r="C103" s="813">
        <v>1</v>
      </c>
      <c r="D103" s="814" t="s">
        <v>418</v>
      </c>
      <c r="E103" s="331">
        <v>0.75</v>
      </c>
      <c r="F103" s="332">
        <v>97</v>
      </c>
      <c r="G103" s="356">
        <f t="shared" si="17"/>
        <v>65</v>
      </c>
      <c r="H103" s="821">
        <f t="shared" si="18"/>
        <v>62</v>
      </c>
      <c r="I103" s="540">
        <f t="shared" si="19"/>
        <v>0.375</v>
      </c>
      <c r="J103" s="818">
        <f>VLOOKUP(C103,[1]学年!$C$2:$D$7,2,0)</f>
        <v>2</v>
      </c>
      <c r="K103" s="819" t="str">
        <f t="shared" si="10"/>
        <v>加藤　瑠々</v>
      </c>
      <c r="L103" s="820" t="str">
        <f t="shared" si="11"/>
        <v>麗澤瑞浪</v>
      </c>
      <c r="M103" s="26">
        <v>1E-4</v>
      </c>
      <c r="N103" s="140">
        <f t="shared" si="12"/>
        <v>0.37509999999999999</v>
      </c>
      <c r="O103" s="481"/>
      <c r="P103" s="482"/>
      <c r="Q103" s="615">
        <v>100</v>
      </c>
      <c r="R103" s="334" t="str">
        <f t="shared" si="13"/>
        <v>藤吉　咲映</v>
      </c>
      <c r="S103" s="140" t="str">
        <f t="shared" si="14"/>
        <v>×</v>
      </c>
      <c r="T103" s="334" t="str">
        <f t="shared" si="15"/>
        <v>可児</v>
      </c>
      <c r="U103" s="140">
        <f t="shared" si="16"/>
        <v>0</v>
      </c>
      <c r="V103" s="334"/>
      <c r="W103" s="140"/>
      <c r="X103" s="334"/>
      <c r="Y103" s="28"/>
      <c r="Z103" s="335"/>
      <c r="AA103" s="140"/>
      <c r="AB103" s="334"/>
      <c r="AC103" s="140"/>
      <c r="AD103" s="334"/>
      <c r="AF103" s="330"/>
      <c r="AG103" s="330"/>
      <c r="AH103" s="48"/>
      <c r="AI103" s="811"/>
    </row>
    <row r="104" spans="1:35" ht="15.9" customHeight="1" x14ac:dyDescent="0.2">
      <c r="A104" s="329">
        <v>101</v>
      </c>
      <c r="B104" s="812" t="s">
        <v>404</v>
      </c>
      <c r="C104" s="813">
        <v>1</v>
      </c>
      <c r="D104" s="814" t="s">
        <v>152</v>
      </c>
      <c r="E104" s="331">
        <v>0.75</v>
      </c>
      <c r="F104" s="332">
        <v>97</v>
      </c>
      <c r="G104" s="356">
        <f t="shared" si="17"/>
        <v>64</v>
      </c>
      <c r="H104" s="821">
        <f t="shared" si="18"/>
        <v>62</v>
      </c>
      <c r="I104" s="540">
        <f t="shared" si="19"/>
        <v>0.375</v>
      </c>
      <c r="J104" s="818">
        <f>VLOOKUP(C104,[1]学年!$C$2:$D$7,2,0)</f>
        <v>2</v>
      </c>
      <c r="K104" s="819" t="str">
        <f t="shared" si="10"/>
        <v>足立　実里</v>
      </c>
      <c r="L104" s="820" t="str">
        <f t="shared" si="11"/>
        <v>関有知</v>
      </c>
      <c r="M104" s="26">
        <v>1.01E-4</v>
      </c>
      <c r="N104" s="140">
        <f t="shared" si="12"/>
        <v>0.37510100000000002</v>
      </c>
      <c r="O104" s="481"/>
      <c r="P104" s="482"/>
      <c r="Q104" s="615">
        <v>101</v>
      </c>
      <c r="R104" s="334" t="str">
        <f t="shared" si="13"/>
        <v>横山世利加</v>
      </c>
      <c r="S104" s="140" t="str">
        <f t="shared" si="14"/>
        <v>×</v>
      </c>
      <c r="T104" s="334" t="str">
        <f t="shared" si="15"/>
        <v>多治見北</v>
      </c>
      <c r="U104" s="140">
        <f t="shared" si="16"/>
        <v>0</v>
      </c>
      <c r="V104" s="334"/>
      <c r="W104" s="140"/>
      <c r="X104" s="334"/>
      <c r="Y104" s="28"/>
      <c r="Z104" s="335"/>
      <c r="AA104" s="140"/>
      <c r="AB104" s="334"/>
      <c r="AC104" s="140"/>
      <c r="AD104" s="334"/>
      <c r="AF104" s="330"/>
      <c r="AG104" s="330"/>
      <c r="AH104" s="48"/>
      <c r="AI104" s="811"/>
    </row>
    <row r="105" spans="1:35" ht="15.9" customHeight="1" x14ac:dyDescent="0.2">
      <c r="A105" s="329">
        <v>102</v>
      </c>
      <c r="B105" s="812" t="s">
        <v>414</v>
      </c>
      <c r="C105" s="813">
        <v>2</v>
      </c>
      <c r="D105" s="814" t="s">
        <v>114</v>
      </c>
      <c r="E105" s="331">
        <v>0.75</v>
      </c>
      <c r="F105" s="332">
        <v>97</v>
      </c>
      <c r="G105" s="356">
        <f t="shared" si="17"/>
        <v>63</v>
      </c>
      <c r="H105" s="821">
        <f t="shared" si="18"/>
        <v>62</v>
      </c>
      <c r="I105" s="540">
        <f t="shared" si="19"/>
        <v>0.375</v>
      </c>
      <c r="J105" s="818">
        <f>VLOOKUP(C105,[1]学年!$C$2:$D$7,2,0)</f>
        <v>3</v>
      </c>
      <c r="K105" s="819" t="str">
        <f t="shared" si="10"/>
        <v>榎津　綾純</v>
      </c>
      <c r="L105" s="820" t="str">
        <f t="shared" si="11"/>
        <v>恵那</v>
      </c>
      <c r="M105" s="26">
        <v>1.02E-4</v>
      </c>
      <c r="N105" s="140">
        <f t="shared" si="12"/>
        <v>0.37510199999999999</v>
      </c>
      <c r="O105" s="481"/>
      <c r="P105" s="482"/>
      <c r="Q105" s="615">
        <v>102</v>
      </c>
      <c r="R105" s="334" t="str">
        <f t="shared" si="13"/>
        <v>長尾　彩加</v>
      </c>
      <c r="S105" s="140" t="str">
        <f t="shared" si="14"/>
        <v>×</v>
      </c>
      <c r="T105" s="334" t="str">
        <f t="shared" si="15"/>
        <v>関有知</v>
      </c>
      <c r="U105" s="140">
        <f t="shared" si="16"/>
        <v>0</v>
      </c>
      <c r="V105" s="334"/>
      <c r="W105" s="140"/>
      <c r="X105" s="334"/>
      <c r="Y105" s="28"/>
      <c r="Z105" s="335"/>
      <c r="AA105" s="140"/>
      <c r="AB105" s="334"/>
      <c r="AC105" s="140"/>
      <c r="AD105" s="334"/>
      <c r="AF105" s="263"/>
      <c r="AG105" s="263"/>
      <c r="AH105" s="773"/>
      <c r="AI105" s="339"/>
    </row>
    <row r="106" spans="1:35" ht="15.9" customHeight="1" x14ac:dyDescent="0.2">
      <c r="A106" s="329">
        <v>103</v>
      </c>
      <c r="B106" s="812" t="s">
        <v>416</v>
      </c>
      <c r="C106" s="813">
        <v>2</v>
      </c>
      <c r="D106" s="814" t="s">
        <v>114</v>
      </c>
      <c r="E106" s="331">
        <v>0.75</v>
      </c>
      <c r="F106" s="332">
        <v>97</v>
      </c>
      <c r="G106" s="356">
        <f t="shared" si="17"/>
        <v>62</v>
      </c>
      <c r="H106" s="821">
        <f t="shared" si="18"/>
        <v>62</v>
      </c>
      <c r="I106" s="540">
        <f t="shared" si="19"/>
        <v>0.375</v>
      </c>
      <c r="J106" s="818">
        <f>VLOOKUP(C106,[1]学年!$C$2:$D$7,2,0)</f>
        <v>3</v>
      </c>
      <c r="K106" s="819" t="str">
        <f t="shared" si="10"/>
        <v>水野　瑚都</v>
      </c>
      <c r="L106" s="820" t="str">
        <f t="shared" si="11"/>
        <v>恵那</v>
      </c>
      <c r="M106" s="26">
        <v>1.03E-4</v>
      </c>
      <c r="N106" s="140">
        <f t="shared" si="12"/>
        <v>0.37510300000000002</v>
      </c>
      <c r="O106" s="481"/>
      <c r="P106" s="482"/>
      <c r="Q106" s="615">
        <v>103</v>
      </c>
      <c r="R106" s="334" t="str">
        <f t="shared" si="13"/>
        <v>青山萌々子</v>
      </c>
      <c r="S106" s="140" t="str">
        <f t="shared" si="14"/>
        <v>×</v>
      </c>
      <c r="T106" s="334" t="str">
        <f t="shared" si="15"/>
        <v>関</v>
      </c>
      <c r="U106" s="140">
        <f t="shared" si="16"/>
        <v>0</v>
      </c>
      <c r="V106" s="334"/>
      <c r="W106" s="140"/>
      <c r="X106" s="334"/>
      <c r="Y106" s="28"/>
      <c r="Z106" s="335"/>
      <c r="AA106" s="140"/>
      <c r="AB106" s="334"/>
      <c r="AC106" s="140"/>
      <c r="AD106" s="334"/>
      <c r="AF106" s="263"/>
      <c r="AG106" s="263"/>
      <c r="AH106" s="773"/>
      <c r="AI106" s="339"/>
    </row>
    <row r="107" spans="1:35" ht="15.9" customHeight="1" x14ac:dyDescent="0.2">
      <c r="A107" s="329">
        <v>104</v>
      </c>
      <c r="B107" s="812" t="s">
        <v>191</v>
      </c>
      <c r="C107" s="813">
        <v>3</v>
      </c>
      <c r="D107" s="814" t="s">
        <v>27</v>
      </c>
      <c r="E107" s="331">
        <v>0.75</v>
      </c>
      <c r="F107" s="332">
        <v>97</v>
      </c>
      <c r="G107" s="356">
        <f t="shared" si="17"/>
        <v>104</v>
      </c>
      <c r="H107" s="821">
        <f t="shared" si="18"/>
        <v>77</v>
      </c>
      <c r="I107" s="540">
        <f t="shared" si="19"/>
        <v>0</v>
      </c>
      <c r="J107" s="818" t="str">
        <f>VLOOKUP(C107,[1]学年!$C$2:$D$7,2,0)</f>
        <v>×</v>
      </c>
      <c r="K107" s="819" t="str">
        <f t="shared" si="10"/>
        <v>棚橋愛梨咲</v>
      </c>
      <c r="L107" s="820" t="str">
        <f t="shared" si="11"/>
        <v>関</v>
      </c>
      <c r="M107" s="26">
        <v>1.0399999999999999E-4</v>
      </c>
      <c r="N107" s="140">
        <f t="shared" si="12"/>
        <v>1.0399999999999999E-4</v>
      </c>
      <c r="O107" s="481"/>
      <c r="P107" s="482"/>
      <c r="Q107" s="615">
        <v>104</v>
      </c>
      <c r="R107" s="334" t="str">
        <f t="shared" si="13"/>
        <v>棚橋愛梨咲</v>
      </c>
      <c r="S107" s="140" t="str">
        <f t="shared" si="14"/>
        <v>×</v>
      </c>
      <c r="T107" s="334" t="str">
        <f t="shared" si="15"/>
        <v>関</v>
      </c>
      <c r="U107" s="140">
        <f t="shared" si="16"/>
        <v>0</v>
      </c>
      <c r="V107" s="334"/>
      <c r="W107" s="140"/>
      <c r="X107" s="334"/>
      <c r="Y107" s="28"/>
      <c r="Z107" s="335"/>
      <c r="AA107" s="140"/>
      <c r="AB107" s="334"/>
      <c r="AC107" s="140"/>
      <c r="AD107" s="334"/>
      <c r="AF107" s="263"/>
      <c r="AG107" s="263"/>
      <c r="AH107" s="773"/>
      <c r="AI107" s="339"/>
    </row>
    <row r="108" spans="1:35" ht="15.9" customHeight="1" x14ac:dyDescent="0.2">
      <c r="A108" s="329">
        <v>105</v>
      </c>
      <c r="B108" s="812" t="s">
        <v>192</v>
      </c>
      <c r="C108" s="813">
        <v>3</v>
      </c>
      <c r="D108" s="814" t="s">
        <v>27</v>
      </c>
      <c r="E108" s="331">
        <v>0.75</v>
      </c>
      <c r="F108" s="332">
        <v>97</v>
      </c>
      <c r="G108" s="356">
        <f t="shared" si="17"/>
        <v>103</v>
      </c>
      <c r="H108" s="821">
        <f t="shared" si="18"/>
        <v>77</v>
      </c>
      <c r="I108" s="540">
        <f t="shared" si="19"/>
        <v>0</v>
      </c>
      <c r="J108" s="818" t="str">
        <f>VLOOKUP(C108,[1]学年!$C$2:$D$7,2,0)</f>
        <v>×</v>
      </c>
      <c r="K108" s="819" t="str">
        <f t="shared" si="10"/>
        <v>青山萌々子</v>
      </c>
      <c r="L108" s="820" t="str">
        <f t="shared" si="11"/>
        <v>関</v>
      </c>
      <c r="M108" s="26">
        <v>1.05E-4</v>
      </c>
      <c r="N108" s="140">
        <f t="shared" si="12"/>
        <v>1.05E-4</v>
      </c>
      <c r="O108" s="481"/>
      <c r="P108" s="482"/>
      <c r="Q108" s="615">
        <v>105</v>
      </c>
      <c r="R108" s="334" t="str">
        <f t="shared" si="13"/>
        <v>今井　心音</v>
      </c>
      <c r="S108" s="140" t="str">
        <f t="shared" si="14"/>
        <v>中2</v>
      </c>
      <c r="T108" s="334">
        <f t="shared" si="15"/>
        <v>0</v>
      </c>
      <c r="U108" s="140">
        <f t="shared" si="16"/>
        <v>0</v>
      </c>
      <c r="V108" s="334"/>
      <c r="W108" s="140"/>
      <c r="X108" s="334"/>
      <c r="Y108" s="28"/>
      <c r="Z108" s="335"/>
      <c r="AA108" s="140"/>
      <c r="AB108" s="334"/>
      <c r="AC108" s="140"/>
      <c r="AD108" s="334"/>
      <c r="AF108" s="263"/>
      <c r="AG108" s="263"/>
      <c r="AH108" s="773"/>
      <c r="AI108" s="339"/>
    </row>
    <row r="109" spans="1:35" ht="15.9" customHeight="1" thickBot="1" x14ac:dyDescent="0.25">
      <c r="A109" s="329">
        <v>106</v>
      </c>
      <c r="B109" s="812" t="s">
        <v>193</v>
      </c>
      <c r="C109" s="813">
        <v>3</v>
      </c>
      <c r="D109" s="814" t="s">
        <v>9</v>
      </c>
      <c r="E109" s="331">
        <v>0.75</v>
      </c>
      <c r="F109" s="332">
        <v>97</v>
      </c>
      <c r="G109" s="356">
        <f t="shared" si="17"/>
        <v>102</v>
      </c>
      <c r="H109" s="821">
        <f t="shared" si="18"/>
        <v>77</v>
      </c>
      <c r="I109" s="540">
        <f t="shared" si="19"/>
        <v>0</v>
      </c>
      <c r="J109" s="818" t="str">
        <f>VLOOKUP(C109,[1]学年!$C$2:$D$7,2,0)</f>
        <v>×</v>
      </c>
      <c r="K109" s="819" t="str">
        <f t="shared" si="10"/>
        <v>長尾　彩加</v>
      </c>
      <c r="L109" s="820" t="str">
        <f t="shared" si="11"/>
        <v>関有知</v>
      </c>
      <c r="M109" s="40">
        <v>1.06E-4</v>
      </c>
      <c r="N109" s="140">
        <f t="shared" si="12"/>
        <v>1.06E-4</v>
      </c>
      <c r="O109" s="498"/>
      <c r="P109" s="499"/>
      <c r="Q109" s="615">
        <v>106</v>
      </c>
      <c r="R109" s="334" t="str">
        <f t="shared" si="13"/>
        <v>小澤　旺子</v>
      </c>
      <c r="S109" s="140" t="str">
        <f t="shared" si="14"/>
        <v>×</v>
      </c>
      <c r="T109" s="334" t="str">
        <f t="shared" si="15"/>
        <v>麗澤瑞浪</v>
      </c>
      <c r="U109" s="140">
        <f t="shared" si="16"/>
        <v>0</v>
      </c>
      <c r="V109" s="334"/>
      <c r="W109" s="140"/>
      <c r="X109" s="334"/>
      <c r="Y109" s="28"/>
      <c r="Z109" s="335"/>
      <c r="AA109" s="140"/>
      <c r="AB109" s="334"/>
      <c r="AC109" s="140"/>
      <c r="AD109" s="334"/>
      <c r="AF109" s="263"/>
      <c r="AG109" s="263"/>
      <c r="AH109" s="773"/>
      <c r="AI109" s="339"/>
    </row>
    <row r="110" spans="1:35" ht="15.9" customHeight="1" x14ac:dyDescent="0.2">
      <c r="A110" s="329">
        <v>107</v>
      </c>
      <c r="B110" s="812" t="s">
        <v>189</v>
      </c>
      <c r="C110" s="813">
        <v>3</v>
      </c>
      <c r="D110" s="814" t="s">
        <v>100</v>
      </c>
      <c r="E110" s="331">
        <v>0.625</v>
      </c>
      <c r="F110" s="332">
        <v>107</v>
      </c>
      <c r="G110" s="356">
        <f t="shared" si="17"/>
        <v>101</v>
      </c>
      <c r="H110" s="821">
        <f t="shared" si="18"/>
        <v>77</v>
      </c>
      <c r="I110" s="540">
        <f t="shared" si="19"/>
        <v>0</v>
      </c>
      <c r="J110" s="818" t="str">
        <f>VLOOKUP(C110,[1]学年!$C$2:$D$7,2,0)</f>
        <v>×</v>
      </c>
      <c r="K110" s="819" t="str">
        <f t="shared" si="10"/>
        <v>横山世利加</v>
      </c>
      <c r="L110" s="820" t="str">
        <f t="shared" si="11"/>
        <v>多治見北</v>
      </c>
      <c r="M110" s="26">
        <v>1.07E-4</v>
      </c>
      <c r="N110" s="140">
        <f t="shared" si="12"/>
        <v>1.07E-4</v>
      </c>
      <c r="O110" s="505"/>
      <c r="P110" s="476"/>
      <c r="Q110" s="615">
        <v>107</v>
      </c>
      <c r="R110" s="334" t="str">
        <f t="shared" si="13"/>
        <v>岸野　　愛</v>
      </c>
      <c r="S110" s="140" t="str">
        <f t="shared" si="14"/>
        <v>×</v>
      </c>
      <c r="T110" s="334" t="str">
        <f t="shared" si="15"/>
        <v>各務原西</v>
      </c>
      <c r="U110" s="140">
        <f t="shared" si="16"/>
        <v>0</v>
      </c>
      <c r="V110" s="334"/>
      <c r="W110" s="140"/>
      <c r="X110" s="334"/>
      <c r="Y110" s="28"/>
      <c r="Z110" s="335"/>
      <c r="AA110" s="140"/>
      <c r="AB110" s="334"/>
      <c r="AC110" s="140"/>
      <c r="AD110" s="334"/>
      <c r="AF110" s="263"/>
      <c r="AG110" s="263"/>
      <c r="AH110" s="773"/>
      <c r="AI110" s="339"/>
    </row>
    <row r="111" spans="1:35" ht="15.9" customHeight="1" thickBot="1" x14ac:dyDescent="0.25">
      <c r="A111" s="329">
        <v>108</v>
      </c>
      <c r="B111" s="812" t="s">
        <v>512</v>
      </c>
      <c r="C111" s="813">
        <v>2</v>
      </c>
      <c r="D111" s="814" t="s">
        <v>8</v>
      </c>
      <c r="E111" s="331">
        <v>0.5</v>
      </c>
      <c r="F111" s="332">
        <v>108</v>
      </c>
      <c r="G111" s="356">
        <f t="shared" si="17"/>
        <v>74</v>
      </c>
      <c r="H111" s="821">
        <f t="shared" si="18"/>
        <v>69</v>
      </c>
      <c r="I111" s="540">
        <f t="shared" si="19"/>
        <v>0.25</v>
      </c>
      <c r="J111" s="818">
        <f>VLOOKUP(C111,[1]学年!$C$2:$D$7,2,0)</f>
        <v>3</v>
      </c>
      <c r="K111" s="819" t="str">
        <f t="shared" si="10"/>
        <v>神田真友子</v>
      </c>
      <c r="L111" s="820" t="str">
        <f t="shared" si="11"/>
        <v>大垣北</v>
      </c>
      <c r="M111" s="40">
        <v>1.08E-4</v>
      </c>
      <c r="N111" s="140">
        <f t="shared" si="12"/>
        <v>0.250108</v>
      </c>
      <c r="O111" s="481"/>
      <c r="P111" s="482"/>
      <c r="Q111" s="615">
        <v>108</v>
      </c>
      <c r="R111" s="334" t="str">
        <f t="shared" si="13"/>
        <v>小久保杏香</v>
      </c>
      <c r="S111" s="140" t="str">
        <f t="shared" si="14"/>
        <v>×</v>
      </c>
      <c r="T111" s="334" t="str">
        <f t="shared" si="15"/>
        <v>麗澤瑞浪</v>
      </c>
      <c r="U111" s="140">
        <f t="shared" si="16"/>
        <v>0</v>
      </c>
      <c r="V111" s="334"/>
      <c r="W111" s="140"/>
      <c r="X111" s="334"/>
      <c r="Y111" s="28"/>
      <c r="Z111" s="335"/>
      <c r="AA111" s="140"/>
      <c r="AB111" s="334"/>
      <c r="AC111" s="140"/>
      <c r="AD111" s="334"/>
      <c r="AF111" s="263"/>
      <c r="AG111" s="263"/>
      <c r="AH111" s="773"/>
      <c r="AI111" s="339"/>
    </row>
    <row r="112" spans="1:35" ht="15.9" customHeight="1" x14ac:dyDescent="0.2">
      <c r="A112" s="329">
        <v>109</v>
      </c>
      <c r="B112" s="812" t="s">
        <v>513</v>
      </c>
      <c r="C112" s="813">
        <v>1</v>
      </c>
      <c r="D112" s="814" t="s">
        <v>8</v>
      </c>
      <c r="E112" s="331">
        <v>0.5</v>
      </c>
      <c r="F112" s="332">
        <v>108</v>
      </c>
      <c r="G112" s="356">
        <f t="shared" si="17"/>
        <v>73</v>
      </c>
      <c r="H112" s="821">
        <f t="shared" si="18"/>
        <v>69</v>
      </c>
      <c r="I112" s="540">
        <f t="shared" si="19"/>
        <v>0.25</v>
      </c>
      <c r="J112" s="818">
        <f>VLOOKUP(C112,[1]学年!$C$2:$D$7,2,0)</f>
        <v>2</v>
      </c>
      <c r="K112" s="819" t="str">
        <f t="shared" si="10"/>
        <v>安藤　千尋</v>
      </c>
      <c r="L112" s="820" t="str">
        <f t="shared" si="11"/>
        <v>大垣北</v>
      </c>
      <c r="M112" s="26">
        <v>1.0900000000000001E-4</v>
      </c>
      <c r="N112" s="140">
        <f t="shared" si="12"/>
        <v>0.25010900000000003</v>
      </c>
      <c r="O112" s="481"/>
      <c r="P112" s="482"/>
      <c r="Q112" s="615">
        <v>109</v>
      </c>
      <c r="R112" s="334" t="str">
        <f t="shared" si="13"/>
        <v>山下久玲葉</v>
      </c>
      <c r="S112" s="140" t="str">
        <f t="shared" si="14"/>
        <v>×</v>
      </c>
      <c r="T112" s="334" t="str">
        <f t="shared" si="15"/>
        <v>県岐阜商</v>
      </c>
      <c r="U112" s="140">
        <f t="shared" si="16"/>
        <v>0</v>
      </c>
      <c r="V112" s="334"/>
      <c r="W112" s="140"/>
      <c r="X112" s="334"/>
      <c r="Y112" s="28"/>
      <c r="Z112" s="335"/>
      <c r="AA112" s="140"/>
      <c r="AB112" s="334"/>
      <c r="AC112" s="140"/>
      <c r="AD112" s="334"/>
      <c r="AF112" s="263"/>
      <c r="AG112" s="263"/>
      <c r="AH112" s="773"/>
      <c r="AI112" s="339"/>
    </row>
    <row r="113" spans="1:35" ht="15.9" customHeight="1" thickBot="1" x14ac:dyDescent="0.25">
      <c r="A113" s="329">
        <v>110</v>
      </c>
      <c r="B113" s="812" t="s">
        <v>514</v>
      </c>
      <c r="C113" s="813">
        <v>2</v>
      </c>
      <c r="D113" s="814" t="s">
        <v>7</v>
      </c>
      <c r="E113" s="331">
        <v>0.5</v>
      </c>
      <c r="F113" s="332">
        <v>108</v>
      </c>
      <c r="G113" s="356">
        <f t="shared" si="17"/>
        <v>72</v>
      </c>
      <c r="H113" s="821">
        <f t="shared" si="18"/>
        <v>69</v>
      </c>
      <c r="I113" s="540">
        <f t="shared" si="19"/>
        <v>0.25</v>
      </c>
      <c r="J113" s="818">
        <f>VLOOKUP(C113,[1]学年!$C$2:$D$7,2,0)</f>
        <v>3</v>
      </c>
      <c r="K113" s="819" t="str">
        <f t="shared" si="10"/>
        <v>浜島　由依</v>
      </c>
      <c r="L113" s="820" t="str">
        <f t="shared" si="11"/>
        <v>県岐阜商</v>
      </c>
      <c r="M113" s="40">
        <v>1.1E-4</v>
      </c>
      <c r="N113" s="140">
        <f t="shared" si="12"/>
        <v>0.25011</v>
      </c>
      <c r="O113" s="481"/>
      <c r="P113" s="482"/>
      <c r="Q113" s="615">
        <v>110</v>
      </c>
      <c r="R113" s="334" t="str">
        <f t="shared" si="13"/>
        <v>伊澤　亜希</v>
      </c>
      <c r="S113" s="140" t="str">
        <f t="shared" si="14"/>
        <v>×</v>
      </c>
      <c r="T113" s="334" t="str">
        <f t="shared" si="15"/>
        <v>中津</v>
      </c>
      <c r="U113" s="140">
        <f t="shared" si="16"/>
        <v>0</v>
      </c>
      <c r="V113" s="334"/>
      <c r="W113" s="140"/>
      <c r="X113" s="334"/>
      <c r="Y113" s="28"/>
      <c r="Z113" s="335"/>
      <c r="AA113" s="140"/>
      <c r="AB113" s="334"/>
      <c r="AC113" s="140"/>
      <c r="AD113" s="334"/>
      <c r="AF113" s="330"/>
      <c r="AG113" s="330"/>
      <c r="AH113" s="48"/>
      <c r="AI113" s="811"/>
    </row>
    <row r="114" spans="1:35" ht="15.9" customHeight="1" thickBot="1" x14ac:dyDescent="0.25">
      <c r="A114" s="329">
        <v>111</v>
      </c>
      <c r="B114" s="812" t="s">
        <v>516</v>
      </c>
      <c r="C114" s="813">
        <v>2</v>
      </c>
      <c r="D114" s="814" t="s">
        <v>7</v>
      </c>
      <c r="E114" s="331">
        <v>0.5</v>
      </c>
      <c r="F114" s="332">
        <v>108</v>
      </c>
      <c r="G114" s="356">
        <f t="shared" si="17"/>
        <v>71</v>
      </c>
      <c r="H114" s="821">
        <f t="shared" si="18"/>
        <v>69</v>
      </c>
      <c r="I114" s="540">
        <f t="shared" si="19"/>
        <v>0.25</v>
      </c>
      <c r="J114" s="818">
        <f>VLOOKUP(C114,[1]学年!$C$2:$D$7,2,0)</f>
        <v>3</v>
      </c>
      <c r="K114" s="819" t="str">
        <f t="shared" si="10"/>
        <v>岩城　真佑</v>
      </c>
      <c r="L114" s="820" t="str">
        <f t="shared" si="11"/>
        <v>県岐阜商</v>
      </c>
      <c r="M114" s="26">
        <v>1.11E-4</v>
      </c>
      <c r="N114" s="140">
        <f t="shared" si="12"/>
        <v>0.25011099999999997</v>
      </c>
      <c r="O114" s="498"/>
      <c r="P114" s="499"/>
      <c r="Q114" s="615">
        <v>111</v>
      </c>
      <c r="R114" s="334" t="str">
        <f t="shared" si="13"/>
        <v>糸魚川茉心</v>
      </c>
      <c r="S114" s="140" t="str">
        <f t="shared" si="14"/>
        <v>×</v>
      </c>
      <c r="T114" s="334" t="str">
        <f t="shared" si="15"/>
        <v>中津</v>
      </c>
      <c r="U114" s="140">
        <f t="shared" si="16"/>
        <v>0</v>
      </c>
      <c r="V114" s="334"/>
      <c r="W114" s="140"/>
      <c r="X114" s="334"/>
      <c r="Y114" s="28"/>
      <c r="Z114" s="335"/>
      <c r="AA114" s="140"/>
      <c r="AB114" s="334"/>
      <c r="AC114" s="140"/>
      <c r="AD114" s="334"/>
      <c r="AF114" s="330"/>
      <c r="AG114" s="330"/>
      <c r="AH114" s="48"/>
      <c r="AI114" s="811"/>
    </row>
    <row r="115" spans="1:35" ht="15.9" customHeight="1" thickBot="1" x14ac:dyDescent="0.25">
      <c r="A115" s="329">
        <v>112</v>
      </c>
      <c r="B115" s="812" t="s">
        <v>517</v>
      </c>
      <c r="C115" s="813">
        <v>2</v>
      </c>
      <c r="D115" s="814" t="s">
        <v>29</v>
      </c>
      <c r="E115" s="331">
        <v>0.5</v>
      </c>
      <c r="F115" s="332">
        <v>108</v>
      </c>
      <c r="G115" s="356">
        <f t="shared" si="17"/>
        <v>70</v>
      </c>
      <c r="H115" s="821">
        <f t="shared" si="18"/>
        <v>69</v>
      </c>
      <c r="I115" s="540">
        <f t="shared" si="19"/>
        <v>0.25</v>
      </c>
      <c r="J115" s="818">
        <f>VLOOKUP(C115,[1]学年!$C$2:$D$7,2,0)</f>
        <v>3</v>
      </c>
      <c r="K115" s="819" t="str">
        <f t="shared" si="10"/>
        <v>伊藤　樹那</v>
      </c>
      <c r="L115" s="820" t="str">
        <f t="shared" si="11"/>
        <v>可児</v>
      </c>
      <c r="M115" s="40">
        <v>1.12E-4</v>
      </c>
      <c r="N115" s="140">
        <f t="shared" si="12"/>
        <v>0.250112</v>
      </c>
      <c r="O115" s="519"/>
      <c r="P115" s="520"/>
      <c r="Q115" s="615">
        <v>112</v>
      </c>
      <c r="R115" s="334" t="str">
        <f t="shared" si="13"/>
        <v>鈴木　愛梨</v>
      </c>
      <c r="S115" s="140" t="str">
        <f t="shared" si="14"/>
        <v>中3</v>
      </c>
      <c r="T115" s="334" t="str">
        <f t="shared" si="15"/>
        <v>恵那峡TC</v>
      </c>
      <c r="U115" s="140">
        <f t="shared" si="16"/>
        <v>0</v>
      </c>
      <c r="V115" s="334"/>
      <c r="W115" s="140"/>
      <c r="X115" s="334"/>
      <c r="Y115" s="28"/>
      <c r="Z115" s="335"/>
      <c r="AA115" s="140"/>
      <c r="AB115" s="334"/>
      <c r="AC115" s="140"/>
      <c r="AD115" s="334"/>
      <c r="AF115" s="330"/>
      <c r="AG115" s="330"/>
      <c r="AH115" s="48"/>
      <c r="AI115" s="811"/>
    </row>
    <row r="116" spans="1:35" ht="15.9" customHeight="1" x14ac:dyDescent="0.2">
      <c r="A116" s="329">
        <v>113</v>
      </c>
      <c r="B116" s="812" t="s">
        <v>519</v>
      </c>
      <c r="C116" s="813">
        <v>1</v>
      </c>
      <c r="D116" s="814" t="s">
        <v>153</v>
      </c>
      <c r="E116" s="331">
        <v>0.5</v>
      </c>
      <c r="F116" s="332">
        <v>108</v>
      </c>
      <c r="G116" s="356">
        <f t="shared" si="17"/>
        <v>69</v>
      </c>
      <c r="H116" s="821">
        <f t="shared" si="18"/>
        <v>69</v>
      </c>
      <c r="I116" s="540">
        <f t="shared" si="19"/>
        <v>0.25</v>
      </c>
      <c r="J116" s="818">
        <f>VLOOKUP(C116,[1]学年!$C$2:$D$7,2,0)</f>
        <v>2</v>
      </c>
      <c r="K116" s="819" t="str">
        <f t="shared" si="10"/>
        <v>粥川　美星</v>
      </c>
      <c r="L116" s="820" t="str">
        <f t="shared" si="11"/>
        <v>武義</v>
      </c>
      <c r="M116" s="26">
        <v>1.13E-4</v>
      </c>
      <c r="N116" s="140">
        <f t="shared" si="12"/>
        <v>0.25011299999999997</v>
      </c>
      <c r="O116" s="519"/>
      <c r="P116" s="520"/>
      <c r="Q116" s="615">
        <v>113</v>
      </c>
      <c r="R116" s="334" t="str">
        <f t="shared" si="13"/>
        <v>小野絵里奈</v>
      </c>
      <c r="S116" s="140" t="str">
        <f t="shared" si="14"/>
        <v>×</v>
      </c>
      <c r="T116" s="334" t="str">
        <f t="shared" si="15"/>
        <v>大垣西</v>
      </c>
      <c r="U116" s="140">
        <f t="shared" si="16"/>
        <v>0</v>
      </c>
      <c r="V116" s="334"/>
      <c r="W116" s="140"/>
      <c r="X116" s="334"/>
      <c r="Y116" s="28"/>
      <c r="Z116" s="335"/>
      <c r="AA116" s="140"/>
      <c r="AB116" s="334"/>
      <c r="AC116" s="140"/>
      <c r="AD116" s="334"/>
      <c r="AF116" s="330"/>
      <c r="AG116" s="330"/>
      <c r="AH116" s="48"/>
      <c r="AI116" s="811"/>
    </row>
    <row r="117" spans="1:35" ht="15.9" customHeight="1" thickBot="1" x14ac:dyDescent="0.25">
      <c r="A117" s="329">
        <v>114</v>
      </c>
      <c r="B117" s="812" t="s">
        <v>238</v>
      </c>
      <c r="C117" s="813">
        <v>3</v>
      </c>
      <c r="D117" s="814" t="s">
        <v>29</v>
      </c>
      <c r="E117" s="331">
        <v>0.5</v>
      </c>
      <c r="F117" s="332">
        <v>108</v>
      </c>
      <c r="G117" s="356">
        <f t="shared" si="17"/>
        <v>100</v>
      </c>
      <c r="H117" s="821">
        <f t="shared" si="18"/>
        <v>77</v>
      </c>
      <c r="I117" s="540">
        <f t="shared" si="19"/>
        <v>0</v>
      </c>
      <c r="J117" s="818" t="str">
        <f>VLOOKUP(C117,[1]学年!$C$2:$D$7,2,0)</f>
        <v>×</v>
      </c>
      <c r="K117" s="819" t="str">
        <f t="shared" si="10"/>
        <v>藤吉　咲映</v>
      </c>
      <c r="L117" s="820" t="str">
        <f t="shared" si="11"/>
        <v>可児</v>
      </c>
      <c r="M117" s="40">
        <v>1.1400000000000001E-4</v>
      </c>
      <c r="N117" s="140">
        <f t="shared" si="12"/>
        <v>1.1400000000000001E-4</v>
      </c>
      <c r="O117" s="519"/>
      <c r="P117" s="520"/>
      <c r="Q117" s="615">
        <v>114</v>
      </c>
      <c r="R117" s="334" t="str">
        <f t="shared" si="13"/>
        <v>樋口　琴音</v>
      </c>
      <c r="S117" s="140" t="str">
        <f t="shared" si="14"/>
        <v>×</v>
      </c>
      <c r="T117" s="334" t="str">
        <f t="shared" si="15"/>
        <v>大垣西</v>
      </c>
      <c r="U117" s="140">
        <f t="shared" si="16"/>
        <v>0</v>
      </c>
      <c r="V117" s="334"/>
      <c r="W117" s="140"/>
      <c r="X117" s="334"/>
      <c r="Y117" s="28"/>
      <c r="Z117" s="335"/>
      <c r="AA117" s="140"/>
      <c r="AB117" s="334"/>
      <c r="AC117" s="140"/>
      <c r="AD117" s="334"/>
      <c r="AF117" s="330"/>
      <c r="AG117" s="330"/>
      <c r="AH117" s="48"/>
      <c r="AI117" s="811"/>
    </row>
    <row r="118" spans="1:35" ht="15.9" customHeight="1" x14ac:dyDescent="0.2">
      <c r="A118" s="329">
        <v>115</v>
      </c>
      <c r="B118" s="812" t="s">
        <v>239</v>
      </c>
      <c r="C118" s="813">
        <v>3</v>
      </c>
      <c r="D118" s="814" t="s">
        <v>78</v>
      </c>
      <c r="E118" s="331">
        <v>0.5</v>
      </c>
      <c r="F118" s="332">
        <v>108</v>
      </c>
      <c r="G118" s="356">
        <f t="shared" si="17"/>
        <v>99</v>
      </c>
      <c r="H118" s="821">
        <f t="shared" si="18"/>
        <v>77</v>
      </c>
      <c r="I118" s="540">
        <f t="shared" si="19"/>
        <v>0</v>
      </c>
      <c r="J118" s="818" t="str">
        <f>VLOOKUP(C118,[1]学年!$C$2:$D$7,2,0)</f>
        <v>×</v>
      </c>
      <c r="K118" s="819" t="str">
        <f t="shared" si="10"/>
        <v>大野　美奈</v>
      </c>
      <c r="L118" s="820" t="str">
        <f t="shared" si="11"/>
        <v>岐阜</v>
      </c>
      <c r="M118" s="26">
        <v>1.15E-4</v>
      </c>
      <c r="N118" s="140">
        <f t="shared" si="12"/>
        <v>1.15E-4</v>
      </c>
      <c r="O118" s="519"/>
      <c r="P118" s="520"/>
      <c r="Q118" s="615">
        <v>115</v>
      </c>
      <c r="R118" s="334" t="str">
        <f t="shared" si="13"/>
        <v>増田　晴香</v>
      </c>
      <c r="S118" s="140" t="str">
        <f t="shared" si="14"/>
        <v>×</v>
      </c>
      <c r="T118" s="334" t="str">
        <f t="shared" si="15"/>
        <v>麗澤瑞浪</v>
      </c>
      <c r="U118" s="140">
        <f t="shared" si="16"/>
        <v>0</v>
      </c>
      <c r="V118" s="334"/>
      <c r="W118" s="140"/>
      <c r="X118" s="334"/>
      <c r="Y118" s="28"/>
      <c r="Z118" s="335"/>
      <c r="AA118" s="140"/>
      <c r="AB118" s="334"/>
      <c r="AC118" s="140"/>
      <c r="AD118" s="334"/>
      <c r="AF118" s="330"/>
      <c r="AG118" s="330"/>
      <c r="AH118" s="48"/>
      <c r="AI118" s="811"/>
    </row>
    <row r="119" spans="1:35" ht="15.9" customHeight="1" thickBot="1" x14ac:dyDescent="0.25">
      <c r="A119" s="329">
        <v>116</v>
      </c>
      <c r="B119" s="812" t="s">
        <v>200</v>
      </c>
      <c r="C119" s="813">
        <v>3</v>
      </c>
      <c r="D119" s="814" t="s">
        <v>38</v>
      </c>
      <c r="E119" s="331">
        <v>0.5</v>
      </c>
      <c r="F119" s="332">
        <v>108</v>
      </c>
      <c r="G119" s="356">
        <f t="shared" si="17"/>
        <v>98</v>
      </c>
      <c r="H119" s="821">
        <f t="shared" si="18"/>
        <v>77</v>
      </c>
      <c r="I119" s="540">
        <f t="shared" si="19"/>
        <v>0</v>
      </c>
      <c r="J119" s="818" t="str">
        <f>VLOOKUP(C119,[1]学年!$C$2:$D$7,2,0)</f>
        <v>×</v>
      </c>
      <c r="K119" s="819" t="str">
        <f t="shared" si="10"/>
        <v>纐纈　美晴</v>
      </c>
      <c r="L119" s="820" t="str">
        <f t="shared" si="11"/>
        <v>東濃実</v>
      </c>
      <c r="M119" s="40">
        <v>1.16E-4</v>
      </c>
      <c r="N119" s="140">
        <f t="shared" si="12"/>
        <v>1.16E-4</v>
      </c>
      <c r="O119" s="519"/>
      <c r="P119" s="520"/>
      <c r="Q119" s="615">
        <v>116</v>
      </c>
      <c r="R119" s="334" t="str">
        <f t="shared" si="13"/>
        <v>岩井　芹奈</v>
      </c>
      <c r="S119" s="140" t="str">
        <f t="shared" si="14"/>
        <v>×</v>
      </c>
      <c r="T119" s="334" t="str">
        <f t="shared" si="15"/>
        <v>東濃実</v>
      </c>
      <c r="U119" s="140">
        <f t="shared" si="16"/>
        <v>0</v>
      </c>
      <c r="V119" s="334"/>
      <c r="W119" s="140"/>
      <c r="X119" s="334"/>
      <c r="Y119" s="28"/>
      <c r="Z119" s="335"/>
      <c r="AA119" s="140"/>
      <c r="AB119" s="334"/>
      <c r="AC119" s="140"/>
      <c r="AD119" s="334"/>
      <c r="AF119" s="330"/>
      <c r="AG119" s="330"/>
      <c r="AH119" s="48"/>
      <c r="AI119" s="811"/>
    </row>
    <row r="120" spans="1:35" ht="15.9" customHeight="1" x14ac:dyDescent="0.2">
      <c r="A120" s="329">
        <v>117</v>
      </c>
      <c r="B120" s="812" t="s">
        <v>233</v>
      </c>
      <c r="C120" s="813">
        <v>3</v>
      </c>
      <c r="D120" s="814" t="s">
        <v>38</v>
      </c>
      <c r="E120" s="331">
        <v>0.5</v>
      </c>
      <c r="F120" s="332">
        <v>108</v>
      </c>
      <c r="G120" s="356">
        <f t="shared" si="17"/>
        <v>97</v>
      </c>
      <c r="H120" s="821">
        <f t="shared" si="18"/>
        <v>77</v>
      </c>
      <c r="I120" s="540">
        <f t="shared" si="19"/>
        <v>0</v>
      </c>
      <c r="J120" s="818" t="str">
        <f>VLOOKUP(C120,[1]学年!$C$2:$D$7,2,0)</f>
        <v>×</v>
      </c>
      <c r="K120" s="819" t="str">
        <f t="shared" si="10"/>
        <v>高橋あかね</v>
      </c>
      <c r="L120" s="820" t="str">
        <f t="shared" si="11"/>
        <v>東濃実</v>
      </c>
      <c r="M120" s="26">
        <v>1.17E-4</v>
      </c>
      <c r="N120" s="140">
        <f t="shared" si="12"/>
        <v>1.17E-4</v>
      </c>
      <c r="O120" s="519"/>
      <c r="P120" s="520"/>
      <c r="Q120" s="615">
        <v>117</v>
      </c>
      <c r="R120" s="334" t="str">
        <f t="shared" si="13"/>
        <v>堀　こころ</v>
      </c>
      <c r="S120" s="140" t="str">
        <f t="shared" si="14"/>
        <v>×</v>
      </c>
      <c r="T120" s="334" t="str">
        <f t="shared" si="15"/>
        <v>加納</v>
      </c>
      <c r="U120" s="140">
        <f t="shared" si="16"/>
        <v>0</v>
      </c>
      <c r="V120" s="334"/>
      <c r="W120" s="140"/>
      <c r="X120" s="334"/>
      <c r="Y120" s="28"/>
      <c r="Z120" s="335"/>
      <c r="AA120" s="140"/>
      <c r="AB120" s="334"/>
      <c r="AC120" s="140"/>
      <c r="AD120" s="334"/>
      <c r="AF120" s="263"/>
      <c r="AG120" s="263"/>
      <c r="AH120" s="773"/>
      <c r="AI120" s="339"/>
    </row>
    <row r="121" spans="1:35" ht="15.9" customHeight="1" thickBot="1" x14ac:dyDescent="0.25">
      <c r="A121" s="329">
        <v>118</v>
      </c>
      <c r="B121" s="812" t="s">
        <v>186</v>
      </c>
      <c r="C121" s="813">
        <v>3</v>
      </c>
      <c r="D121" s="814" t="s">
        <v>8</v>
      </c>
      <c r="E121" s="331">
        <v>0.375</v>
      </c>
      <c r="F121" s="332">
        <v>118</v>
      </c>
      <c r="G121" s="356">
        <f t="shared" si="17"/>
        <v>96</v>
      </c>
      <c r="H121" s="821">
        <f t="shared" si="18"/>
        <v>77</v>
      </c>
      <c r="I121" s="540">
        <f t="shared" si="19"/>
        <v>0</v>
      </c>
      <c r="J121" s="818" t="str">
        <f>VLOOKUP(C121,[1]学年!$C$2:$D$7,2,0)</f>
        <v>×</v>
      </c>
      <c r="K121" s="819" t="str">
        <f t="shared" si="10"/>
        <v>小川　未輝</v>
      </c>
      <c r="L121" s="820" t="str">
        <f t="shared" si="11"/>
        <v>大垣北</v>
      </c>
      <c r="M121" s="40">
        <v>1.18E-4</v>
      </c>
      <c r="N121" s="140">
        <f t="shared" si="12"/>
        <v>1.18E-4</v>
      </c>
      <c r="O121" s="519"/>
      <c r="P121" s="520"/>
      <c r="Q121" s="615">
        <v>118</v>
      </c>
      <c r="R121" s="334" t="str">
        <f t="shared" si="13"/>
        <v>齋藤　来春</v>
      </c>
      <c r="S121" s="140" t="str">
        <f t="shared" si="14"/>
        <v>×</v>
      </c>
      <c r="T121" s="334" t="str">
        <f t="shared" si="15"/>
        <v>恵那</v>
      </c>
      <c r="U121" s="140">
        <f t="shared" si="16"/>
        <v>0</v>
      </c>
      <c r="V121" s="334"/>
      <c r="W121" s="140"/>
      <c r="X121" s="334"/>
      <c r="Y121" s="28"/>
      <c r="Z121" s="335"/>
      <c r="AA121" s="140"/>
      <c r="AB121" s="334"/>
      <c r="AC121" s="140"/>
      <c r="AD121" s="334"/>
      <c r="AF121" s="263"/>
      <c r="AG121" s="263"/>
      <c r="AH121" s="773"/>
      <c r="AI121" s="339"/>
    </row>
    <row r="122" spans="1:35" ht="15.9" customHeight="1" x14ac:dyDescent="0.2">
      <c r="A122" s="329">
        <v>119</v>
      </c>
      <c r="B122" s="812" t="s">
        <v>159</v>
      </c>
      <c r="C122" s="813">
        <v>3</v>
      </c>
      <c r="D122" s="814" t="s">
        <v>8</v>
      </c>
      <c r="E122" s="331">
        <v>0.375</v>
      </c>
      <c r="F122" s="332">
        <v>118</v>
      </c>
      <c r="G122" s="356">
        <f t="shared" si="17"/>
        <v>95</v>
      </c>
      <c r="H122" s="821">
        <f t="shared" si="18"/>
        <v>77</v>
      </c>
      <c r="I122" s="540">
        <f t="shared" si="19"/>
        <v>0</v>
      </c>
      <c r="J122" s="818" t="str">
        <f>VLOOKUP(C122,[1]学年!$C$2:$D$7,2,0)</f>
        <v>×</v>
      </c>
      <c r="K122" s="819" t="str">
        <f t="shared" si="10"/>
        <v>安藤　英江</v>
      </c>
      <c r="L122" s="820" t="str">
        <f t="shared" si="11"/>
        <v>大垣北</v>
      </c>
      <c r="M122" s="26">
        <v>1.1900000000000001E-4</v>
      </c>
      <c r="N122" s="140">
        <f t="shared" si="12"/>
        <v>1.1900000000000001E-4</v>
      </c>
      <c r="O122" s="519"/>
      <c r="P122" s="520"/>
      <c r="Q122" s="615">
        <v>119</v>
      </c>
      <c r="R122" s="334" t="str">
        <f t="shared" si="13"/>
        <v>村山　瑚都</v>
      </c>
      <c r="S122" s="140" t="str">
        <f t="shared" si="14"/>
        <v>中3</v>
      </c>
      <c r="T122" s="334" t="str">
        <f t="shared" si="15"/>
        <v>関スポーツ塾</v>
      </c>
      <c r="U122" s="140">
        <f t="shared" si="16"/>
        <v>0</v>
      </c>
      <c r="V122" s="334"/>
      <c r="W122" s="140"/>
      <c r="X122" s="334"/>
      <c r="Y122" s="28"/>
      <c r="Z122" s="335"/>
      <c r="AA122" s="140"/>
      <c r="AB122" s="334"/>
      <c r="AC122" s="140"/>
      <c r="AD122" s="334"/>
      <c r="AF122" s="263"/>
      <c r="AG122" s="263"/>
      <c r="AH122" s="773"/>
      <c r="AI122" s="339"/>
    </row>
    <row r="123" spans="1:35" ht="15.9" customHeight="1" thickBot="1" x14ac:dyDescent="0.25">
      <c r="A123" s="832">
        <v>120</v>
      </c>
      <c r="B123" s="833" t="s">
        <v>195</v>
      </c>
      <c r="C123" s="834">
        <v>3</v>
      </c>
      <c r="D123" s="835" t="s">
        <v>6</v>
      </c>
      <c r="E123" s="342">
        <v>0.375</v>
      </c>
      <c r="F123" s="343">
        <v>118</v>
      </c>
      <c r="G123" s="836">
        <f t="shared" si="17"/>
        <v>94</v>
      </c>
      <c r="H123" s="837">
        <f t="shared" si="18"/>
        <v>77</v>
      </c>
      <c r="I123" s="838">
        <f t="shared" si="19"/>
        <v>0</v>
      </c>
      <c r="J123" s="839" t="str">
        <f>VLOOKUP(C123,[1]学年!$C$2:$D$7,2,0)</f>
        <v>×</v>
      </c>
      <c r="K123" s="840" t="str">
        <f t="shared" si="10"/>
        <v>淡路　千聖</v>
      </c>
      <c r="L123" s="841" t="str">
        <f t="shared" si="11"/>
        <v>麗澤瑞浪</v>
      </c>
      <c r="M123" s="40">
        <v>1.2E-4</v>
      </c>
      <c r="N123" s="754">
        <f t="shared" si="12"/>
        <v>1.2E-4</v>
      </c>
      <c r="O123" s="519"/>
      <c r="P123" s="520"/>
      <c r="Q123" s="615">
        <v>120</v>
      </c>
      <c r="R123" s="842" t="str">
        <f t="shared" si="13"/>
        <v>笠原　千晴</v>
      </c>
      <c r="S123" s="754" t="str">
        <f t="shared" si="14"/>
        <v>×</v>
      </c>
      <c r="T123" s="842" t="str">
        <f t="shared" si="15"/>
        <v>県岐阜商</v>
      </c>
      <c r="U123" s="754">
        <f t="shared" si="16"/>
        <v>0</v>
      </c>
      <c r="V123" s="842"/>
      <c r="W123" s="754"/>
      <c r="X123" s="842"/>
      <c r="Y123" s="615"/>
      <c r="Z123" s="843"/>
      <c r="AA123" s="754"/>
      <c r="AB123" s="842"/>
      <c r="AC123" s="754"/>
      <c r="AD123" s="842"/>
      <c r="AF123" s="263"/>
      <c r="AG123" s="263"/>
      <c r="AH123" s="773"/>
      <c r="AI123" s="339"/>
    </row>
    <row r="124" spans="1:35" ht="15.9" customHeight="1" x14ac:dyDescent="0.2">
      <c r="A124" s="329">
        <v>121</v>
      </c>
      <c r="B124" s="812" t="s">
        <v>174</v>
      </c>
      <c r="C124" s="813">
        <v>3</v>
      </c>
      <c r="D124" s="814" t="s">
        <v>35</v>
      </c>
      <c r="E124" s="331">
        <v>0.25</v>
      </c>
      <c r="F124" s="345">
        <v>121</v>
      </c>
      <c r="G124" s="356">
        <f t="shared" si="17"/>
        <v>93</v>
      </c>
      <c r="H124" s="821">
        <f t="shared" si="18"/>
        <v>77</v>
      </c>
      <c r="I124" s="540">
        <f t="shared" si="19"/>
        <v>0</v>
      </c>
      <c r="J124" s="818" t="str">
        <f>VLOOKUP(C124,[1]学年!$C$2:$D$7,2,0)</f>
        <v>×</v>
      </c>
      <c r="K124" s="819" t="str">
        <f t="shared" si="10"/>
        <v>梅田　結衣</v>
      </c>
      <c r="L124" s="820" t="str">
        <f t="shared" si="11"/>
        <v>岐阜北</v>
      </c>
      <c r="M124" s="26">
        <v>1.21E-4</v>
      </c>
      <c r="N124" s="140">
        <f t="shared" si="12"/>
        <v>1.21E-4</v>
      </c>
      <c r="O124" s="519"/>
      <c r="P124" s="520"/>
      <c r="Q124" s="615">
        <v>121</v>
      </c>
      <c r="R124" s="334" t="str">
        <f t="shared" si="13"/>
        <v>山田　奈々</v>
      </c>
      <c r="S124" s="140" t="str">
        <f t="shared" si="14"/>
        <v>中3</v>
      </c>
      <c r="T124" s="334" t="str">
        <f t="shared" si="15"/>
        <v>麗澤瑞浪中</v>
      </c>
      <c r="U124" s="140">
        <f t="shared" si="16"/>
        <v>0</v>
      </c>
      <c r="V124" s="334"/>
      <c r="W124" s="140"/>
      <c r="X124" s="334"/>
      <c r="Y124" s="28"/>
      <c r="Z124" s="335"/>
      <c r="AA124" s="140"/>
      <c r="AB124" s="334"/>
      <c r="AC124" s="140"/>
      <c r="AD124" s="334"/>
      <c r="AF124" s="263"/>
      <c r="AG124" s="263"/>
      <c r="AH124" s="773"/>
      <c r="AI124" s="339"/>
    </row>
    <row r="125" spans="1:35" ht="15.9" customHeight="1" thickBot="1" x14ac:dyDescent="0.25">
      <c r="A125" s="329">
        <v>122</v>
      </c>
      <c r="B125" s="812" t="s">
        <v>234</v>
      </c>
      <c r="C125" s="813">
        <v>3</v>
      </c>
      <c r="D125" s="814" t="s">
        <v>35</v>
      </c>
      <c r="E125" s="331">
        <v>0.25</v>
      </c>
      <c r="F125" s="332">
        <v>121</v>
      </c>
      <c r="G125" s="356">
        <f t="shared" si="17"/>
        <v>92</v>
      </c>
      <c r="H125" s="821">
        <f t="shared" si="18"/>
        <v>77</v>
      </c>
      <c r="I125" s="540">
        <f t="shared" si="19"/>
        <v>0</v>
      </c>
      <c r="J125" s="818" t="str">
        <f>VLOOKUP(C125,[1]学年!$C$2:$D$7,2,0)</f>
        <v>×</v>
      </c>
      <c r="K125" s="819" t="str">
        <f t="shared" si="10"/>
        <v>浅井美彩希</v>
      </c>
      <c r="L125" s="820" t="str">
        <f t="shared" si="11"/>
        <v>岐阜北</v>
      </c>
      <c r="M125" s="40">
        <v>1.22E-4</v>
      </c>
      <c r="N125" s="140">
        <f t="shared" si="12"/>
        <v>1.22E-4</v>
      </c>
      <c r="O125" s="519"/>
      <c r="P125" s="520"/>
      <c r="Q125" s="615">
        <v>122</v>
      </c>
      <c r="R125" s="334" t="str">
        <f t="shared" si="13"/>
        <v>安江　一遥</v>
      </c>
      <c r="S125" s="140" t="str">
        <f t="shared" si="14"/>
        <v>×</v>
      </c>
      <c r="T125" s="334" t="str">
        <f t="shared" si="15"/>
        <v>恵那</v>
      </c>
      <c r="U125" s="140">
        <f t="shared" si="16"/>
        <v>0</v>
      </c>
      <c r="V125" s="334"/>
      <c r="W125" s="140"/>
      <c r="X125" s="334"/>
      <c r="Y125" s="28"/>
      <c r="Z125" s="335"/>
      <c r="AA125" s="140"/>
      <c r="AB125" s="334"/>
      <c r="AC125" s="140"/>
      <c r="AD125" s="334"/>
      <c r="AF125" s="263"/>
      <c r="AG125" s="263"/>
      <c r="AH125" s="773"/>
      <c r="AI125" s="339"/>
    </row>
    <row r="126" spans="1:35" ht="15.9" customHeight="1" x14ac:dyDescent="0.2">
      <c r="A126" s="329">
        <v>123</v>
      </c>
      <c r="B126" s="812" t="s">
        <v>237</v>
      </c>
      <c r="C126" s="813">
        <v>2</v>
      </c>
      <c r="D126" s="814" t="s">
        <v>34</v>
      </c>
      <c r="E126" s="331">
        <v>0.25</v>
      </c>
      <c r="F126" s="332">
        <v>121</v>
      </c>
      <c r="G126" s="356">
        <f t="shared" si="17"/>
        <v>76</v>
      </c>
      <c r="H126" s="821">
        <f t="shared" si="18"/>
        <v>76</v>
      </c>
      <c r="I126" s="540">
        <f t="shared" si="19"/>
        <v>0.125</v>
      </c>
      <c r="J126" s="818">
        <f>VLOOKUP(C126,[1]学年!$C$2:$D$7,2,0)</f>
        <v>3</v>
      </c>
      <c r="K126" s="819" t="str">
        <f t="shared" si="10"/>
        <v>陶川　実弥</v>
      </c>
      <c r="L126" s="820" t="str">
        <f t="shared" si="11"/>
        <v>恵那</v>
      </c>
      <c r="M126" s="26">
        <v>1.2300000000000001E-4</v>
      </c>
      <c r="N126" s="140">
        <f t="shared" si="12"/>
        <v>0.12512300000000001</v>
      </c>
      <c r="O126" s="519"/>
      <c r="P126" s="520"/>
      <c r="Q126" s="615">
        <v>123</v>
      </c>
      <c r="R126" s="334" t="str">
        <f t="shared" si="13"/>
        <v>松本　祐菜</v>
      </c>
      <c r="S126" s="140" t="str">
        <f t="shared" si="14"/>
        <v>×</v>
      </c>
      <c r="T126" s="334" t="str">
        <f t="shared" si="15"/>
        <v>麗澤瑞浪</v>
      </c>
      <c r="U126" s="140">
        <f t="shared" si="16"/>
        <v>0</v>
      </c>
      <c r="V126" s="334"/>
      <c r="W126" s="140"/>
      <c r="X126" s="334"/>
      <c r="Y126" s="28"/>
      <c r="Z126" s="335"/>
      <c r="AA126" s="140"/>
      <c r="AB126" s="334"/>
      <c r="AC126" s="140"/>
      <c r="AD126" s="334"/>
      <c r="AF126" s="263"/>
      <c r="AG126" s="263"/>
      <c r="AH126" s="773"/>
      <c r="AI126" s="339"/>
    </row>
    <row r="127" spans="1:35" ht="15.9" customHeight="1" thickBot="1" x14ac:dyDescent="0.25">
      <c r="A127" s="329">
        <v>124</v>
      </c>
      <c r="B127" s="812" t="s">
        <v>236</v>
      </c>
      <c r="C127" s="813">
        <v>3</v>
      </c>
      <c r="D127" s="814" t="s">
        <v>100</v>
      </c>
      <c r="E127" s="331">
        <v>0.25</v>
      </c>
      <c r="F127" s="332">
        <v>121</v>
      </c>
      <c r="G127" s="356">
        <f t="shared" si="17"/>
        <v>91</v>
      </c>
      <c r="H127" s="821">
        <f t="shared" si="18"/>
        <v>77</v>
      </c>
      <c r="I127" s="540">
        <f t="shared" si="19"/>
        <v>0</v>
      </c>
      <c r="J127" s="818" t="str">
        <f>VLOOKUP(C127,[1]学年!$C$2:$D$7,2,0)</f>
        <v>×</v>
      </c>
      <c r="K127" s="819" t="str">
        <f t="shared" si="10"/>
        <v>加納　祐希</v>
      </c>
      <c r="L127" s="820" t="str">
        <f t="shared" si="11"/>
        <v>多治見北</v>
      </c>
      <c r="M127" s="40">
        <v>1.2400000000000001E-4</v>
      </c>
      <c r="N127" s="140">
        <f t="shared" si="12"/>
        <v>1.2400000000000001E-4</v>
      </c>
      <c r="O127" s="519"/>
      <c r="P127" s="520"/>
      <c r="Q127" s="615">
        <v>124</v>
      </c>
      <c r="R127" s="334" t="str">
        <f t="shared" si="13"/>
        <v>籠橋　万知</v>
      </c>
      <c r="S127" s="140" t="str">
        <f t="shared" si="14"/>
        <v>×</v>
      </c>
      <c r="T127" s="334" t="str">
        <f t="shared" si="15"/>
        <v>麗澤瑞浪</v>
      </c>
      <c r="U127" s="140">
        <f t="shared" si="16"/>
        <v>0</v>
      </c>
      <c r="V127" s="334"/>
      <c r="W127" s="140"/>
      <c r="X127" s="334"/>
      <c r="Y127" s="28"/>
      <c r="Z127" s="335"/>
      <c r="AA127" s="140"/>
      <c r="AB127" s="334"/>
      <c r="AC127" s="140"/>
      <c r="AD127" s="334"/>
      <c r="AF127" s="263"/>
      <c r="AG127" s="263"/>
      <c r="AH127" s="773"/>
      <c r="AI127" s="339"/>
    </row>
    <row r="128" spans="1:35" ht="15.9" customHeight="1" x14ac:dyDescent="0.2">
      <c r="A128" s="329">
        <v>125</v>
      </c>
      <c r="B128" s="812" t="s">
        <v>143</v>
      </c>
      <c r="C128" s="813">
        <v>3</v>
      </c>
      <c r="D128" s="814" t="s">
        <v>100</v>
      </c>
      <c r="E128" s="331">
        <v>0.25</v>
      </c>
      <c r="F128" s="332">
        <v>121</v>
      </c>
      <c r="G128" s="356">
        <f t="shared" si="17"/>
        <v>90</v>
      </c>
      <c r="H128" s="821">
        <f t="shared" si="18"/>
        <v>77</v>
      </c>
      <c r="I128" s="540">
        <f t="shared" si="19"/>
        <v>0</v>
      </c>
      <c r="J128" s="818" t="str">
        <f>VLOOKUP(C128,[1]学年!$C$2:$D$7,2,0)</f>
        <v>×</v>
      </c>
      <c r="K128" s="819" t="str">
        <f t="shared" si="10"/>
        <v>宇佐美　愛</v>
      </c>
      <c r="L128" s="820" t="str">
        <f t="shared" si="11"/>
        <v>多治見北</v>
      </c>
      <c r="M128" s="26">
        <v>1.25E-4</v>
      </c>
      <c r="N128" s="140">
        <f t="shared" si="12"/>
        <v>1.25E-4</v>
      </c>
      <c r="O128" s="519"/>
      <c r="P128" s="520"/>
      <c r="Q128" s="615">
        <v>125</v>
      </c>
      <c r="R128" s="334" t="str">
        <f t="shared" si="13"/>
        <v>西部みらい</v>
      </c>
      <c r="S128" s="140" t="str">
        <f t="shared" si="14"/>
        <v>×</v>
      </c>
      <c r="T128" s="334" t="str">
        <f t="shared" si="15"/>
        <v>関</v>
      </c>
      <c r="U128" s="140">
        <f t="shared" si="16"/>
        <v>0</v>
      </c>
      <c r="V128" s="334"/>
      <c r="W128" s="140"/>
      <c r="X128" s="334"/>
      <c r="Y128" s="28"/>
      <c r="Z128" s="335"/>
      <c r="AA128" s="140"/>
      <c r="AB128" s="334"/>
      <c r="AC128" s="140"/>
      <c r="AD128" s="334"/>
      <c r="AF128" s="263"/>
      <c r="AG128" s="263"/>
      <c r="AH128" s="773"/>
      <c r="AI128" s="339"/>
    </row>
    <row r="129" spans="1:35" ht="15.9" customHeight="1" thickBot="1" x14ac:dyDescent="0.25">
      <c r="A129" s="329">
        <v>126</v>
      </c>
      <c r="B129" s="812" t="s">
        <v>235</v>
      </c>
      <c r="C129" s="813">
        <v>3</v>
      </c>
      <c r="D129" s="814" t="s">
        <v>9</v>
      </c>
      <c r="E129" s="331">
        <v>0.25</v>
      </c>
      <c r="F129" s="332">
        <v>121</v>
      </c>
      <c r="G129" s="356">
        <f t="shared" si="17"/>
        <v>89</v>
      </c>
      <c r="H129" s="821">
        <f t="shared" si="18"/>
        <v>77</v>
      </c>
      <c r="I129" s="540">
        <f t="shared" si="19"/>
        <v>0</v>
      </c>
      <c r="J129" s="818" t="str">
        <f>VLOOKUP(C129,[1]学年!$C$2:$D$7,2,0)</f>
        <v>×</v>
      </c>
      <c r="K129" s="819" t="str">
        <f t="shared" si="10"/>
        <v>西澤　　梢</v>
      </c>
      <c r="L129" s="820" t="str">
        <f t="shared" si="11"/>
        <v>関有知</v>
      </c>
      <c r="M129" s="40">
        <v>1.26E-4</v>
      </c>
      <c r="N129" s="140">
        <f t="shared" si="12"/>
        <v>1.26E-4</v>
      </c>
      <c r="O129" s="519"/>
      <c r="P129" s="520"/>
      <c r="Q129" s="615">
        <v>126</v>
      </c>
      <c r="R129" s="334" t="str">
        <f t="shared" si="13"/>
        <v>瀧本　彩乃</v>
      </c>
      <c r="S129" s="140" t="str">
        <f t="shared" si="14"/>
        <v>×</v>
      </c>
      <c r="T129" s="334" t="str">
        <f t="shared" si="15"/>
        <v>関</v>
      </c>
      <c r="U129" s="140">
        <f t="shared" si="16"/>
        <v>0</v>
      </c>
      <c r="V129" s="334"/>
      <c r="W129" s="140"/>
      <c r="X129" s="334"/>
      <c r="Y129" s="28"/>
      <c r="Z129" s="335"/>
      <c r="AA129" s="140"/>
      <c r="AB129" s="334"/>
      <c r="AC129" s="140"/>
      <c r="AD129" s="334"/>
      <c r="AF129" s="263"/>
      <c r="AG129" s="263"/>
      <c r="AH129" s="773"/>
      <c r="AI129" s="339"/>
    </row>
    <row r="130" spans="1:35" ht="15.9" customHeight="1" x14ac:dyDescent="0.2">
      <c r="A130" s="329">
        <v>127</v>
      </c>
      <c r="B130" s="812" t="s">
        <v>261</v>
      </c>
      <c r="C130" s="813">
        <v>3</v>
      </c>
      <c r="D130" s="814" t="s">
        <v>28</v>
      </c>
      <c r="E130" s="331">
        <v>0.1875</v>
      </c>
      <c r="F130" s="332">
        <v>127</v>
      </c>
      <c r="G130" s="356">
        <f t="shared" si="17"/>
        <v>88</v>
      </c>
      <c r="H130" s="821">
        <f t="shared" si="18"/>
        <v>77</v>
      </c>
      <c r="I130" s="540">
        <f t="shared" si="19"/>
        <v>0</v>
      </c>
      <c r="J130" s="818" t="str">
        <f>VLOOKUP(C130,[1]学年!$C$2:$D$7,2,0)</f>
        <v>×</v>
      </c>
      <c r="K130" s="819" t="str">
        <f t="shared" si="10"/>
        <v>大野実可子</v>
      </c>
      <c r="L130" s="820" t="str">
        <f t="shared" si="11"/>
        <v>多治見</v>
      </c>
      <c r="M130" s="26">
        <v>1.27E-4</v>
      </c>
      <c r="N130" s="140">
        <f t="shared" si="12"/>
        <v>1.27E-4</v>
      </c>
      <c r="O130" s="519"/>
      <c r="P130" s="520"/>
      <c r="Q130" s="615">
        <v>127</v>
      </c>
      <c r="R130" s="334" t="str">
        <f t="shared" si="13"/>
        <v>上田成瑠美</v>
      </c>
      <c r="S130" s="140" t="str">
        <f t="shared" si="14"/>
        <v>×</v>
      </c>
      <c r="T130" s="334" t="str">
        <f t="shared" si="15"/>
        <v>加茂農林</v>
      </c>
      <c r="U130" s="140">
        <f t="shared" si="16"/>
        <v>0</v>
      </c>
      <c r="V130" s="334"/>
      <c r="W130" s="140"/>
      <c r="X130" s="334"/>
      <c r="Y130" s="28"/>
      <c r="Z130" s="335"/>
      <c r="AA130" s="140"/>
      <c r="AB130" s="334"/>
      <c r="AC130" s="140"/>
      <c r="AD130" s="334"/>
      <c r="AF130" s="263"/>
      <c r="AG130" s="263"/>
      <c r="AH130" s="773"/>
      <c r="AI130" s="339"/>
    </row>
    <row r="131" spans="1:35" ht="15.9" customHeight="1" thickBot="1" x14ac:dyDescent="0.25">
      <c r="A131" s="329">
        <v>128</v>
      </c>
      <c r="B131" s="812" t="s">
        <v>601</v>
      </c>
      <c r="C131" s="813">
        <v>3</v>
      </c>
      <c r="D131" s="814" t="s">
        <v>591</v>
      </c>
      <c r="E131" s="331">
        <v>0.5</v>
      </c>
      <c r="F131" s="332">
        <v>118</v>
      </c>
      <c r="G131" s="356">
        <f t="shared" si="17"/>
        <v>87</v>
      </c>
      <c r="H131" s="821">
        <f t="shared" si="18"/>
        <v>77</v>
      </c>
      <c r="I131" s="540">
        <f t="shared" si="19"/>
        <v>0</v>
      </c>
      <c r="J131" s="818" t="str">
        <f>VLOOKUP(C131,[1]学年!$C$2:$D$7,2,0)</f>
        <v>×</v>
      </c>
      <c r="K131" s="819" t="str">
        <f t="shared" si="10"/>
        <v>堀　　菜月</v>
      </c>
      <c r="L131" s="820" t="str">
        <f t="shared" si="11"/>
        <v>岐阜東</v>
      </c>
      <c r="M131" s="40">
        <v>1.2799999999999999E-4</v>
      </c>
      <c r="N131" s="140">
        <f t="shared" si="12"/>
        <v>1.2799999999999999E-4</v>
      </c>
      <c r="Q131" s="615">
        <v>128</v>
      </c>
      <c r="R131" s="334" t="str">
        <f t="shared" si="13"/>
        <v>小寺ひま璃</v>
      </c>
      <c r="S131" s="140" t="str">
        <f t="shared" si="14"/>
        <v>×</v>
      </c>
      <c r="T131" s="334" t="str">
        <f t="shared" si="15"/>
        <v>加納</v>
      </c>
      <c r="U131" s="140">
        <f t="shared" si="16"/>
        <v>0</v>
      </c>
      <c r="V131" s="334"/>
      <c r="W131" s="140"/>
      <c r="X131" s="334"/>
      <c r="Y131" s="28"/>
      <c r="Z131" s="335"/>
      <c r="AA131" s="140"/>
      <c r="AB131" s="334"/>
      <c r="AC131" s="140"/>
      <c r="AD131" s="334"/>
      <c r="AF131" s="263"/>
      <c r="AG131" s="263"/>
      <c r="AH131" s="773"/>
      <c r="AI131" s="339"/>
    </row>
    <row r="132" spans="1:35" ht="15.9" customHeight="1" thickBot="1" x14ac:dyDescent="0.25">
      <c r="A132" s="329">
        <v>129</v>
      </c>
      <c r="B132" s="812" t="s">
        <v>602</v>
      </c>
      <c r="C132" s="813">
        <v>3</v>
      </c>
      <c r="D132" s="814" t="s">
        <v>38</v>
      </c>
      <c r="E132" s="331">
        <v>0.5</v>
      </c>
      <c r="F132" s="332">
        <v>118</v>
      </c>
      <c r="G132" s="356">
        <f t="shared" si="17"/>
        <v>86</v>
      </c>
      <c r="H132" s="821">
        <f>RANK(I132,$I$4:$I$160,0)</f>
        <v>77</v>
      </c>
      <c r="I132" s="540">
        <f t="shared" si="19"/>
        <v>0</v>
      </c>
      <c r="J132" s="818" t="str">
        <f>VLOOKUP(C132,[1]学年!$C$2:$D$7,2,0)</f>
        <v>×</v>
      </c>
      <c r="K132" s="819" t="str">
        <f t="shared" ref="K132:K142" si="20">B132</f>
        <v>齋藤　　愛</v>
      </c>
      <c r="L132" s="820" t="str">
        <f t="shared" ref="L132:L142" si="21">D132</f>
        <v>東濃実</v>
      </c>
      <c r="M132" s="26">
        <v>1.2899999999999999E-4</v>
      </c>
      <c r="N132" s="140">
        <f t="shared" ref="N132:N142" si="22">I132+M132</f>
        <v>1.2899999999999999E-4</v>
      </c>
      <c r="O132" s="529"/>
      <c r="P132" s="530"/>
      <c r="Q132" s="615">
        <v>129</v>
      </c>
      <c r="R132" s="334" t="str">
        <f t="shared" ref="R132:R157" si="23">VLOOKUP($Q132,$G$4:$N$162,5,0)</f>
        <v>杉山　七菜</v>
      </c>
      <c r="S132" s="140" t="str">
        <f t="shared" ref="S132:S157" si="24">VLOOKUP($Q132,$G$4:$N$162,4,0)</f>
        <v>中3</v>
      </c>
      <c r="T132" s="334" t="str">
        <f t="shared" ref="T132:T157" si="25">VLOOKUP($Q132,$G$4:$N$162,6,0)</f>
        <v>アイエヌオー</v>
      </c>
      <c r="U132" s="140">
        <f t="shared" ref="U132:U157" si="26">VLOOKUP($Q132,$G$4:$N$162,3,0)</f>
        <v>0</v>
      </c>
      <c r="V132" s="334"/>
      <c r="W132" s="140"/>
      <c r="X132" s="334"/>
      <c r="Y132" s="28"/>
      <c r="Z132" s="335"/>
      <c r="AA132" s="140"/>
      <c r="AB132" s="334"/>
      <c r="AC132" s="140"/>
      <c r="AD132" s="334"/>
      <c r="AF132" s="263"/>
      <c r="AG132" s="263"/>
      <c r="AH132" s="773"/>
      <c r="AI132" s="339"/>
    </row>
    <row r="133" spans="1:35" ht="15.9" customHeight="1" thickBot="1" x14ac:dyDescent="0.25">
      <c r="A133" s="329">
        <v>130</v>
      </c>
      <c r="B133" s="812" t="s">
        <v>261</v>
      </c>
      <c r="C133" s="813">
        <v>2</v>
      </c>
      <c r="D133" s="814" t="s">
        <v>28</v>
      </c>
      <c r="E133" s="331">
        <v>0.375</v>
      </c>
      <c r="F133" s="332">
        <v>130</v>
      </c>
      <c r="G133" s="356">
        <f t="shared" ref="G133:G142" si="27">RANK(N133,$N$4:$N$160,0)</f>
        <v>75</v>
      </c>
      <c r="H133" s="821">
        <f t="shared" ref="H133:H142" si="28">RANK(I133,$I$4:$I$160,0)</f>
        <v>75</v>
      </c>
      <c r="I133" s="540">
        <f t="shared" ref="I133:I142" si="29">IF(OR(C133=1,C133=2),E133/2,IF(C133="中3",E133,0))</f>
        <v>0.1875</v>
      </c>
      <c r="J133" s="818">
        <f>VLOOKUP(C133,[1]学年!$C$2:$D$7,2,0)</f>
        <v>3</v>
      </c>
      <c r="K133" s="819" t="str">
        <f t="shared" si="20"/>
        <v>大野実可子</v>
      </c>
      <c r="L133" s="820" t="str">
        <f t="shared" si="21"/>
        <v>多治見</v>
      </c>
      <c r="M133" s="40">
        <v>1.2999999999999999E-4</v>
      </c>
      <c r="N133" s="140">
        <f t="shared" si="22"/>
        <v>0.18762999999999999</v>
      </c>
      <c r="O133" s="534"/>
      <c r="P133" s="535"/>
      <c r="Q133" s="615">
        <v>130</v>
      </c>
      <c r="R133" s="334" t="str">
        <f t="shared" si="23"/>
        <v>青井　佑奈</v>
      </c>
      <c r="S133" s="140" t="str">
        <f t="shared" si="24"/>
        <v>×</v>
      </c>
      <c r="T133" s="334" t="str">
        <f t="shared" si="25"/>
        <v>武義</v>
      </c>
      <c r="U133" s="140">
        <f t="shared" si="26"/>
        <v>0</v>
      </c>
      <c r="V133" s="334"/>
      <c r="W133" s="140"/>
      <c r="X133" s="334"/>
      <c r="Y133" s="28"/>
      <c r="Z133" s="335"/>
      <c r="AA133" s="140"/>
      <c r="AB133" s="334"/>
      <c r="AC133" s="140"/>
      <c r="AD133" s="334"/>
      <c r="AF133" s="263"/>
      <c r="AG133" s="263"/>
      <c r="AH133" s="773"/>
      <c r="AI133" s="339"/>
    </row>
    <row r="134" spans="1:35" ht="15.9" customHeight="1" x14ac:dyDescent="0.2">
      <c r="A134" s="329">
        <v>131</v>
      </c>
      <c r="B134" s="812" t="s">
        <v>603</v>
      </c>
      <c r="C134" s="813">
        <v>3</v>
      </c>
      <c r="D134" s="814" t="s">
        <v>28</v>
      </c>
      <c r="E134" s="331">
        <v>0.375</v>
      </c>
      <c r="F134" s="332">
        <v>130</v>
      </c>
      <c r="G134" s="356">
        <f t="shared" si="27"/>
        <v>85</v>
      </c>
      <c r="H134" s="821">
        <f t="shared" si="28"/>
        <v>77</v>
      </c>
      <c r="I134" s="540">
        <f t="shared" si="29"/>
        <v>0</v>
      </c>
      <c r="J134" s="818" t="str">
        <f>VLOOKUP(C134,[1]学年!$C$2:$D$7,2,0)</f>
        <v>×</v>
      </c>
      <c r="K134" s="819" t="str">
        <f t="shared" si="20"/>
        <v>田牧　由衣</v>
      </c>
      <c r="L134" s="820" t="str">
        <f t="shared" si="21"/>
        <v>多治見</v>
      </c>
      <c r="M134" s="26">
        <v>1.3100000000000001E-4</v>
      </c>
      <c r="N134" s="140">
        <f t="shared" si="22"/>
        <v>1.3100000000000001E-4</v>
      </c>
      <c r="O134" s="538"/>
      <c r="P134" s="539"/>
      <c r="Q134" s="615">
        <v>131</v>
      </c>
      <c r="R134" s="334" t="str">
        <f t="shared" si="23"/>
        <v>田中　美結</v>
      </c>
      <c r="S134" s="140" t="str">
        <f t="shared" si="24"/>
        <v>×</v>
      </c>
      <c r="T134" s="334" t="str">
        <f t="shared" si="25"/>
        <v>岐阜</v>
      </c>
      <c r="U134" s="140">
        <f t="shared" si="26"/>
        <v>0</v>
      </c>
      <c r="V134" s="334"/>
      <c r="W134" s="140"/>
      <c r="X134" s="334"/>
      <c r="Y134" s="28"/>
      <c r="Z134" s="335"/>
      <c r="AA134" s="140"/>
      <c r="AB134" s="334"/>
      <c r="AC134" s="140"/>
      <c r="AD134" s="334"/>
      <c r="AF134" s="330"/>
      <c r="AG134" s="330"/>
      <c r="AH134" s="48"/>
      <c r="AI134" s="811"/>
    </row>
    <row r="135" spans="1:35" ht="15.9" customHeight="1" thickBot="1" x14ac:dyDescent="0.25">
      <c r="A135" s="329">
        <v>132</v>
      </c>
      <c r="B135" s="812" t="s">
        <v>604</v>
      </c>
      <c r="C135" s="813">
        <v>3</v>
      </c>
      <c r="D135" s="814" t="s">
        <v>8</v>
      </c>
      <c r="E135" s="331">
        <v>0.375</v>
      </c>
      <c r="F135" s="332">
        <v>130</v>
      </c>
      <c r="G135" s="356">
        <f t="shared" si="27"/>
        <v>84</v>
      </c>
      <c r="H135" s="821">
        <f t="shared" si="28"/>
        <v>77</v>
      </c>
      <c r="I135" s="540">
        <f t="shared" si="29"/>
        <v>0</v>
      </c>
      <c r="J135" s="818" t="str">
        <f>VLOOKUP(C135,[1]学年!$C$2:$D$7,2,0)</f>
        <v>×</v>
      </c>
      <c r="K135" s="819" t="str">
        <f t="shared" si="20"/>
        <v>加藤　　舞</v>
      </c>
      <c r="L135" s="820" t="str">
        <f t="shared" si="21"/>
        <v>大垣北</v>
      </c>
      <c r="M135" s="40">
        <v>1.3200000000000001E-4</v>
      </c>
      <c r="N135" s="140">
        <f t="shared" si="22"/>
        <v>1.3200000000000001E-4</v>
      </c>
      <c r="O135" s="538"/>
      <c r="P135" s="539"/>
      <c r="Q135" s="615">
        <v>132</v>
      </c>
      <c r="R135" s="334" t="str">
        <f t="shared" si="23"/>
        <v>淺里　　桃</v>
      </c>
      <c r="S135" s="140" t="str">
        <f t="shared" si="24"/>
        <v>×</v>
      </c>
      <c r="T135" s="334" t="str">
        <f t="shared" si="25"/>
        <v>東濃実</v>
      </c>
      <c r="U135" s="140">
        <f t="shared" si="26"/>
        <v>0</v>
      </c>
      <c r="V135" s="334"/>
      <c r="W135" s="140"/>
      <c r="X135" s="334"/>
      <c r="Y135" s="28"/>
      <c r="Z135" s="335"/>
      <c r="AA135" s="140"/>
      <c r="AB135" s="334"/>
      <c r="AC135" s="140"/>
      <c r="AD135" s="334"/>
      <c r="AF135" s="330"/>
      <c r="AG135" s="330"/>
      <c r="AH135" s="48"/>
      <c r="AI135" s="811"/>
    </row>
    <row r="136" spans="1:35" ht="15.9" customHeight="1" x14ac:dyDescent="0.2">
      <c r="A136" s="329">
        <v>133</v>
      </c>
      <c r="B136" s="812" t="s">
        <v>605</v>
      </c>
      <c r="C136" s="813">
        <v>3</v>
      </c>
      <c r="D136" s="814" t="s">
        <v>8</v>
      </c>
      <c r="E136" s="331">
        <v>0.375</v>
      </c>
      <c r="F136" s="332">
        <v>130</v>
      </c>
      <c r="G136" s="356">
        <f t="shared" si="27"/>
        <v>83</v>
      </c>
      <c r="H136" s="821">
        <f t="shared" si="28"/>
        <v>77</v>
      </c>
      <c r="I136" s="540">
        <f t="shared" si="29"/>
        <v>0</v>
      </c>
      <c r="J136" s="818" t="str">
        <f>VLOOKUP(C136,[1]学年!$C$2:$D$7,2,0)</f>
        <v>×</v>
      </c>
      <c r="K136" s="819" t="str">
        <f t="shared" si="20"/>
        <v>大坪　芽久</v>
      </c>
      <c r="L136" s="820" t="str">
        <f t="shared" si="21"/>
        <v>大垣北</v>
      </c>
      <c r="M136" s="26">
        <v>1.3300000000000001E-4</v>
      </c>
      <c r="N136" s="140">
        <f t="shared" si="22"/>
        <v>1.3300000000000001E-4</v>
      </c>
      <c r="O136" s="538"/>
      <c r="P136" s="539"/>
      <c r="Q136" s="615">
        <v>133</v>
      </c>
      <c r="R136" s="334" t="str">
        <f t="shared" si="23"/>
        <v>安藤　愛</v>
      </c>
      <c r="S136" s="140" t="str">
        <f t="shared" si="24"/>
        <v>中3</v>
      </c>
      <c r="T136" s="334">
        <f t="shared" si="25"/>
        <v>0</v>
      </c>
      <c r="U136" s="140">
        <f t="shared" si="26"/>
        <v>0</v>
      </c>
      <c r="V136" s="334"/>
      <c r="W136" s="140"/>
      <c r="X136" s="334"/>
      <c r="Y136" s="28"/>
      <c r="Z136" s="335"/>
      <c r="AA136" s="140"/>
      <c r="AB136" s="334"/>
      <c r="AC136" s="140"/>
      <c r="AD136" s="334"/>
      <c r="AF136" s="330"/>
      <c r="AG136" s="330"/>
      <c r="AH136" s="48"/>
      <c r="AI136" s="811"/>
    </row>
    <row r="137" spans="1:35" ht="15.9" customHeight="1" thickBot="1" x14ac:dyDescent="0.25">
      <c r="A137" s="329">
        <v>134</v>
      </c>
      <c r="B137" s="812" t="s">
        <v>606</v>
      </c>
      <c r="C137" s="813">
        <v>3</v>
      </c>
      <c r="D137" s="814" t="s">
        <v>37</v>
      </c>
      <c r="E137" s="331">
        <v>0.25</v>
      </c>
      <c r="F137" s="332">
        <v>134</v>
      </c>
      <c r="G137" s="356">
        <f t="shared" si="27"/>
        <v>82</v>
      </c>
      <c r="H137" s="821">
        <f t="shared" si="28"/>
        <v>77</v>
      </c>
      <c r="I137" s="540">
        <f t="shared" si="29"/>
        <v>0</v>
      </c>
      <c r="J137" s="818" t="str">
        <f>VLOOKUP(C137,[1]学年!$C$2:$D$7,2,0)</f>
        <v>×</v>
      </c>
      <c r="K137" s="819" t="str">
        <f t="shared" si="20"/>
        <v>黒木ももこ</v>
      </c>
      <c r="L137" s="820" t="str">
        <f t="shared" si="21"/>
        <v>加茂</v>
      </c>
      <c r="M137" s="40">
        <v>1.34E-4</v>
      </c>
      <c r="N137" s="140">
        <f t="shared" si="22"/>
        <v>1.34E-4</v>
      </c>
      <c r="O137" s="538"/>
      <c r="P137" s="539"/>
      <c r="Q137" s="615">
        <v>134</v>
      </c>
      <c r="R137" s="334" t="str">
        <f t="shared" si="23"/>
        <v>川路　美衣</v>
      </c>
      <c r="S137" s="140" t="str">
        <f t="shared" si="24"/>
        <v>×</v>
      </c>
      <c r="T137" s="334" t="str">
        <f t="shared" si="25"/>
        <v>東濃実</v>
      </c>
      <c r="U137" s="140">
        <f t="shared" si="26"/>
        <v>0</v>
      </c>
      <c r="V137" s="334"/>
      <c r="W137" s="140"/>
      <c r="X137" s="334"/>
      <c r="Y137" s="28"/>
      <c r="Z137" s="335"/>
      <c r="AA137" s="140"/>
      <c r="AB137" s="334"/>
      <c r="AC137" s="140"/>
      <c r="AD137" s="334"/>
      <c r="AF137" s="330"/>
      <c r="AG137" s="330"/>
      <c r="AH137" s="48"/>
      <c r="AI137" s="811"/>
    </row>
    <row r="138" spans="1:35" ht="15.9" customHeight="1" x14ac:dyDescent="0.2">
      <c r="A138" s="329">
        <v>135</v>
      </c>
      <c r="B138" s="812" t="s">
        <v>607</v>
      </c>
      <c r="C138" s="813">
        <v>3</v>
      </c>
      <c r="D138" s="814" t="s">
        <v>37</v>
      </c>
      <c r="E138" s="331">
        <v>0.25</v>
      </c>
      <c r="F138" s="332">
        <v>134</v>
      </c>
      <c r="G138" s="356">
        <f t="shared" si="27"/>
        <v>81</v>
      </c>
      <c r="H138" s="821">
        <f t="shared" si="28"/>
        <v>77</v>
      </c>
      <c r="I138" s="540">
        <f t="shared" si="29"/>
        <v>0</v>
      </c>
      <c r="J138" s="818" t="str">
        <f>VLOOKUP(C138,[1]学年!$C$2:$D$7,2,0)</f>
        <v>×</v>
      </c>
      <c r="K138" s="819" t="str">
        <f t="shared" si="20"/>
        <v>林　　菜摘</v>
      </c>
      <c r="L138" s="820" t="str">
        <f t="shared" si="21"/>
        <v>加茂</v>
      </c>
      <c r="M138" s="26">
        <v>1.35E-4</v>
      </c>
      <c r="N138" s="140">
        <f t="shared" si="22"/>
        <v>1.35E-4</v>
      </c>
      <c r="O138" s="538"/>
      <c r="P138" s="539"/>
      <c r="Q138" s="615">
        <v>135</v>
      </c>
      <c r="R138" s="334" t="str">
        <f t="shared" si="23"/>
        <v>豊吉　彩乃</v>
      </c>
      <c r="S138" s="140" t="str">
        <f t="shared" si="24"/>
        <v>×</v>
      </c>
      <c r="T138" s="334" t="str">
        <f t="shared" si="25"/>
        <v>岐阜</v>
      </c>
      <c r="U138" s="140">
        <f t="shared" si="26"/>
        <v>0</v>
      </c>
      <c r="V138" s="334"/>
      <c r="W138" s="140"/>
      <c r="X138" s="334"/>
      <c r="Y138" s="28"/>
      <c r="Z138" s="335"/>
      <c r="AA138" s="140"/>
      <c r="AB138" s="334"/>
      <c r="AC138" s="140"/>
      <c r="AD138" s="334"/>
      <c r="AF138" s="330"/>
      <c r="AG138" s="330"/>
      <c r="AH138" s="48"/>
      <c r="AI138" s="811"/>
    </row>
    <row r="139" spans="1:35" ht="15.9" customHeight="1" thickBot="1" x14ac:dyDescent="0.25">
      <c r="A139" s="329">
        <v>136</v>
      </c>
      <c r="B139" s="812" t="s">
        <v>608</v>
      </c>
      <c r="C139" s="813">
        <v>3</v>
      </c>
      <c r="D139" s="814" t="s">
        <v>8</v>
      </c>
      <c r="E139" s="331">
        <v>0.25</v>
      </c>
      <c r="F139" s="332">
        <v>134</v>
      </c>
      <c r="G139" s="356">
        <f t="shared" si="27"/>
        <v>80</v>
      </c>
      <c r="H139" s="821">
        <f t="shared" si="28"/>
        <v>77</v>
      </c>
      <c r="I139" s="540">
        <f t="shared" si="29"/>
        <v>0</v>
      </c>
      <c r="J139" s="818" t="str">
        <f>VLOOKUP(C139,[1]学年!$C$2:$D$7,2,0)</f>
        <v>×</v>
      </c>
      <c r="K139" s="819" t="str">
        <f t="shared" si="20"/>
        <v>山崎　二葉</v>
      </c>
      <c r="L139" s="820" t="str">
        <f t="shared" si="21"/>
        <v>大垣北</v>
      </c>
      <c r="M139" s="40">
        <v>1.36E-4</v>
      </c>
      <c r="N139" s="140">
        <f t="shared" si="22"/>
        <v>1.36E-4</v>
      </c>
      <c r="O139" s="538"/>
      <c r="P139" s="539"/>
      <c r="Q139" s="615">
        <v>136</v>
      </c>
      <c r="R139" s="334" t="str">
        <f t="shared" si="23"/>
        <v>後藤　舞幸</v>
      </c>
      <c r="S139" s="140" t="str">
        <f t="shared" si="24"/>
        <v>×</v>
      </c>
      <c r="T139" s="334" t="str">
        <f t="shared" si="25"/>
        <v>県岐阜商</v>
      </c>
      <c r="U139" s="140">
        <f t="shared" si="26"/>
        <v>0</v>
      </c>
      <c r="V139" s="334"/>
      <c r="W139" s="140"/>
      <c r="X139" s="334"/>
      <c r="Y139" s="28"/>
      <c r="Z139" s="335"/>
      <c r="AA139" s="140"/>
      <c r="AB139" s="334"/>
      <c r="AC139" s="140"/>
      <c r="AD139" s="334"/>
      <c r="AF139" s="330"/>
      <c r="AG139" s="330"/>
      <c r="AH139" s="48"/>
      <c r="AI139" s="811"/>
    </row>
    <row r="140" spans="1:35" ht="15.9" customHeight="1" thickBot="1" x14ac:dyDescent="0.25">
      <c r="A140" s="822">
        <v>137</v>
      </c>
      <c r="B140" s="823" t="s">
        <v>145</v>
      </c>
      <c r="C140" s="824" t="s">
        <v>65</v>
      </c>
      <c r="D140" s="825" t="s">
        <v>89</v>
      </c>
      <c r="E140" s="340">
        <v>0</v>
      </c>
      <c r="F140" s="346">
        <v>137</v>
      </c>
      <c r="G140" s="357">
        <f t="shared" si="27"/>
        <v>79</v>
      </c>
      <c r="H140" s="826">
        <f t="shared" si="28"/>
        <v>77</v>
      </c>
      <c r="I140" s="794">
        <f t="shared" si="29"/>
        <v>0</v>
      </c>
      <c r="J140" s="827" t="str">
        <f>VLOOKUP(C140,[1]学年!$C$2:$D$7,2,0)</f>
        <v>中3</v>
      </c>
      <c r="K140" s="828" t="str">
        <f t="shared" si="20"/>
        <v>大西　結菜</v>
      </c>
      <c r="L140" s="829" t="str">
        <f t="shared" si="21"/>
        <v>ウェルネス</v>
      </c>
      <c r="M140" s="26">
        <v>1.37E-4</v>
      </c>
      <c r="N140" s="150">
        <f t="shared" si="22"/>
        <v>1.37E-4</v>
      </c>
      <c r="O140" s="538"/>
      <c r="P140" s="539"/>
      <c r="Q140" s="615">
        <v>137</v>
      </c>
      <c r="R140" s="830" t="str">
        <f t="shared" si="23"/>
        <v>宗宮　　彩</v>
      </c>
      <c r="S140" s="150" t="str">
        <f t="shared" si="24"/>
        <v>×</v>
      </c>
      <c r="T140" s="830" t="str">
        <f t="shared" si="25"/>
        <v>県岐阜商</v>
      </c>
      <c r="U140" s="150">
        <f t="shared" si="26"/>
        <v>0</v>
      </c>
      <c r="V140" s="830"/>
      <c r="W140" s="150"/>
      <c r="X140" s="830"/>
      <c r="Y140" s="43"/>
      <c r="Z140" s="831"/>
      <c r="AA140" s="150"/>
      <c r="AB140" s="830"/>
      <c r="AC140" s="150"/>
      <c r="AD140" s="830"/>
      <c r="AF140" s="330"/>
      <c r="AG140" s="330"/>
      <c r="AH140" s="48"/>
      <c r="AI140" s="811"/>
    </row>
    <row r="141" spans="1:35" ht="15.9" customHeight="1" thickBot="1" x14ac:dyDescent="0.25">
      <c r="A141" s="844">
        <v>138</v>
      </c>
      <c r="B141" s="845" t="s">
        <v>146</v>
      </c>
      <c r="C141" s="846" t="s">
        <v>65</v>
      </c>
      <c r="D141" s="847" t="s">
        <v>147</v>
      </c>
      <c r="E141" s="347">
        <v>0</v>
      </c>
      <c r="F141" s="332">
        <v>137</v>
      </c>
      <c r="G141" s="815">
        <f t="shared" si="27"/>
        <v>78</v>
      </c>
      <c r="H141" s="816">
        <f t="shared" si="28"/>
        <v>77</v>
      </c>
      <c r="I141" s="536">
        <f t="shared" si="29"/>
        <v>0</v>
      </c>
      <c r="J141" s="848" t="str">
        <f>VLOOKUP(C141,[1]学年!$C$2:$D$7,2,0)</f>
        <v>中3</v>
      </c>
      <c r="K141" s="849" t="str">
        <f t="shared" si="20"/>
        <v>長村　礼菜</v>
      </c>
      <c r="L141" s="850" t="str">
        <f t="shared" si="21"/>
        <v>美濃市TA</v>
      </c>
      <c r="M141" s="40">
        <v>1.3799999999999999E-4</v>
      </c>
      <c r="N141" s="170">
        <f t="shared" si="22"/>
        <v>1.3799999999999999E-4</v>
      </c>
      <c r="O141" s="538"/>
      <c r="P141" s="541"/>
      <c r="Q141" s="615">
        <v>138</v>
      </c>
      <c r="R141" s="348" t="str">
        <f t="shared" si="23"/>
        <v>福田　　愛</v>
      </c>
      <c r="S141" s="170" t="str">
        <f t="shared" si="24"/>
        <v>×</v>
      </c>
      <c r="T141" s="348" t="str">
        <f t="shared" si="25"/>
        <v>県岐阜商</v>
      </c>
      <c r="U141" s="170">
        <f t="shared" si="26"/>
        <v>0</v>
      </c>
      <c r="V141" s="348"/>
      <c r="W141" s="170"/>
      <c r="X141" s="348"/>
      <c r="Y141" s="171"/>
      <c r="Z141" s="349"/>
      <c r="AA141" s="170"/>
      <c r="AB141" s="348"/>
      <c r="AC141" s="170"/>
      <c r="AD141" s="348"/>
      <c r="AF141" s="263"/>
      <c r="AG141" s="263"/>
      <c r="AH141" s="773"/>
      <c r="AI141" s="339"/>
    </row>
    <row r="142" spans="1:35" ht="15.9" customHeight="1" x14ac:dyDescent="0.2">
      <c r="A142" s="329">
        <v>139</v>
      </c>
      <c r="B142" s="812" t="s">
        <v>148</v>
      </c>
      <c r="C142" s="813" t="s">
        <v>65</v>
      </c>
      <c r="D142" s="814" t="s">
        <v>147</v>
      </c>
      <c r="E142" s="331">
        <v>0</v>
      </c>
      <c r="F142" s="332">
        <v>137</v>
      </c>
      <c r="G142" s="356">
        <f t="shared" si="27"/>
        <v>77</v>
      </c>
      <c r="H142" s="821">
        <f t="shared" si="28"/>
        <v>77</v>
      </c>
      <c r="I142" s="540">
        <f t="shared" si="29"/>
        <v>0</v>
      </c>
      <c r="J142" s="818" t="str">
        <f>VLOOKUP(C142,[1]学年!$C$2:$D$7,2,0)</f>
        <v>中3</v>
      </c>
      <c r="K142" s="819" t="str">
        <f t="shared" si="20"/>
        <v>児山　月渚</v>
      </c>
      <c r="L142" s="820" t="str">
        <f t="shared" si="21"/>
        <v>美濃市TA</v>
      </c>
      <c r="M142" s="26">
        <v>1.3899999999999999E-4</v>
      </c>
      <c r="N142" s="140">
        <f t="shared" si="22"/>
        <v>1.3899999999999999E-4</v>
      </c>
      <c r="O142" s="538"/>
      <c r="P142" s="539"/>
      <c r="Q142" s="615">
        <v>139</v>
      </c>
      <c r="R142" s="334" t="str">
        <f t="shared" si="23"/>
        <v>兼山　栞凛</v>
      </c>
      <c r="S142" s="140" t="str">
        <f t="shared" si="24"/>
        <v>×</v>
      </c>
      <c r="T142" s="334" t="str">
        <f t="shared" si="25"/>
        <v>県岐阜商</v>
      </c>
      <c r="U142" s="140">
        <f t="shared" si="26"/>
        <v>0</v>
      </c>
      <c r="V142" s="334"/>
      <c r="W142" s="140"/>
      <c r="X142" s="334"/>
      <c r="Y142" s="28"/>
      <c r="Z142" s="335"/>
      <c r="AA142" s="140"/>
      <c r="AB142" s="334"/>
      <c r="AC142" s="140"/>
      <c r="AD142" s="334"/>
      <c r="AF142" s="263"/>
      <c r="AG142" s="263"/>
      <c r="AH142" s="773"/>
      <c r="AI142" s="339"/>
    </row>
    <row r="143" spans="1:35" ht="15.9" customHeight="1" thickBot="1" x14ac:dyDescent="0.25">
      <c r="A143" s="329"/>
      <c r="B143" s="812"/>
      <c r="C143" s="813"/>
      <c r="D143" s="814"/>
      <c r="E143" s="331"/>
      <c r="F143" s="332"/>
      <c r="G143" s="356"/>
      <c r="H143" s="821"/>
      <c r="I143" s="540"/>
      <c r="J143" s="818"/>
      <c r="K143" s="819"/>
      <c r="L143" s="820"/>
      <c r="M143" s="40">
        <v>1.3999999999999999E-4</v>
      </c>
      <c r="N143" s="140"/>
      <c r="O143" s="538"/>
      <c r="P143" s="539"/>
      <c r="Q143" s="615">
        <v>140</v>
      </c>
      <c r="R143" s="334" t="e">
        <f t="shared" si="23"/>
        <v>#N/A</v>
      </c>
      <c r="S143" s="140" t="e">
        <f t="shared" si="24"/>
        <v>#N/A</v>
      </c>
      <c r="T143" s="334" t="e">
        <f t="shared" si="25"/>
        <v>#N/A</v>
      </c>
      <c r="U143" s="140" t="e">
        <f t="shared" si="26"/>
        <v>#N/A</v>
      </c>
      <c r="V143" s="334"/>
      <c r="W143" s="140"/>
      <c r="X143" s="334"/>
      <c r="Y143" s="28"/>
      <c r="Z143" s="335"/>
      <c r="AA143" s="140"/>
      <c r="AB143" s="334"/>
      <c r="AC143" s="140"/>
      <c r="AD143" s="334"/>
      <c r="AF143" s="263"/>
      <c r="AG143" s="263"/>
      <c r="AH143" s="773"/>
      <c r="AI143" s="339"/>
    </row>
    <row r="144" spans="1:35" ht="15.9" customHeight="1" x14ac:dyDescent="0.2">
      <c r="A144" s="329"/>
      <c r="B144" s="812"/>
      <c r="C144" s="813"/>
      <c r="D144" s="814"/>
      <c r="E144" s="331"/>
      <c r="F144" s="332"/>
      <c r="G144" s="356"/>
      <c r="H144" s="821"/>
      <c r="I144" s="540"/>
      <c r="J144" s="818"/>
      <c r="K144" s="819"/>
      <c r="L144" s="820"/>
      <c r="M144" s="26">
        <v>1.4100000000000001E-4</v>
      </c>
      <c r="N144" s="140"/>
      <c r="O144" s="538"/>
      <c r="P144" s="539"/>
      <c r="Q144" s="615">
        <v>141</v>
      </c>
      <c r="R144" s="334" t="e">
        <f t="shared" si="23"/>
        <v>#N/A</v>
      </c>
      <c r="S144" s="140" t="e">
        <f t="shared" si="24"/>
        <v>#N/A</v>
      </c>
      <c r="T144" s="334" t="e">
        <f t="shared" si="25"/>
        <v>#N/A</v>
      </c>
      <c r="U144" s="140" t="e">
        <f t="shared" si="26"/>
        <v>#N/A</v>
      </c>
      <c r="V144" s="334"/>
      <c r="W144" s="140"/>
      <c r="X144" s="334"/>
      <c r="Y144" s="28"/>
      <c r="Z144" s="335"/>
      <c r="AA144" s="140"/>
      <c r="AB144" s="334"/>
      <c r="AC144" s="140"/>
      <c r="AD144" s="334"/>
      <c r="AF144" s="263"/>
      <c r="AG144" s="263"/>
      <c r="AH144" s="773"/>
      <c r="AI144" s="339"/>
    </row>
    <row r="145" spans="1:35" ht="15.9" customHeight="1" thickBot="1" x14ac:dyDescent="0.25">
      <c r="A145" s="329"/>
      <c r="B145" s="812"/>
      <c r="C145" s="813"/>
      <c r="D145" s="814"/>
      <c r="E145" s="331"/>
      <c r="F145" s="332"/>
      <c r="G145" s="356"/>
      <c r="H145" s="821"/>
      <c r="I145" s="540"/>
      <c r="J145" s="818"/>
      <c r="K145" s="819"/>
      <c r="L145" s="820"/>
      <c r="M145" s="40">
        <v>1.4200000000000001E-4</v>
      </c>
      <c r="N145" s="140"/>
      <c r="O145" s="538"/>
      <c r="P145" s="539"/>
      <c r="Q145" s="615">
        <v>142</v>
      </c>
      <c r="R145" s="334" t="e">
        <f t="shared" si="23"/>
        <v>#N/A</v>
      </c>
      <c r="S145" s="140" t="e">
        <f t="shared" si="24"/>
        <v>#N/A</v>
      </c>
      <c r="T145" s="334" t="e">
        <f t="shared" si="25"/>
        <v>#N/A</v>
      </c>
      <c r="U145" s="140" t="e">
        <f t="shared" si="26"/>
        <v>#N/A</v>
      </c>
      <c r="V145" s="334"/>
      <c r="W145" s="140"/>
      <c r="X145" s="334"/>
      <c r="Y145" s="28"/>
      <c r="Z145" s="335"/>
      <c r="AA145" s="140"/>
      <c r="AB145" s="334"/>
      <c r="AC145" s="140"/>
      <c r="AD145" s="334"/>
      <c r="AF145" s="263"/>
      <c r="AG145" s="263"/>
      <c r="AH145" s="773"/>
      <c r="AI145" s="339"/>
    </row>
    <row r="146" spans="1:35" ht="15.9" customHeight="1" x14ac:dyDescent="0.2">
      <c r="A146" s="329"/>
      <c r="B146" s="812"/>
      <c r="C146" s="813"/>
      <c r="D146" s="814"/>
      <c r="E146" s="331">
        <v>0</v>
      </c>
      <c r="F146" s="332">
        <v>138</v>
      </c>
      <c r="G146" s="356"/>
      <c r="H146" s="821"/>
      <c r="I146" s="540"/>
      <c r="J146" s="818"/>
      <c r="K146" s="819"/>
      <c r="L146" s="820"/>
      <c r="M146" s="26">
        <v>1.4300000000000001E-4</v>
      </c>
      <c r="N146" s="140"/>
      <c r="O146" s="538"/>
      <c r="P146" s="539"/>
      <c r="Q146" s="615">
        <v>143</v>
      </c>
      <c r="R146" s="334" t="e">
        <f t="shared" si="23"/>
        <v>#N/A</v>
      </c>
      <c r="S146" s="140" t="e">
        <f t="shared" si="24"/>
        <v>#N/A</v>
      </c>
      <c r="T146" s="334" t="e">
        <f t="shared" si="25"/>
        <v>#N/A</v>
      </c>
      <c r="U146" s="140" t="e">
        <f t="shared" si="26"/>
        <v>#N/A</v>
      </c>
      <c r="V146" s="334"/>
      <c r="W146" s="140"/>
      <c r="X146" s="334"/>
      <c r="Y146" s="28"/>
      <c r="Z146" s="335"/>
      <c r="AA146" s="140"/>
      <c r="AB146" s="334"/>
      <c r="AC146" s="140"/>
      <c r="AD146" s="334"/>
      <c r="AF146" s="263"/>
      <c r="AG146" s="263"/>
      <c r="AH146" s="773"/>
      <c r="AI146" s="339"/>
    </row>
    <row r="147" spans="1:35" ht="15.9" customHeight="1" thickBot="1" x14ac:dyDescent="0.25">
      <c r="A147" s="329"/>
      <c r="B147" s="812"/>
      <c r="C147" s="813"/>
      <c r="D147" s="814"/>
      <c r="E147" s="331">
        <v>0</v>
      </c>
      <c r="F147" s="332">
        <v>138</v>
      </c>
      <c r="G147" s="356"/>
      <c r="H147" s="821"/>
      <c r="I147" s="540"/>
      <c r="J147" s="818"/>
      <c r="K147" s="819"/>
      <c r="L147" s="820"/>
      <c r="M147" s="40">
        <v>1.44E-4</v>
      </c>
      <c r="N147" s="140"/>
      <c r="O147" s="538"/>
      <c r="P147" s="539"/>
      <c r="Q147" s="615">
        <v>144</v>
      </c>
      <c r="R147" s="334" t="e">
        <f t="shared" si="23"/>
        <v>#N/A</v>
      </c>
      <c r="S147" s="140" t="e">
        <f t="shared" si="24"/>
        <v>#N/A</v>
      </c>
      <c r="T147" s="334" t="e">
        <f t="shared" si="25"/>
        <v>#N/A</v>
      </c>
      <c r="U147" s="140" t="e">
        <f t="shared" si="26"/>
        <v>#N/A</v>
      </c>
      <c r="V147" s="334"/>
      <c r="W147" s="140"/>
      <c r="X147" s="334"/>
      <c r="Y147" s="28"/>
      <c r="Z147" s="335"/>
      <c r="AA147" s="140"/>
      <c r="AB147" s="334"/>
      <c r="AC147" s="140"/>
      <c r="AD147" s="334"/>
      <c r="AF147" s="263"/>
      <c r="AG147" s="263"/>
      <c r="AH147" s="773"/>
      <c r="AI147" s="339"/>
    </row>
    <row r="148" spans="1:35" ht="15.9" customHeight="1" x14ac:dyDescent="0.2">
      <c r="A148" s="329"/>
      <c r="B148" s="812"/>
      <c r="C148" s="813"/>
      <c r="D148" s="814"/>
      <c r="E148" s="331">
        <v>0</v>
      </c>
      <c r="F148" s="332">
        <v>138</v>
      </c>
      <c r="G148" s="356"/>
      <c r="H148" s="821"/>
      <c r="I148" s="540"/>
      <c r="J148" s="818"/>
      <c r="K148" s="819"/>
      <c r="L148" s="820"/>
      <c r="M148" s="26">
        <v>1.45E-4</v>
      </c>
      <c r="N148" s="140"/>
      <c r="O148" s="538"/>
      <c r="P148" s="539"/>
      <c r="Q148" s="615">
        <v>145</v>
      </c>
      <c r="R148" s="334" t="e">
        <f t="shared" si="23"/>
        <v>#N/A</v>
      </c>
      <c r="S148" s="140" t="e">
        <f t="shared" si="24"/>
        <v>#N/A</v>
      </c>
      <c r="T148" s="334" t="e">
        <f t="shared" si="25"/>
        <v>#N/A</v>
      </c>
      <c r="U148" s="140" t="e">
        <f t="shared" si="26"/>
        <v>#N/A</v>
      </c>
      <c r="V148" s="334"/>
      <c r="W148" s="140"/>
      <c r="X148" s="334"/>
      <c r="Y148" s="28"/>
      <c r="Z148" s="335"/>
      <c r="AA148" s="140"/>
      <c r="AB148" s="334"/>
      <c r="AC148" s="140"/>
      <c r="AD148" s="334"/>
      <c r="AF148" s="263"/>
      <c r="AG148" s="263"/>
      <c r="AH148" s="773"/>
      <c r="AI148" s="339"/>
    </row>
    <row r="149" spans="1:35" ht="15.9" customHeight="1" thickBot="1" x14ac:dyDescent="0.25">
      <c r="A149" s="329"/>
      <c r="B149" s="812"/>
      <c r="C149" s="813"/>
      <c r="D149" s="814"/>
      <c r="E149" s="331">
        <v>0</v>
      </c>
      <c r="F149" s="332">
        <v>138</v>
      </c>
      <c r="G149" s="356"/>
      <c r="H149" s="821"/>
      <c r="I149" s="540"/>
      <c r="J149" s="818"/>
      <c r="K149" s="819"/>
      <c r="L149" s="820"/>
      <c r="M149" s="40">
        <v>1.46E-4</v>
      </c>
      <c r="N149" s="140"/>
      <c r="O149" s="538"/>
      <c r="P149" s="539"/>
      <c r="Q149" s="615">
        <v>146</v>
      </c>
      <c r="R149" s="334" t="e">
        <f t="shared" si="23"/>
        <v>#N/A</v>
      </c>
      <c r="S149" s="140" t="e">
        <f t="shared" si="24"/>
        <v>#N/A</v>
      </c>
      <c r="T149" s="334" t="e">
        <f t="shared" si="25"/>
        <v>#N/A</v>
      </c>
      <c r="U149" s="140" t="e">
        <f t="shared" si="26"/>
        <v>#N/A</v>
      </c>
      <c r="V149" s="334"/>
      <c r="W149" s="140"/>
      <c r="X149" s="334"/>
      <c r="Y149" s="28"/>
      <c r="Z149" s="335"/>
      <c r="AA149" s="140"/>
      <c r="AB149" s="334"/>
      <c r="AC149" s="140"/>
      <c r="AD149" s="334"/>
      <c r="AF149" s="263"/>
      <c r="AG149" s="263"/>
      <c r="AH149" s="773"/>
      <c r="AI149" s="339"/>
    </row>
    <row r="150" spans="1:35" ht="15.9" customHeight="1" x14ac:dyDescent="0.2">
      <c r="A150" s="329"/>
      <c r="B150" s="812"/>
      <c r="C150" s="813"/>
      <c r="D150" s="814"/>
      <c r="E150" s="331">
        <v>0</v>
      </c>
      <c r="F150" s="332">
        <v>138</v>
      </c>
      <c r="G150" s="356"/>
      <c r="H150" s="821"/>
      <c r="I150" s="540"/>
      <c r="J150" s="818"/>
      <c r="K150" s="819"/>
      <c r="L150" s="820"/>
      <c r="M150" s="26">
        <v>1.47E-4</v>
      </c>
      <c r="N150" s="140"/>
      <c r="O150" s="538"/>
      <c r="P150" s="539"/>
      <c r="Q150" s="615">
        <v>147</v>
      </c>
      <c r="R150" s="334" t="e">
        <f t="shared" si="23"/>
        <v>#N/A</v>
      </c>
      <c r="S150" s="140" t="e">
        <f t="shared" si="24"/>
        <v>#N/A</v>
      </c>
      <c r="T150" s="334" t="e">
        <f t="shared" si="25"/>
        <v>#N/A</v>
      </c>
      <c r="U150" s="140" t="e">
        <f t="shared" si="26"/>
        <v>#N/A</v>
      </c>
      <c r="V150" s="334"/>
      <c r="W150" s="140"/>
      <c r="X150" s="334"/>
      <c r="Y150" s="28"/>
      <c r="Z150" s="335"/>
      <c r="AA150" s="140"/>
      <c r="AB150" s="334"/>
      <c r="AC150" s="140"/>
      <c r="AD150" s="334"/>
      <c r="AF150" s="263"/>
      <c r="AG150" s="263"/>
      <c r="AH150" s="773"/>
      <c r="AI150" s="339"/>
    </row>
    <row r="151" spans="1:35" ht="15.9" customHeight="1" thickBot="1" x14ac:dyDescent="0.25">
      <c r="A151" s="329"/>
      <c r="B151" s="812"/>
      <c r="C151" s="813"/>
      <c r="D151" s="814"/>
      <c r="E151" s="331">
        <v>0</v>
      </c>
      <c r="F151" s="332">
        <v>138</v>
      </c>
      <c r="G151" s="356"/>
      <c r="H151" s="821"/>
      <c r="I151" s="540"/>
      <c r="J151" s="818"/>
      <c r="K151" s="819"/>
      <c r="L151" s="820"/>
      <c r="M151" s="40">
        <v>1.4799999999999999E-4</v>
      </c>
      <c r="N151" s="140"/>
      <c r="O151" s="542"/>
      <c r="P151" s="543"/>
      <c r="Q151" s="615">
        <v>148</v>
      </c>
      <c r="R151" s="334" t="e">
        <f t="shared" si="23"/>
        <v>#N/A</v>
      </c>
      <c r="S151" s="140" t="e">
        <f t="shared" si="24"/>
        <v>#N/A</v>
      </c>
      <c r="T151" s="334" t="e">
        <f t="shared" si="25"/>
        <v>#N/A</v>
      </c>
      <c r="U151" s="140" t="e">
        <f t="shared" si="26"/>
        <v>#N/A</v>
      </c>
      <c r="V151" s="334"/>
      <c r="W151" s="140"/>
      <c r="X151" s="334"/>
      <c r="Y151" s="28"/>
      <c r="Z151" s="335"/>
      <c r="AA151" s="140"/>
      <c r="AB151" s="334"/>
      <c r="AC151" s="140"/>
      <c r="AD151" s="334"/>
      <c r="AF151" s="330"/>
      <c r="AG151" s="330"/>
      <c r="AH151" s="48"/>
      <c r="AI151" s="811"/>
    </row>
    <row r="152" spans="1:35" ht="15.9" customHeight="1" x14ac:dyDescent="0.2">
      <c r="A152" s="329"/>
      <c r="B152" s="812"/>
      <c r="C152" s="813"/>
      <c r="D152" s="814"/>
      <c r="E152" s="331">
        <v>0</v>
      </c>
      <c r="F152" s="332">
        <v>138</v>
      </c>
      <c r="G152" s="356"/>
      <c r="H152" s="821"/>
      <c r="I152" s="540"/>
      <c r="J152" s="818"/>
      <c r="K152" s="819"/>
      <c r="L152" s="820"/>
      <c r="M152" s="26">
        <v>1.4899999999999999E-4</v>
      </c>
      <c r="N152" s="140"/>
      <c r="O152" s="538"/>
      <c r="P152" s="539"/>
      <c r="Q152" s="615">
        <v>149</v>
      </c>
      <c r="R152" s="334" t="e">
        <f t="shared" si="23"/>
        <v>#N/A</v>
      </c>
      <c r="S152" s="140" t="e">
        <f t="shared" si="24"/>
        <v>#N/A</v>
      </c>
      <c r="T152" s="334" t="e">
        <f t="shared" si="25"/>
        <v>#N/A</v>
      </c>
      <c r="U152" s="140" t="e">
        <f t="shared" si="26"/>
        <v>#N/A</v>
      </c>
      <c r="V152" s="334"/>
      <c r="W152" s="140"/>
      <c r="X152" s="334"/>
      <c r="Y152" s="28"/>
      <c r="Z152" s="335"/>
      <c r="AA152" s="140"/>
      <c r="AB152" s="334"/>
      <c r="AC152" s="140"/>
      <c r="AD152" s="334"/>
      <c r="AF152" s="330"/>
      <c r="AG152" s="330"/>
      <c r="AH152" s="48"/>
      <c r="AI152" s="811"/>
    </row>
    <row r="153" spans="1:35" ht="15.9" customHeight="1" thickBot="1" x14ac:dyDescent="0.25">
      <c r="A153" s="329"/>
      <c r="B153" s="812"/>
      <c r="C153" s="813"/>
      <c r="D153" s="814"/>
      <c r="E153" s="331">
        <v>0</v>
      </c>
      <c r="F153" s="332">
        <v>138</v>
      </c>
      <c r="G153" s="356"/>
      <c r="H153" s="821"/>
      <c r="I153" s="540"/>
      <c r="J153" s="818"/>
      <c r="K153" s="819"/>
      <c r="L153" s="820"/>
      <c r="M153" s="40">
        <v>1.4999999999999999E-4</v>
      </c>
      <c r="N153" s="140"/>
      <c r="O153" s="538"/>
      <c r="P153" s="539"/>
      <c r="Q153" s="615">
        <v>150</v>
      </c>
      <c r="R153" s="334" t="e">
        <f t="shared" si="23"/>
        <v>#N/A</v>
      </c>
      <c r="S153" s="140" t="e">
        <f t="shared" si="24"/>
        <v>#N/A</v>
      </c>
      <c r="T153" s="334" t="e">
        <f t="shared" si="25"/>
        <v>#N/A</v>
      </c>
      <c r="U153" s="140" t="e">
        <f t="shared" si="26"/>
        <v>#N/A</v>
      </c>
      <c r="V153" s="334"/>
      <c r="W153" s="140"/>
      <c r="X153" s="334"/>
      <c r="Y153" s="28"/>
      <c r="Z153" s="335"/>
      <c r="AA153" s="140"/>
      <c r="AB153" s="334"/>
      <c r="AC153" s="140"/>
      <c r="AD153" s="334"/>
      <c r="AF153" s="330"/>
      <c r="AG153" s="330"/>
      <c r="AH153" s="48"/>
      <c r="AI153" s="811"/>
    </row>
    <row r="154" spans="1:35" ht="15.9" customHeight="1" x14ac:dyDescent="0.2">
      <c r="A154" s="329"/>
      <c r="B154" s="812"/>
      <c r="C154" s="813"/>
      <c r="D154" s="814"/>
      <c r="E154" s="331">
        <v>0</v>
      </c>
      <c r="F154" s="332">
        <v>138</v>
      </c>
      <c r="G154" s="356"/>
      <c r="H154" s="821"/>
      <c r="I154" s="540"/>
      <c r="J154" s="818"/>
      <c r="K154" s="819"/>
      <c r="L154" s="820"/>
      <c r="M154" s="26">
        <v>1.5100000000000001E-4</v>
      </c>
      <c r="N154" s="140"/>
      <c r="O154" s="538"/>
      <c r="P154" s="547"/>
      <c r="Q154" s="615">
        <v>151</v>
      </c>
      <c r="R154" s="334" t="e">
        <f t="shared" si="23"/>
        <v>#N/A</v>
      </c>
      <c r="S154" s="140" t="e">
        <f t="shared" si="24"/>
        <v>#N/A</v>
      </c>
      <c r="T154" s="334" t="e">
        <f t="shared" si="25"/>
        <v>#N/A</v>
      </c>
      <c r="U154" s="140" t="e">
        <f t="shared" si="26"/>
        <v>#N/A</v>
      </c>
      <c r="V154" s="334"/>
      <c r="W154" s="140"/>
      <c r="X154" s="334"/>
      <c r="Y154" s="28"/>
      <c r="Z154" s="335"/>
      <c r="AA154" s="140"/>
      <c r="AB154" s="334"/>
      <c r="AC154" s="140"/>
      <c r="AD154" s="334"/>
      <c r="AF154" s="330"/>
      <c r="AG154" s="330"/>
      <c r="AH154" s="48"/>
      <c r="AI154" s="811"/>
    </row>
    <row r="155" spans="1:35" ht="15.9" customHeight="1" thickBot="1" x14ac:dyDescent="0.25">
      <c r="A155" s="329"/>
      <c r="B155" s="812"/>
      <c r="C155" s="813"/>
      <c r="D155" s="814"/>
      <c r="E155" s="331">
        <v>0</v>
      </c>
      <c r="F155" s="332">
        <v>138</v>
      </c>
      <c r="G155" s="356"/>
      <c r="H155" s="821"/>
      <c r="I155" s="540"/>
      <c r="J155" s="818"/>
      <c r="K155" s="819"/>
      <c r="L155" s="820"/>
      <c r="M155" s="40">
        <v>1.5200000000000001E-4</v>
      </c>
      <c r="N155" s="140"/>
      <c r="O155" s="549"/>
      <c r="P155" s="550"/>
      <c r="Q155" s="615">
        <v>152</v>
      </c>
      <c r="R155" s="334" t="e">
        <f t="shared" si="23"/>
        <v>#N/A</v>
      </c>
      <c r="S155" s="140" t="e">
        <f t="shared" si="24"/>
        <v>#N/A</v>
      </c>
      <c r="T155" s="334" t="e">
        <f t="shared" si="25"/>
        <v>#N/A</v>
      </c>
      <c r="U155" s="140" t="e">
        <f t="shared" si="26"/>
        <v>#N/A</v>
      </c>
      <c r="V155" s="334"/>
      <c r="W155" s="140"/>
      <c r="X155" s="334"/>
      <c r="Y155" s="28"/>
      <c r="Z155" s="335"/>
      <c r="AA155" s="140"/>
      <c r="AB155" s="334"/>
      <c r="AC155" s="140"/>
      <c r="AD155" s="334"/>
      <c r="AF155" s="330"/>
      <c r="AG155" s="330"/>
      <c r="AH155" s="48"/>
      <c r="AI155" s="811"/>
    </row>
    <row r="156" spans="1:35" ht="15.9" customHeight="1" x14ac:dyDescent="0.2">
      <c r="A156" s="329"/>
      <c r="B156" s="812"/>
      <c r="C156" s="813"/>
      <c r="D156" s="814"/>
      <c r="E156" s="331">
        <v>0</v>
      </c>
      <c r="F156" s="332">
        <v>138</v>
      </c>
      <c r="G156" s="356"/>
      <c r="H156" s="821"/>
      <c r="I156" s="540"/>
      <c r="J156" s="818"/>
      <c r="K156" s="819"/>
      <c r="L156" s="820"/>
      <c r="M156" s="26">
        <v>1.5300000000000001E-4</v>
      </c>
      <c r="N156" s="140"/>
      <c r="Q156" s="615">
        <v>153</v>
      </c>
      <c r="R156" s="334" t="e">
        <f t="shared" si="23"/>
        <v>#N/A</v>
      </c>
      <c r="S156" s="140" t="e">
        <f t="shared" si="24"/>
        <v>#N/A</v>
      </c>
      <c r="T156" s="334" t="e">
        <f t="shared" si="25"/>
        <v>#N/A</v>
      </c>
      <c r="U156" s="140" t="e">
        <f t="shared" si="26"/>
        <v>#N/A</v>
      </c>
      <c r="V156" s="334"/>
      <c r="W156" s="140"/>
      <c r="X156" s="334"/>
      <c r="Y156" s="28"/>
      <c r="Z156" s="335"/>
      <c r="AA156" s="140"/>
      <c r="AB156" s="334"/>
      <c r="AC156" s="140"/>
      <c r="AD156" s="334"/>
      <c r="AF156" s="330"/>
      <c r="AG156" s="330"/>
      <c r="AH156" s="48"/>
      <c r="AI156" s="811"/>
    </row>
    <row r="157" spans="1:35" ht="15.9" customHeight="1" thickBot="1" x14ac:dyDescent="0.25">
      <c r="A157" s="329"/>
      <c r="B157" s="812"/>
      <c r="C157" s="813"/>
      <c r="D157" s="814"/>
      <c r="E157" s="331">
        <v>0</v>
      </c>
      <c r="F157" s="332">
        <v>138</v>
      </c>
      <c r="G157" s="356"/>
      <c r="H157" s="821"/>
      <c r="I157" s="540"/>
      <c r="J157" s="818"/>
      <c r="K157" s="819"/>
      <c r="L157" s="820"/>
      <c r="M157" s="40">
        <v>1.54E-4</v>
      </c>
      <c r="N157" s="140"/>
      <c r="Q157" s="615">
        <v>154</v>
      </c>
      <c r="R157" s="334" t="e">
        <f t="shared" si="23"/>
        <v>#N/A</v>
      </c>
      <c r="S157" s="140" t="e">
        <f t="shared" si="24"/>
        <v>#N/A</v>
      </c>
      <c r="T157" s="334" t="e">
        <f t="shared" si="25"/>
        <v>#N/A</v>
      </c>
      <c r="U157" s="140" t="e">
        <f t="shared" si="26"/>
        <v>#N/A</v>
      </c>
      <c r="V157" s="334"/>
      <c r="W157" s="140"/>
      <c r="X157" s="334"/>
      <c r="Y157" s="28"/>
      <c r="Z157" s="335"/>
      <c r="AA157" s="140"/>
      <c r="AB157" s="334"/>
      <c r="AC157" s="140"/>
      <c r="AD157" s="334"/>
      <c r="AF157" s="263"/>
      <c r="AG157" s="263"/>
      <c r="AH157" s="773"/>
      <c r="AI157" s="339"/>
    </row>
    <row r="158" spans="1:35" ht="15.9" customHeight="1" x14ac:dyDescent="0.2">
      <c r="A158" s="329"/>
      <c r="B158" s="812"/>
      <c r="C158" s="813"/>
      <c r="D158" s="814"/>
      <c r="E158" s="331">
        <v>0</v>
      </c>
      <c r="F158" s="332">
        <v>138</v>
      </c>
      <c r="G158" s="356"/>
      <c r="H158" s="821"/>
      <c r="I158" s="540"/>
      <c r="J158" s="818"/>
      <c r="K158" s="819"/>
      <c r="L158" s="820"/>
      <c r="M158" s="26">
        <v>1.55E-4</v>
      </c>
      <c r="N158" s="140"/>
      <c r="Q158" s="615">
        <v>155</v>
      </c>
      <c r="R158" s="334"/>
      <c r="S158" s="140"/>
      <c r="T158" s="334"/>
      <c r="U158" s="140"/>
      <c r="V158" s="334"/>
      <c r="W158" s="140"/>
      <c r="X158" s="334"/>
      <c r="Y158" s="28"/>
      <c r="Z158" s="335"/>
      <c r="AA158" s="140"/>
      <c r="AB158" s="334"/>
      <c r="AC158" s="140"/>
      <c r="AD158" s="334"/>
      <c r="AF158" s="263"/>
      <c r="AG158" s="263"/>
      <c r="AH158" s="773"/>
      <c r="AI158" s="339"/>
    </row>
    <row r="159" spans="1:35" ht="15.9" customHeight="1" thickBot="1" x14ac:dyDescent="0.25">
      <c r="A159" s="329"/>
      <c r="B159" s="812"/>
      <c r="C159" s="813"/>
      <c r="D159" s="814"/>
      <c r="E159" s="331">
        <v>0</v>
      </c>
      <c r="F159" s="332">
        <v>138</v>
      </c>
      <c r="G159" s="356"/>
      <c r="H159" s="821"/>
      <c r="I159" s="540"/>
      <c r="J159" s="818"/>
      <c r="K159" s="819"/>
      <c r="L159" s="820"/>
      <c r="M159" s="40">
        <v>1.56E-4</v>
      </c>
      <c r="N159" s="140"/>
      <c r="Q159" s="615">
        <v>156</v>
      </c>
      <c r="R159" s="334"/>
      <c r="S159" s="140"/>
      <c r="T159" s="334"/>
      <c r="U159" s="140"/>
      <c r="V159" s="334"/>
      <c r="W159" s="140"/>
      <c r="X159" s="334"/>
      <c r="Y159" s="28"/>
      <c r="Z159" s="335"/>
      <c r="AA159" s="140"/>
      <c r="AB159" s="334"/>
      <c r="AC159" s="140"/>
      <c r="AD159" s="334"/>
      <c r="AF159" s="263"/>
      <c r="AG159" s="263"/>
      <c r="AH159" s="773"/>
      <c r="AI159" s="339"/>
    </row>
    <row r="160" spans="1:35" ht="15.9" customHeight="1" thickBot="1" x14ac:dyDescent="0.25">
      <c r="A160" s="329"/>
      <c r="B160" s="812"/>
      <c r="C160" s="813"/>
      <c r="D160" s="814"/>
      <c r="E160" s="331">
        <v>0</v>
      </c>
      <c r="F160" s="332">
        <v>138</v>
      </c>
      <c r="G160" s="356"/>
      <c r="H160" s="821"/>
      <c r="I160" s="540"/>
      <c r="J160" s="818"/>
      <c r="K160" s="819"/>
      <c r="L160" s="820"/>
      <c r="M160" s="26">
        <v>1.5699999999999999E-4</v>
      </c>
      <c r="N160" s="140"/>
      <c r="R160" s="334"/>
      <c r="S160" s="140"/>
      <c r="T160" s="334"/>
      <c r="U160" s="140"/>
      <c r="V160" s="334"/>
      <c r="W160" s="140"/>
      <c r="X160" s="334"/>
      <c r="Y160" s="28"/>
      <c r="Z160" s="335"/>
      <c r="AA160" s="140"/>
      <c r="AB160" s="334"/>
      <c r="AC160" s="140"/>
      <c r="AD160" s="334"/>
      <c r="AF160" s="263"/>
      <c r="AG160" s="263"/>
      <c r="AH160" s="773"/>
      <c r="AI160" s="339"/>
    </row>
    <row r="161" spans="1:35" ht="15.9" customHeight="1" thickBot="1" x14ac:dyDescent="0.25">
      <c r="A161" s="329"/>
      <c r="B161" s="812"/>
      <c r="C161" s="813"/>
      <c r="D161" s="814"/>
      <c r="E161" s="331">
        <v>0</v>
      </c>
      <c r="F161" s="332">
        <v>138</v>
      </c>
      <c r="G161" s="356"/>
      <c r="H161" s="821"/>
      <c r="I161" s="540"/>
      <c r="J161" s="818"/>
      <c r="K161" s="819"/>
      <c r="L161" s="820"/>
      <c r="M161" s="109"/>
      <c r="N161" s="140"/>
      <c r="O161" s="555"/>
      <c r="P161" s="556"/>
      <c r="Q161" s="679"/>
      <c r="R161" s="334"/>
      <c r="S161" s="140"/>
      <c r="T161" s="334"/>
      <c r="U161" s="140"/>
      <c r="V161" s="334"/>
      <c r="W161" s="140"/>
      <c r="X161" s="334"/>
      <c r="Y161" s="28"/>
      <c r="Z161" s="335"/>
      <c r="AA161" s="140"/>
      <c r="AB161" s="334"/>
      <c r="AC161" s="140"/>
      <c r="AD161" s="334"/>
      <c r="AF161" s="263"/>
      <c r="AG161" s="263"/>
      <c r="AH161" s="773"/>
      <c r="AI161" s="339"/>
    </row>
    <row r="162" spans="1:35" ht="15.9" customHeight="1" x14ac:dyDescent="0.2">
      <c r="A162" s="329"/>
      <c r="B162" s="812"/>
      <c r="C162" s="813"/>
      <c r="D162" s="814"/>
      <c r="E162" s="331">
        <v>0</v>
      </c>
      <c r="F162" s="332">
        <v>138</v>
      </c>
      <c r="G162" s="356"/>
      <c r="H162" s="821"/>
      <c r="I162" s="540"/>
      <c r="J162" s="818"/>
      <c r="K162" s="819"/>
      <c r="L162" s="820"/>
      <c r="M162" s="113"/>
      <c r="N162" s="140"/>
      <c r="O162" s="563"/>
      <c r="P162" s="564"/>
      <c r="Q162" s="680"/>
      <c r="R162" s="334"/>
      <c r="S162" s="140"/>
      <c r="T162" s="334"/>
      <c r="U162" s="140"/>
      <c r="V162" s="334"/>
      <c r="W162" s="140"/>
      <c r="X162" s="334"/>
      <c r="Y162" s="28"/>
      <c r="Z162" s="335"/>
      <c r="AA162" s="140"/>
      <c r="AB162" s="334"/>
      <c r="AC162" s="140"/>
      <c r="AD162" s="334"/>
      <c r="AF162" s="263"/>
      <c r="AG162" s="263"/>
      <c r="AH162" s="773"/>
      <c r="AI162" s="339"/>
    </row>
    <row r="163" spans="1:35" ht="15.9" customHeight="1" x14ac:dyDescent="0.2">
      <c r="A163" s="329"/>
      <c r="B163" s="812"/>
      <c r="C163" s="813"/>
      <c r="D163" s="814"/>
      <c r="E163" s="331">
        <v>0</v>
      </c>
      <c r="F163" s="332">
        <v>138</v>
      </c>
      <c r="G163" s="356"/>
      <c r="H163" s="821"/>
      <c r="I163" s="540"/>
      <c r="J163" s="818"/>
      <c r="K163" s="819"/>
      <c r="L163" s="820"/>
      <c r="M163" s="118"/>
      <c r="N163" s="140"/>
      <c r="O163" s="571"/>
      <c r="P163" s="572"/>
      <c r="Q163" s="297"/>
      <c r="R163" s="334"/>
      <c r="S163" s="140"/>
      <c r="T163" s="334"/>
      <c r="U163" s="140"/>
      <c r="V163" s="334"/>
      <c r="W163" s="140"/>
      <c r="X163" s="334"/>
      <c r="Y163" s="28"/>
      <c r="Z163" s="335"/>
      <c r="AA163" s="140"/>
      <c r="AB163" s="334"/>
      <c r="AC163" s="140"/>
      <c r="AD163" s="334"/>
      <c r="AF163" s="263"/>
      <c r="AG163" s="263"/>
      <c r="AH163" s="773"/>
      <c r="AI163" s="339"/>
    </row>
    <row r="164" spans="1:35" ht="15.9" customHeight="1" x14ac:dyDescent="0.2">
      <c r="A164" s="329"/>
      <c r="B164" s="812"/>
      <c r="C164" s="813"/>
      <c r="D164" s="814"/>
      <c r="E164" s="331">
        <v>0</v>
      </c>
      <c r="F164" s="332">
        <v>138</v>
      </c>
      <c r="G164" s="356"/>
      <c r="H164" s="821"/>
      <c r="I164" s="540"/>
      <c r="J164" s="818"/>
      <c r="K164" s="819"/>
      <c r="L164" s="820"/>
      <c r="M164" s="118"/>
      <c r="N164" s="140"/>
      <c r="O164" s="571"/>
      <c r="P164" s="572"/>
      <c r="Q164" s="297"/>
      <c r="R164" s="334"/>
      <c r="S164" s="140"/>
      <c r="T164" s="334"/>
      <c r="U164" s="140"/>
      <c r="V164" s="334"/>
      <c r="W164" s="140"/>
      <c r="X164" s="334"/>
      <c r="Y164" s="28"/>
      <c r="Z164" s="335"/>
      <c r="AA164" s="140"/>
      <c r="AB164" s="334"/>
      <c r="AC164" s="140"/>
      <c r="AD164" s="334"/>
      <c r="AF164" s="263"/>
      <c r="AG164" s="263"/>
      <c r="AH164" s="773"/>
      <c r="AI164" s="339"/>
    </row>
    <row r="165" spans="1:35" ht="15.9" customHeight="1" x14ac:dyDescent="0.2">
      <c r="A165" s="329"/>
      <c r="B165" s="812"/>
      <c r="C165" s="813"/>
      <c r="D165" s="814"/>
      <c r="E165" s="331">
        <v>0</v>
      </c>
      <c r="F165" s="332">
        <v>138</v>
      </c>
      <c r="G165" s="356"/>
      <c r="H165" s="821"/>
      <c r="I165" s="540"/>
      <c r="J165" s="818"/>
      <c r="K165" s="819"/>
      <c r="L165" s="820"/>
      <c r="M165" s="118"/>
      <c r="N165" s="140"/>
      <c r="O165" s="571"/>
      <c r="P165" s="572"/>
      <c r="Q165" s="297"/>
      <c r="R165" s="334"/>
      <c r="S165" s="140"/>
      <c r="T165" s="334"/>
      <c r="U165" s="140"/>
      <c r="V165" s="334"/>
      <c r="W165" s="140"/>
      <c r="X165" s="334"/>
      <c r="Y165" s="28"/>
      <c r="Z165" s="335"/>
      <c r="AA165" s="140"/>
      <c r="AB165" s="334"/>
      <c r="AC165" s="140"/>
      <c r="AD165" s="334"/>
      <c r="AF165" s="263"/>
      <c r="AG165" s="263"/>
      <c r="AH165" s="773"/>
      <c r="AI165" s="339"/>
    </row>
    <row r="166" spans="1:35" ht="15.9" customHeight="1" x14ac:dyDescent="0.2">
      <c r="A166" s="329"/>
      <c r="B166" s="812"/>
      <c r="C166" s="813"/>
      <c r="D166" s="814"/>
      <c r="E166" s="331">
        <v>0</v>
      </c>
      <c r="F166" s="332">
        <v>138</v>
      </c>
      <c r="G166" s="356"/>
      <c r="H166" s="821"/>
      <c r="I166" s="540"/>
      <c r="J166" s="818"/>
      <c r="K166" s="819"/>
      <c r="L166" s="820"/>
      <c r="M166" s="118"/>
      <c r="N166" s="140"/>
      <c r="O166" s="571"/>
      <c r="P166" s="572"/>
      <c r="Q166" s="297"/>
      <c r="R166" s="334"/>
      <c r="S166" s="140"/>
      <c r="T166" s="334"/>
      <c r="U166" s="140"/>
      <c r="V166" s="334"/>
      <c r="W166" s="140"/>
      <c r="X166" s="334"/>
      <c r="Y166" s="28"/>
      <c r="Z166" s="335"/>
      <c r="AA166" s="140"/>
      <c r="AB166" s="334"/>
      <c r="AC166" s="140"/>
      <c r="AD166" s="334"/>
      <c r="AF166" s="263"/>
      <c r="AG166" s="263"/>
      <c r="AH166" s="773"/>
      <c r="AI166" s="339"/>
    </row>
    <row r="167" spans="1:35" ht="15.9" customHeight="1" x14ac:dyDescent="0.2">
      <c r="A167" s="329"/>
      <c r="B167" s="812"/>
      <c r="C167" s="813"/>
      <c r="D167" s="814"/>
      <c r="E167" s="331">
        <v>0</v>
      </c>
      <c r="F167" s="332">
        <v>138</v>
      </c>
      <c r="G167" s="356"/>
      <c r="H167" s="821"/>
      <c r="I167" s="540"/>
      <c r="J167" s="818"/>
      <c r="K167" s="819"/>
      <c r="L167" s="820"/>
      <c r="M167" s="118"/>
      <c r="N167" s="140"/>
      <c r="O167" s="571"/>
      <c r="P167" s="572"/>
      <c r="Q167" s="297"/>
      <c r="R167" s="334"/>
      <c r="S167" s="140"/>
      <c r="T167" s="334"/>
      <c r="U167" s="140"/>
      <c r="V167" s="334"/>
      <c r="W167" s="140"/>
      <c r="X167" s="334"/>
      <c r="Y167" s="28"/>
      <c r="Z167" s="335"/>
      <c r="AA167" s="140"/>
      <c r="AB167" s="334"/>
      <c r="AC167" s="140"/>
      <c r="AD167" s="334"/>
      <c r="AF167" s="263"/>
      <c r="AG167" s="263"/>
      <c r="AH167" s="773"/>
      <c r="AI167" s="339"/>
    </row>
    <row r="168" spans="1:35" ht="15.9" customHeight="1" x14ac:dyDescent="0.2">
      <c r="A168" s="329"/>
      <c r="B168" s="812"/>
      <c r="C168" s="813"/>
      <c r="D168" s="814"/>
      <c r="E168" s="331">
        <v>0</v>
      </c>
      <c r="F168" s="332">
        <v>138</v>
      </c>
      <c r="G168" s="356"/>
      <c r="H168" s="821"/>
      <c r="I168" s="540"/>
      <c r="J168" s="818"/>
      <c r="K168" s="819"/>
      <c r="L168" s="820"/>
      <c r="M168" s="118"/>
      <c r="N168" s="140"/>
      <c r="O168" s="571"/>
      <c r="P168" s="572"/>
      <c r="Q168" s="297"/>
      <c r="R168" s="334"/>
      <c r="S168" s="140"/>
      <c r="T168" s="334"/>
      <c r="U168" s="140"/>
      <c r="V168" s="334"/>
      <c r="W168" s="140"/>
      <c r="X168" s="334"/>
      <c r="Y168" s="28"/>
      <c r="Z168" s="335"/>
      <c r="AA168" s="140"/>
      <c r="AB168" s="334"/>
      <c r="AC168" s="140"/>
      <c r="AD168" s="334"/>
      <c r="AF168" s="263"/>
      <c r="AG168" s="263"/>
      <c r="AH168" s="773"/>
      <c r="AI168" s="339"/>
    </row>
    <row r="169" spans="1:35" ht="15.9" customHeight="1" x14ac:dyDescent="0.2">
      <c r="A169" s="329"/>
      <c r="B169" s="812"/>
      <c r="C169" s="813"/>
      <c r="D169" s="814"/>
      <c r="E169" s="331">
        <v>0</v>
      </c>
      <c r="F169" s="332">
        <v>138</v>
      </c>
      <c r="G169" s="356"/>
      <c r="H169" s="821"/>
      <c r="I169" s="540"/>
      <c r="J169" s="818"/>
      <c r="K169" s="819"/>
      <c r="L169" s="820"/>
      <c r="M169" s="118"/>
      <c r="N169" s="140"/>
      <c r="O169" s="571"/>
      <c r="P169" s="572"/>
      <c r="Q169" s="297"/>
      <c r="R169" s="334"/>
      <c r="S169" s="140"/>
      <c r="T169" s="334"/>
      <c r="U169" s="140"/>
      <c r="V169" s="334"/>
      <c r="W169" s="140"/>
      <c r="X169" s="334"/>
      <c r="Y169" s="28"/>
      <c r="Z169" s="335"/>
      <c r="AA169" s="140"/>
      <c r="AB169" s="334"/>
      <c r="AC169" s="140"/>
      <c r="AD169" s="334"/>
      <c r="AF169" s="263"/>
      <c r="AG169" s="263"/>
      <c r="AH169" s="773"/>
      <c r="AI169" s="339"/>
    </row>
    <row r="170" spans="1:35" ht="15.9" customHeight="1" x14ac:dyDescent="0.2">
      <c r="A170" s="329"/>
      <c r="B170" s="812"/>
      <c r="C170" s="813"/>
      <c r="D170" s="814"/>
      <c r="E170" s="331">
        <v>0</v>
      </c>
      <c r="F170" s="332">
        <v>138</v>
      </c>
      <c r="G170" s="356"/>
      <c r="H170" s="821"/>
      <c r="I170" s="540"/>
      <c r="J170" s="818"/>
      <c r="K170" s="819"/>
      <c r="L170" s="820"/>
      <c r="M170" s="118"/>
      <c r="N170" s="140"/>
      <c r="O170" s="571"/>
      <c r="P170" s="572"/>
      <c r="Q170" s="297"/>
      <c r="R170" s="334"/>
      <c r="S170" s="140"/>
      <c r="T170" s="334"/>
      <c r="U170" s="140"/>
      <c r="V170" s="334"/>
      <c r="W170" s="140"/>
      <c r="X170" s="334"/>
      <c r="Y170" s="28"/>
      <c r="Z170" s="335"/>
      <c r="AA170" s="140"/>
      <c r="AB170" s="334"/>
      <c r="AC170" s="140"/>
      <c r="AD170" s="334"/>
      <c r="AF170" s="263"/>
      <c r="AG170" s="263"/>
      <c r="AH170" s="773"/>
      <c r="AI170" s="339"/>
    </row>
    <row r="171" spans="1:35" ht="15.9" customHeight="1" x14ac:dyDescent="0.2">
      <c r="A171" s="329"/>
      <c r="B171" s="812"/>
      <c r="C171" s="813"/>
      <c r="D171" s="814"/>
      <c r="E171" s="331">
        <v>0</v>
      </c>
      <c r="F171" s="332">
        <v>138</v>
      </c>
      <c r="G171" s="356"/>
      <c r="H171" s="821"/>
      <c r="I171" s="540"/>
      <c r="J171" s="818"/>
      <c r="K171" s="819"/>
      <c r="L171" s="820"/>
      <c r="M171" s="118"/>
      <c r="N171" s="140"/>
      <c r="O171" s="571"/>
      <c r="P171" s="572"/>
      <c r="Q171" s="297"/>
      <c r="R171" s="334"/>
      <c r="S171" s="140"/>
      <c r="T171" s="334"/>
      <c r="U171" s="140"/>
      <c r="V171" s="334"/>
      <c r="W171" s="140"/>
      <c r="X171" s="334"/>
      <c r="Y171" s="28"/>
      <c r="Z171" s="335"/>
      <c r="AA171" s="140"/>
      <c r="AB171" s="334"/>
      <c r="AC171" s="140"/>
      <c r="AD171" s="334"/>
      <c r="AF171" s="263"/>
      <c r="AG171" s="263"/>
      <c r="AH171" s="773"/>
      <c r="AI171" s="339"/>
    </row>
    <row r="172" spans="1:35" ht="15.9" customHeight="1" thickBot="1" x14ac:dyDescent="0.25">
      <c r="A172" s="329"/>
      <c r="B172" s="812"/>
      <c r="C172" s="813"/>
      <c r="D172" s="814"/>
      <c r="E172" s="331">
        <v>0</v>
      </c>
      <c r="F172" s="332">
        <v>138</v>
      </c>
      <c r="G172" s="356"/>
      <c r="H172" s="821"/>
      <c r="I172" s="540"/>
      <c r="J172" s="818"/>
      <c r="K172" s="819"/>
      <c r="L172" s="820"/>
      <c r="M172" s="123"/>
      <c r="N172" s="140"/>
      <c r="O172" s="578"/>
      <c r="P172" s="579"/>
      <c r="Q172" s="685"/>
      <c r="R172" s="334"/>
      <c r="S172" s="140"/>
      <c r="T172" s="334"/>
      <c r="U172" s="140"/>
      <c r="V172" s="334"/>
      <c r="W172" s="140"/>
      <c r="X172" s="334"/>
      <c r="Y172" s="28"/>
      <c r="Z172" s="335"/>
      <c r="AA172" s="140"/>
      <c r="AB172" s="334"/>
      <c r="AC172" s="140"/>
      <c r="AD172" s="334"/>
      <c r="AF172" s="263"/>
      <c r="AG172" s="263"/>
      <c r="AH172" s="773"/>
      <c r="AI172" s="339"/>
    </row>
    <row r="173" spans="1:35" ht="15.9" customHeight="1" x14ac:dyDescent="0.2">
      <c r="A173" s="329"/>
      <c r="B173" s="812"/>
      <c r="C173" s="813"/>
      <c r="D173" s="814"/>
      <c r="E173" s="331">
        <v>0</v>
      </c>
      <c r="F173" s="332">
        <v>138</v>
      </c>
      <c r="G173" s="356"/>
      <c r="H173" s="821"/>
      <c r="I173" s="540"/>
      <c r="J173" s="818"/>
      <c r="K173" s="819"/>
      <c r="L173" s="820"/>
      <c r="N173" s="140"/>
      <c r="R173" s="334"/>
      <c r="S173" s="140"/>
      <c r="T173" s="334"/>
      <c r="U173" s="140"/>
      <c r="V173" s="334"/>
      <c r="W173" s="140"/>
      <c r="X173" s="334"/>
      <c r="Y173" s="28"/>
      <c r="Z173" s="335"/>
      <c r="AA173" s="140"/>
      <c r="AB173" s="334"/>
      <c r="AC173" s="140"/>
      <c r="AD173" s="334"/>
      <c r="AF173" s="263"/>
      <c r="AG173" s="263"/>
      <c r="AH173" s="773"/>
      <c r="AI173" s="339"/>
    </row>
    <row r="174" spans="1:35" x14ac:dyDescent="0.2">
      <c r="A174" s="329"/>
      <c r="B174" s="278"/>
      <c r="C174" s="350"/>
      <c r="D174" s="278"/>
      <c r="E174" s="351"/>
      <c r="F174" s="45"/>
      <c r="G174" s="358"/>
      <c r="H174" s="358"/>
      <c r="I174" s="773"/>
      <c r="J174" s="771"/>
      <c r="K174" s="851"/>
      <c r="L174" s="852"/>
      <c r="N174" s="187"/>
      <c r="R174" s="181"/>
      <c r="S174" s="187"/>
      <c r="T174" s="181"/>
      <c r="U174" s="187"/>
      <c r="V174" s="181"/>
      <c r="W174" s="187"/>
      <c r="X174" s="181"/>
      <c r="Y174" s="187"/>
      <c r="Z174" s="352"/>
      <c r="AA174" s="187"/>
      <c r="AB174" s="181"/>
      <c r="AC174" s="187"/>
      <c r="AD174" s="181"/>
      <c r="AF174" s="263"/>
      <c r="AG174" s="263"/>
      <c r="AH174" s="773"/>
      <c r="AI174" s="339"/>
    </row>
    <row r="175" spans="1:35" s="189" customFormat="1" x14ac:dyDescent="0.2">
      <c r="A175" s="182"/>
      <c r="B175" s="183"/>
      <c r="C175" s="184"/>
      <c r="D175" s="183"/>
      <c r="E175" s="185"/>
      <c r="F175" s="186"/>
      <c r="G175" s="772"/>
      <c r="H175" s="772"/>
      <c r="I175" s="773"/>
      <c r="J175" s="774"/>
      <c r="K175" s="851"/>
      <c r="L175" s="853"/>
      <c r="M175" s="1"/>
      <c r="N175" s="187"/>
      <c r="O175" s="525"/>
      <c r="P175" s="526"/>
      <c r="Q175" s="46"/>
      <c r="R175" s="188"/>
      <c r="S175" s="187"/>
      <c r="T175" s="188"/>
      <c r="U175" s="187"/>
      <c r="V175" s="188"/>
      <c r="W175" s="187"/>
      <c r="X175" s="188"/>
      <c r="Y175" s="187"/>
      <c r="Z175" s="775"/>
      <c r="AA175" s="187"/>
      <c r="AB175" s="188"/>
      <c r="AC175" s="187"/>
      <c r="AD175" s="188"/>
      <c r="AH175" s="854"/>
      <c r="AI175" s="855"/>
    </row>
    <row r="176" spans="1:35" x14ac:dyDescent="0.2">
      <c r="A176" s="283"/>
      <c r="B176" s="278"/>
      <c r="C176" s="350"/>
      <c r="D176" s="278" t="s">
        <v>12</v>
      </c>
      <c r="E176" s="351"/>
      <c r="F176" s="45"/>
      <c r="G176" s="358"/>
      <c r="H176" s="358"/>
      <c r="I176" s="773"/>
      <c r="J176" s="771"/>
      <c r="K176" s="851"/>
      <c r="L176" s="852"/>
      <c r="N176" s="187"/>
      <c r="R176" s="181"/>
      <c r="S176" s="187"/>
      <c r="T176" s="181"/>
      <c r="U176" s="187"/>
      <c r="V176" s="181"/>
      <c r="W176" s="187"/>
      <c r="X176" s="181"/>
      <c r="Y176" s="187"/>
      <c r="Z176" s="352"/>
      <c r="AA176" s="187"/>
      <c r="AB176" s="181"/>
      <c r="AC176" s="187"/>
      <c r="AD176" s="181"/>
    </row>
    <row r="177" spans="1:35" x14ac:dyDescent="0.2">
      <c r="A177" s="283"/>
      <c r="B177" s="278"/>
      <c r="C177" s="350"/>
      <c r="D177" s="278" t="s">
        <v>13</v>
      </c>
      <c r="E177" s="351"/>
      <c r="F177" s="45"/>
      <c r="G177" s="358"/>
      <c r="H177" s="358"/>
      <c r="I177" s="773"/>
      <c r="J177" s="771"/>
      <c r="K177" s="851"/>
      <c r="L177" s="852"/>
      <c r="N177" s="187"/>
      <c r="R177" s="181"/>
      <c r="S177" s="187"/>
      <c r="T177" s="181"/>
      <c r="U177" s="187"/>
      <c r="V177" s="181"/>
      <c r="W177" s="187"/>
      <c r="X177" s="181"/>
      <c r="Y177" s="187"/>
      <c r="Z177" s="352"/>
      <c r="AA177" s="187"/>
      <c r="AB177" s="181"/>
      <c r="AC177" s="187"/>
      <c r="AD177" s="181"/>
    </row>
    <row r="178" spans="1:35" x14ac:dyDescent="0.2">
      <c r="A178" s="283"/>
      <c r="B178" s="278"/>
      <c r="C178" s="350"/>
      <c r="D178" s="278" t="s">
        <v>14</v>
      </c>
      <c r="E178" s="351"/>
      <c r="F178" s="45"/>
      <c r="G178" s="358"/>
      <c r="H178" s="358"/>
      <c r="I178" s="773"/>
      <c r="J178" s="771"/>
      <c r="K178" s="851"/>
      <c r="L178" s="852"/>
      <c r="N178" s="187"/>
      <c r="R178" s="181"/>
      <c r="S178" s="187"/>
      <c r="T178" s="181"/>
      <c r="U178" s="187"/>
      <c r="V178" s="181"/>
      <c r="W178" s="187"/>
      <c r="X178" s="181"/>
      <c r="Y178" s="187"/>
      <c r="Z178" s="352"/>
      <c r="AA178" s="187"/>
      <c r="AB178" s="181"/>
      <c r="AC178" s="187"/>
      <c r="AD178" s="181"/>
    </row>
    <row r="179" spans="1:35" s="189" customFormat="1" x14ac:dyDescent="0.2">
      <c r="A179" s="182"/>
      <c r="B179" s="183"/>
      <c r="C179" s="184"/>
      <c r="D179" s="183" t="s">
        <v>15</v>
      </c>
      <c r="E179" s="185"/>
      <c r="F179" s="186"/>
      <c r="G179" s="772"/>
      <c r="H179" s="772"/>
      <c r="I179" s="773"/>
      <c r="J179" s="774"/>
      <c r="K179" s="851"/>
      <c r="L179" s="853"/>
      <c r="M179" s="1"/>
      <c r="N179" s="187"/>
      <c r="O179" s="525"/>
      <c r="P179" s="526"/>
      <c r="Q179" s="46"/>
      <c r="R179" s="188"/>
      <c r="S179" s="187"/>
      <c r="T179" s="188"/>
      <c r="U179" s="187"/>
      <c r="V179" s="188"/>
      <c r="W179" s="187"/>
      <c r="X179" s="188"/>
      <c r="Y179" s="187"/>
      <c r="Z179" s="775"/>
      <c r="AA179" s="187"/>
      <c r="AB179" s="188"/>
      <c r="AC179" s="187"/>
      <c r="AD179" s="188"/>
      <c r="AH179" s="854"/>
      <c r="AI179" s="855"/>
    </row>
    <row r="180" spans="1:35" x14ac:dyDescent="0.2">
      <c r="A180" s="283"/>
      <c r="B180" s="278"/>
      <c r="C180" s="350"/>
      <c r="D180" s="278" t="s">
        <v>16</v>
      </c>
      <c r="E180" s="351"/>
      <c r="F180" s="45"/>
      <c r="G180" s="358"/>
      <c r="H180" s="358"/>
      <c r="I180" s="773"/>
      <c r="J180" s="771"/>
      <c r="K180" s="851"/>
      <c r="L180" s="852"/>
      <c r="N180" s="187"/>
      <c r="R180" s="181"/>
      <c r="S180" s="187"/>
      <c r="T180" s="181"/>
      <c r="U180" s="187"/>
      <c r="V180" s="181"/>
      <c r="W180" s="187"/>
      <c r="X180" s="181"/>
      <c r="Y180" s="187"/>
      <c r="Z180" s="352"/>
      <c r="AA180" s="187"/>
      <c r="AB180" s="181"/>
      <c r="AC180" s="187"/>
      <c r="AD180" s="181"/>
    </row>
    <row r="181" spans="1:35" x14ac:dyDescent="0.2">
      <c r="A181" s="283"/>
      <c r="B181" s="278"/>
      <c r="C181" s="350"/>
      <c r="D181" s="278" t="s">
        <v>17</v>
      </c>
      <c r="E181" s="351"/>
      <c r="F181" s="45"/>
      <c r="G181" s="358"/>
      <c r="H181" s="358"/>
      <c r="I181" s="773"/>
      <c r="J181" s="771"/>
      <c r="K181" s="851"/>
      <c r="L181" s="852"/>
      <c r="N181" s="187"/>
      <c r="R181" s="181"/>
      <c r="S181" s="187"/>
      <c r="T181" s="181"/>
      <c r="U181" s="187"/>
      <c r="V181" s="181"/>
      <c r="W181" s="187"/>
      <c r="X181" s="181"/>
      <c r="Y181" s="187"/>
      <c r="Z181" s="352"/>
      <c r="AA181" s="187"/>
      <c r="AB181" s="181"/>
      <c r="AC181" s="187"/>
      <c r="AD181" s="181"/>
    </row>
    <row r="182" spans="1:35" x14ac:dyDescent="0.2">
      <c r="A182" s="283"/>
      <c r="B182" s="278"/>
      <c r="C182" s="350"/>
      <c r="D182" s="278" t="s">
        <v>18</v>
      </c>
      <c r="E182" s="351"/>
      <c r="F182" s="45"/>
      <c r="G182" s="358"/>
      <c r="H182" s="358"/>
      <c r="I182" s="773"/>
      <c r="J182" s="771"/>
      <c r="K182" s="851"/>
      <c r="L182" s="852"/>
      <c r="N182" s="187"/>
      <c r="R182" s="181"/>
      <c r="S182" s="187"/>
      <c r="T182" s="181"/>
      <c r="U182" s="187"/>
      <c r="V182" s="181"/>
      <c r="W182" s="187"/>
      <c r="X182" s="181"/>
      <c r="Y182" s="187"/>
      <c r="Z182" s="352"/>
      <c r="AA182" s="187"/>
      <c r="AB182" s="181"/>
      <c r="AC182" s="187"/>
      <c r="AD182" s="181"/>
    </row>
    <row r="183" spans="1:35" s="189" customFormat="1" x14ac:dyDescent="0.2">
      <c r="A183" s="182"/>
      <c r="B183" s="183"/>
      <c r="C183" s="184"/>
      <c r="D183" s="183" t="s">
        <v>19</v>
      </c>
      <c r="E183" s="185"/>
      <c r="F183" s="186"/>
      <c r="G183" s="772"/>
      <c r="H183" s="772"/>
      <c r="I183" s="773"/>
      <c r="J183" s="774"/>
      <c r="K183" s="851"/>
      <c r="L183" s="853"/>
      <c r="M183" s="1"/>
      <c r="N183" s="187"/>
      <c r="O183" s="525"/>
      <c r="P183" s="526"/>
      <c r="Q183" s="46"/>
      <c r="R183" s="188"/>
      <c r="S183" s="187"/>
      <c r="T183" s="188"/>
      <c r="U183" s="187"/>
      <c r="V183" s="188"/>
      <c r="W183" s="187"/>
      <c r="X183" s="188"/>
      <c r="Y183" s="187"/>
      <c r="Z183" s="775"/>
      <c r="AA183" s="187"/>
      <c r="AB183" s="188"/>
      <c r="AC183" s="187"/>
      <c r="AD183" s="188"/>
      <c r="AH183" s="854"/>
      <c r="AI183" s="855"/>
    </row>
    <row r="184" spans="1:35" x14ac:dyDescent="0.2">
      <c r="A184" s="283"/>
      <c r="B184" s="278"/>
      <c r="C184" s="350"/>
      <c r="D184" s="278" t="s">
        <v>20</v>
      </c>
      <c r="E184" s="351"/>
      <c r="F184" s="45"/>
      <c r="G184" s="358"/>
      <c r="H184" s="358"/>
      <c r="I184" s="773"/>
      <c r="J184" s="771"/>
      <c r="K184" s="851"/>
      <c r="L184" s="852"/>
      <c r="N184" s="187"/>
      <c r="R184" s="181"/>
      <c r="S184" s="187"/>
      <c r="T184" s="181"/>
      <c r="U184" s="187"/>
      <c r="V184" s="181"/>
      <c r="W184" s="187"/>
      <c r="X184" s="181"/>
      <c r="Y184" s="187"/>
      <c r="Z184" s="352"/>
      <c r="AA184" s="187"/>
      <c r="AB184" s="181"/>
      <c r="AC184" s="187"/>
      <c r="AD184" s="181"/>
    </row>
    <row r="185" spans="1:35" x14ac:dyDescent="0.2">
      <c r="A185" s="283"/>
      <c r="B185" s="278"/>
      <c r="C185" s="350"/>
      <c r="D185" s="278" t="s">
        <v>51</v>
      </c>
      <c r="E185" s="351"/>
      <c r="F185" s="45"/>
      <c r="G185" s="358"/>
      <c r="H185" s="358"/>
      <c r="I185" s="773"/>
      <c r="J185" s="771"/>
      <c r="K185" s="851"/>
      <c r="L185" s="852"/>
      <c r="N185" s="187"/>
      <c r="R185" s="181"/>
      <c r="S185" s="187"/>
      <c r="T185" s="181"/>
      <c r="U185" s="187"/>
      <c r="V185" s="181"/>
      <c r="W185" s="187"/>
      <c r="X185" s="181"/>
      <c r="Y185" s="187"/>
      <c r="Z185" s="352"/>
      <c r="AA185" s="187"/>
      <c r="AB185" s="181"/>
      <c r="AC185" s="187"/>
      <c r="AD185" s="181"/>
    </row>
    <row r="186" spans="1:35" s="189" customFormat="1" x14ac:dyDescent="0.2">
      <c r="A186" s="182"/>
      <c r="B186" s="183"/>
      <c r="C186" s="184"/>
      <c r="D186" s="183" t="s">
        <v>21</v>
      </c>
      <c r="E186" s="185"/>
      <c r="F186" s="186"/>
      <c r="G186" s="772"/>
      <c r="H186" s="772"/>
      <c r="I186" s="773"/>
      <c r="J186" s="774"/>
      <c r="K186" s="851"/>
      <c r="L186" s="853"/>
      <c r="M186" s="1"/>
      <c r="N186" s="187"/>
      <c r="O186" s="525"/>
      <c r="P186" s="526"/>
      <c r="Q186" s="46"/>
      <c r="R186" s="188"/>
      <c r="S186" s="187"/>
      <c r="T186" s="188"/>
      <c r="U186" s="187"/>
      <c r="V186" s="188"/>
      <c r="W186" s="187"/>
      <c r="X186" s="188"/>
      <c r="Y186" s="187"/>
      <c r="Z186" s="775"/>
      <c r="AA186" s="187"/>
      <c r="AB186" s="188"/>
      <c r="AC186" s="187"/>
      <c r="AD186" s="188"/>
      <c r="AH186" s="854"/>
      <c r="AI186" s="855"/>
    </row>
    <row r="187" spans="1:35" x14ac:dyDescent="0.2">
      <c r="A187" s="283"/>
      <c r="B187" s="278"/>
      <c r="C187" s="350"/>
      <c r="D187" s="278"/>
      <c r="E187" s="351"/>
      <c r="F187" s="45"/>
      <c r="G187" s="358"/>
      <c r="H187" s="358"/>
      <c r="I187" s="773"/>
      <c r="J187" s="771"/>
      <c r="K187" s="851"/>
      <c r="L187" s="852"/>
      <c r="N187" s="187"/>
      <c r="R187" s="181"/>
      <c r="S187" s="187"/>
      <c r="T187" s="181"/>
      <c r="U187" s="187"/>
      <c r="V187" s="181"/>
      <c r="W187" s="187"/>
      <c r="X187" s="181"/>
      <c r="Y187" s="187"/>
      <c r="Z187" s="352"/>
      <c r="AA187" s="187"/>
      <c r="AB187" s="181"/>
      <c r="AC187" s="187"/>
      <c r="AD187" s="181"/>
    </row>
    <row r="188" spans="1:35" x14ac:dyDescent="0.2">
      <c r="A188" s="283"/>
      <c r="B188" s="278"/>
      <c r="C188" s="350"/>
      <c r="D188" s="278"/>
      <c r="E188" s="351"/>
      <c r="F188" s="45"/>
      <c r="G188" s="358"/>
      <c r="H188" s="358"/>
      <c r="I188" s="773"/>
      <c r="J188" s="771"/>
      <c r="K188" s="851"/>
      <c r="L188" s="852"/>
      <c r="N188" s="187"/>
      <c r="R188" s="181"/>
      <c r="S188" s="187"/>
      <c r="T188" s="181"/>
      <c r="U188" s="187"/>
      <c r="V188" s="181"/>
      <c r="W188" s="187"/>
      <c r="X188" s="181"/>
      <c r="Y188" s="187"/>
      <c r="Z188" s="352"/>
      <c r="AA188" s="187"/>
      <c r="AB188" s="181"/>
      <c r="AC188" s="187"/>
      <c r="AD188" s="181"/>
    </row>
    <row r="189" spans="1:35" ht="13.8" thickBot="1" x14ac:dyDescent="0.25"/>
    <row r="190" spans="1:35" ht="54.75" customHeight="1" thickBot="1" x14ac:dyDescent="0.25">
      <c r="I190" s="856"/>
      <c r="J190" s="316"/>
      <c r="K190" s="857"/>
      <c r="L190" s="799"/>
      <c r="N190" s="5"/>
      <c r="R190" s="316"/>
      <c r="S190" s="5"/>
      <c r="T190" s="316"/>
      <c r="U190" s="5"/>
      <c r="V190" s="316"/>
      <c r="W190" s="5"/>
      <c r="X190" s="316"/>
      <c r="Y190" s="5"/>
      <c r="Z190" s="316"/>
      <c r="AA190" s="5"/>
      <c r="AB190" s="316"/>
      <c r="AC190" s="5"/>
      <c r="AD190" s="316"/>
    </row>
    <row r="191" spans="1:35" x14ac:dyDescent="0.2">
      <c r="I191" s="536"/>
      <c r="J191" s="783"/>
      <c r="K191" s="658"/>
      <c r="L191" s="858"/>
      <c r="N191" s="261"/>
      <c r="R191" s="205"/>
      <c r="S191" s="296"/>
      <c r="T191" s="205"/>
      <c r="U191" s="209"/>
      <c r="V191" s="355"/>
      <c r="W191" s="209"/>
      <c r="X191" s="355"/>
      <c r="Y191" s="209"/>
      <c r="Z191" s="205"/>
      <c r="AA191" s="261"/>
      <c r="AB191" s="205"/>
      <c r="AC191" s="209"/>
      <c r="AD191" s="205"/>
    </row>
    <row r="192" spans="1:35" x14ac:dyDescent="0.2">
      <c r="I192" s="540"/>
      <c r="J192" s="660"/>
      <c r="K192" s="661"/>
      <c r="L192" s="859"/>
      <c r="N192" s="118"/>
      <c r="R192" s="229"/>
      <c r="S192" s="297"/>
      <c r="T192" s="229"/>
      <c r="U192" s="213"/>
      <c r="V192" s="356"/>
      <c r="W192" s="213"/>
      <c r="X192" s="356"/>
      <c r="Y192" s="213"/>
      <c r="Z192" s="229"/>
      <c r="AA192" s="118"/>
      <c r="AB192" s="229"/>
      <c r="AC192" s="213"/>
      <c r="AD192" s="229"/>
    </row>
    <row r="193" spans="5:30" x14ac:dyDescent="0.2">
      <c r="I193" s="540"/>
      <c r="J193" s="660"/>
      <c r="K193" s="661"/>
      <c r="L193" s="859"/>
      <c r="N193" s="118"/>
      <c r="R193" s="229"/>
      <c r="S193" s="297"/>
      <c r="T193" s="229"/>
      <c r="U193" s="213"/>
      <c r="V193" s="356"/>
      <c r="W193" s="213"/>
      <c r="X193" s="356"/>
      <c r="Y193" s="213"/>
      <c r="Z193" s="229"/>
      <c r="AA193" s="118"/>
      <c r="AB193" s="229"/>
      <c r="AC193" s="213"/>
      <c r="AD193" s="229"/>
    </row>
    <row r="194" spans="5:30" x14ac:dyDescent="0.2">
      <c r="I194" s="540"/>
      <c r="J194" s="660"/>
      <c r="K194" s="661"/>
      <c r="L194" s="859"/>
      <c r="N194" s="118"/>
      <c r="R194" s="229"/>
      <c r="S194" s="297"/>
      <c r="T194" s="229"/>
      <c r="U194" s="213"/>
      <c r="V194" s="356"/>
      <c r="W194" s="213"/>
      <c r="X194" s="356"/>
      <c r="Y194" s="213"/>
      <c r="Z194" s="229"/>
      <c r="AA194" s="118"/>
      <c r="AB194" s="229"/>
      <c r="AC194" s="213"/>
      <c r="AD194" s="229"/>
    </row>
    <row r="195" spans="5:30" x14ac:dyDescent="0.2">
      <c r="I195" s="540"/>
      <c r="J195" s="660"/>
      <c r="K195" s="661"/>
      <c r="L195" s="859"/>
      <c r="N195" s="118"/>
      <c r="R195" s="229"/>
      <c r="S195" s="297"/>
      <c r="T195" s="229"/>
      <c r="U195" s="213"/>
      <c r="V195" s="356"/>
      <c r="W195" s="213"/>
      <c r="X195" s="356"/>
      <c r="Y195" s="213"/>
      <c r="Z195" s="229"/>
      <c r="AA195" s="118"/>
      <c r="AB195" s="229"/>
      <c r="AC195" s="213"/>
      <c r="AD195" s="229"/>
    </row>
    <row r="196" spans="5:30" x14ac:dyDescent="0.2">
      <c r="I196" s="540"/>
      <c r="J196" s="660"/>
      <c r="K196" s="661"/>
      <c r="L196" s="859"/>
      <c r="N196" s="118"/>
      <c r="R196" s="229"/>
      <c r="S196" s="297"/>
      <c r="T196" s="229"/>
      <c r="U196" s="213"/>
      <c r="V196" s="356"/>
      <c r="W196" s="213"/>
      <c r="X196" s="356"/>
      <c r="Y196" s="213"/>
      <c r="Z196" s="229"/>
      <c r="AA196" s="118"/>
      <c r="AB196" s="229"/>
      <c r="AC196" s="213"/>
      <c r="AD196" s="229"/>
    </row>
    <row r="197" spans="5:30" x14ac:dyDescent="0.2">
      <c r="I197" s="540"/>
      <c r="J197" s="660"/>
      <c r="K197" s="661"/>
      <c r="L197" s="859"/>
      <c r="N197" s="118"/>
      <c r="R197" s="229"/>
      <c r="S197" s="297"/>
      <c r="T197" s="229"/>
      <c r="U197" s="213"/>
      <c r="V197" s="356"/>
      <c r="W197" s="213"/>
      <c r="X197" s="356"/>
      <c r="Y197" s="213"/>
      <c r="Z197" s="229"/>
      <c r="AA197" s="118"/>
      <c r="AB197" s="229"/>
      <c r="AC197" s="213"/>
      <c r="AD197" s="229"/>
    </row>
    <row r="198" spans="5:30" x14ac:dyDescent="0.2">
      <c r="I198" s="540"/>
      <c r="J198" s="660"/>
      <c r="K198" s="661"/>
      <c r="L198" s="859"/>
      <c r="N198" s="118"/>
      <c r="R198" s="229"/>
      <c r="S198" s="297"/>
      <c r="T198" s="229"/>
      <c r="U198" s="213"/>
      <c r="V198" s="356"/>
      <c r="W198" s="213"/>
      <c r="X198" s="356"/>
      <c r="Y198" s="213"/>
      <c r="Z198" s="229"/>
      <c r="AA198" s="118"/>
      <c r="AB198" s="229"/>
      <c r="AC198" s="213"/>
      <c r="AD198" s="229"/>
    </row>
    <row r="199" spans="5:30" x14ac:dyDescent="0.2">
      <c r="I199" s="540"/>
      <c r="J199" s="660"/>
      <c r="K199" s="661"/>
      <c r="L199" s="859"/>
      <c r="N199" s="118"/>
      <c r="R199" s="229"/>
      <c r="S199" s="297"/>
      <c r="T199" s="229"/>
      <c r="U199" s="213"/>
      <c r="V199" s="356"/>
      <c r="W199" s="213"/>
      <c r="X199" s="356"/>
      <c r="Y199" s="213"/>
      <c r="Z199" s="229"/>
      <c r="AA199" s="118"/>
      <c r="AB199" s="229"/>
      <c r="AC199" s="213"/>
      <c r="AD199" s="229"/>
    </row>
    <row r="200" spans="5:30" x14ac:dyDescent="0.2">
      <c r="I200" s="540"/>
      <c r="J200" s="660"/>
      <c r="K200" s="661"/>
      <c r="L200" s="859"/>
      <c r="N200" s="118"/>
      <c r="R200" s="229"/>
      <c r="S200" s="297"/>
      <c r="T200" s="229"/>
      <c r="U200" s="213"/>
      <c r="V200" s="356"/>
      <c r="W200" s="213"/>
      <c r="X200" s="356"/>
      <c r="Y200" s="213"/>
      <c r="Z200" s="229"/>
      <c r="AA200" s="118"/>
      <c r="AB200" s="229"/>
      <c r="AC200" s="213"/>
      <c r="AD200" s="229"/>
    </row>
    <row r="201" spans="5:30" x14ac:dyDescent="0.2">
      <c r="I201" s="540"/>
      <c r="J201" s="660"/>
      <c r="K201" s="661"/>
      <c r="L201" s="859"/>
      <c r="N201" s="118"/>
      <c r="R201" s="229"/>
      <c r="S201" s="297"/>
      <c r="T201" s="229"/>
      <c r="U201" s="213"/>
      <c r="V201" s="356"/>
      <c r="W201" s="213"/>
      <c r="X201" s="356"/>
      <c r="Y201" s="213"/>
      <c r="Z201" s="229"/>
      <c r="AA201" s="118"/>
      <c r="AB201" s="229"/>
      <c r="AC201" s="213"/>
      <c r="AD201" s="229"/>
    </row>
    <row r="202" spans="5:30" x14ac:dyDescent="0.2">
      <c r="I202" s="540"/>
      <c r="J202" s="660"/>
      <c r="K202" s="661"/>
      <c r="L202" s="859"/>
      <c r="N202" s="118"/>
      <c r="R202" s="229"/>
      <c r="S202" s="297"/>
      <c r="T202" s="229"/>
      <c r="U202" s="213"/>
      <c r="V202" s="356"/>
      <c r="W202" s="213"/>
      <c r="X202" s="356"/>
      <c r="Y202" s="213"/>
      <c r="Z202" s="229"/>
      <c r="AA202" s="118"/>
      <c r="AB202" s="229"/>
      <c r="AC202" s="213"/>
      <c r="AD202" s="229"/>
    </row>
    <row r="203" spans="5:30" x14ac:dyDescent="0.2">
      <c r="I203" s="540"/>
      <c r="J203" s="660"/>
      <c r="K203" s="661"/>
      <c r="L203" s="859"/>
      <c r="N203" s="118"/>
      <c r="R203" s="229"/>
      <c r="S203" s="297"/>
      <c r="T203" s="229"/>
      <c r="U203" s="213"/>
      <c r="V203" s="356"/>
      <c r="W203" s="213"/>
      <c r="X203" s="356"/>
      <c r="Y203" s="213"/>
      <c r="Z203" s="229"/>
      <c r="AA203" s="118"/>
      <c r="AB203" s="229"/>
      <c r="AC203" s="213"/>
      <c r="AD203" s="229"/>
    </row>
    <row r="204" spans="5:30" x14ac:dyDescent="0.2">
      <c r="I204" s="540"/>
      <c r="J204" s="660"/>
      <c r="K204" s="661"/>
      <c r="L204" s="859"/>
      <c r="N204" s="118"/>
      <c r="R204" s="229"/>
      <c r="S204" s="297"/>
      <c r="T204" s="229"/>
      <c r="U204" s="213"/>
      <c r="V204" s="356"/>
      <c r="W204" s="213"/>
      <c r="X204" s="356"/>
      <c r="Y204" s="213"/>
      <c r="Z204" s="229"/>
      <c r="AA204" s="118"/>
      <c r="AB204" s="229"/>
      <c r="AC204" s="213"/>
      <c r="AD204" s="229"/>
    </row>
    <row r="205" spans="5:30" ht="13.8" thickBot="1" x14ac:dyDescent="0.25">
      <c r="I205" s="794"/>
      <c r="J205" s="665"/>
      <c r="K205" s="666"/>
      <c r="L205" s="860"/>
      <c r="N205" s="231"/>
      <c r="R205" s="233"/>
      <c r="S205" s="300"/>
      <c r="T205" s="233"/>
      <c r="U205" s="217"/>
      <c r="V205" s="357"/>
      <c r="W205" s="217"/>
      <c r="X205" s="357"/>
      <c r="Y205" s="217"/>
      <c r="Z205" s="233"/>
      <c r="AA205" s="231"/>
      <c r="AB205" s="233"/>
      <c r="AC205" s="217"/>
      <c r="AD205" s="233"/>
    </row>
    <row r="206" spans="5:30" ht="13.8" thickBot="1" x14ac:dyDescent="0.25">
      <c r="E206" s="263"/>
      <c r="F206" s="263"/>
      <c r="I206" s="773"/>
      <c r="J206" s="861"/>
      <c r="K206" s="862"/>
      <c r="L206" s="863"/>
      <c r="N206" s="263"/>
      <c r="R206" s="358"/>
      <c r="S206" s="263"/>
      <c r="T206" s="358"/>
      <c r="U206" s="263"/>
      <c r="V206" s="358"/>
      <c r="W206" s="263"/>
      <c r="X206" s="358"/>
      <c r="Y206" s="263"/>
      <c r="Z206" s="358"/>
      <c r="AA206" s="302"/>
      <c r="AB206" s="358"/>
      <c r="AC206" s="302"/>
      <c r="AD206" s="358"/>
    </row>
    <row r="207" spans="5:30" ht="13.8" thickBot="1" x14ac:dyDescent="0.25">
      <c r="E207" s="263"/>
      <c r="F207" s="263"/>
      <c r="G207" s="864"/>
      <c r="H207" s="788"/>
      <c r="I207" s="789"/>
      <c r="J207" s="223"/>
      <c r="K207" s="865"/>
      <c r="L207" s="866"/>
      <c r="N207" s="221"/>
      <c r="R207" s="223"/>
      <c r="S207" s="221"/>
      <c r="T207" s="223"/>
      <c r="U207" s="221"/>
      <c r="V207" s="223"/>
      <c r="W207" s="221"/>
      <c r="X207" s="223"/>
      <c r="Y207" s="221"/>
      <c r="Z207" s="223"/>
      <c r="AA207" s="221"/>
      <c r="AB207" s="223"/>
      <c r="AC207" s="221"/>
      <c r="AD207" s="223"/>
    </row>
    <row r="208" spans="5:30" x14ac:dyDescent="0.2">
      <c r="G208" s="867"/>
      <c r="H208" s="790"/>
      <c r="I208" s="566"/>
      <c r="J208" s="791"/>
      <c r="K208" s="674"/>
      <c r="L208" s="868"/>
      <c r="N208" s="113"/>
      <c r="R208" s="226"/>
      <c r="S208" s="113"/>
      <c r="T208" s="226"/>
      <c r="U208" s="113"/>
      <c r="V208" s="226"/>
      <c r="W208" s="113"/>
      <c r="X208" s="226"/>
      <c r="Y208" s="113"/>
      <c r="Z208" s="226"/>
      <c r="AA208" s="113"/>
      <c r="AB208" s="226"/>
      <c r="AC208" s="113"/>
      <c r="AD208" s="226"/>
    </row>
    <row r="209" spans="7:30" x14ac:dyDescent="0.2">
      <c r="G209" s="869"/>
      <c r="H209" s="792"/>
      <c r="I209" s="540"/>
      <c r="J209" s="660"/>
      <c r="K209" s="661"/>
      <c r="L209" s="859"/>
      <c r="N209" s="118"/>
      <c r="R209" s="229"/>
      <c r="S209" s="118"/>
      <c r="T209" s="229"/>
      <c r="U209" s="118"/>
      <c r="V209" s="229"/>
      <c r="W209" s="118"/>
      <c r="X209" s="229"/>
      <c r="Y209" s="118"/>
      <c r="Z209" s="229"/>
      <c r="AA209" s="118"/>
      <c r="AB209" s="229"/>
      <c r="AC209" s="118"/>
      <c r="AD209" s="229"/>
    </row>
    <row r="210" spans="7:30" x14ac:dyDescent="0.2">
      <c r="G210" s="869"/>
      <c r="H210" s="792"/>
      <c r="I210" s="540"/>
      <c r="J210" s="660"/>
      <c r="K210" s="661"/>
      <c r="L210" s="859"/>
      <c r="N210" s="118"/>
      <c r="R210" s="229"/>
      <c r="S210" s="118"/>
      <c r="T210" s="229"/>
      <c r="U210" s="118"/>
      <c r="V210" s="229"/>
      <c r="W210" s="118"/>
      <c r="X210" s="229"/>
      <c r="Y210" s="118"/>
      <c r="Z210" s="229"/>
      <c r="AA210" s="118"/>
      <c r="AB210" s="229"/>
      <c r="AC210" s="118"/>
      <c r="AD210" s="229"/>
    </row>
    <row r="211" spans="7:30" x14ac:dyDescent="0.2">
      <c r="G211" s="869"/>
      <c r="H211" s="792"/>
      <c r="I211" s="540"/>
      <c r="J211" s="660"/>
      <c r="K211" s="661"/>
      <c r="L211" s="859"/>
      <c r="N211" s="118"/>
      <c r="R211" s="229"/>
      <c r="S211" s="118"/>
      <c r="T211" s="229"/>
      <c r="U211" s="118"/>
      <c r="V211" s="229"/>
      <c r="W211" s="118"/>
      <c r="X211" s="229"/>
      <c r="Y211" s="118"/>
      <c r="Z211" s="229"/>
      <c r="AA211" s="118"/>
      <c r="AB211" s="229"/>
      <c r="AC211" s="118"/>
      <c r="AD211" s="229"/>
    </row>
    <row r="212" spans="7:30" x14ac:dyDescent="0.2">
      <c r="G212" s="869"/>
      <c r="H212" s="792"/>
      <c r="I212" s="540"/>
      <c r="J212" s="660"/>
      <c r="K212" s="661"/>
      <c r="L212" s="859"/>
      <c r="N212" s="118"/>
      <c r="R212" s="229"/>
      <c r="S212" s="118"/>
      <c r="T212" s="229"/>
      <c r="U212" s="118"/>
      <c r="V212" s="229"/>
      <c r="W212" s="118"/>
      <c r="X212" s="229"/>
      <c r="Y212" s="118"/>
      <c r="Z212" s="229"/>
      <c r="AA212" s="118"/>
      <c r="AB212" s="229"/>
      <c r="AC212" s="118"/>
      <c r="AD212" s="229"/>
    </row>
    <row r="213" spans="7:30" x14ac:dyDescent="0.2">
      <c r="G213" s="869"/>
      <c r="H213" s="792"/>
      <c r="I213" s="540"/>
      <c r="J213" s="660"/>
      <c r="K213" s="661"/>
      <c r="L213" s="859"/>
      <c r="N213" s="118"/>
      <c r="R213" s="229"/>
      <c r="S213" s="118"/>
      <c r="T213" s="229"/>
      <c r="U213" s="118"/>
      <c r="V213" s="229"/>
      <c r="W213" s="118"/>
      <c r="X213" s="229"/>
      <c r="Y213" s="118"/>
      <c r="Z213" s="229"/>
      <c r="AA213" s="118"/>
      <c r="AB213" s="229"/>
      <c r="AC213" s="118"/>
      <c r="AD213" s="229"/>
    </row>
    <row r="214" spans="7:30" x14ac:dyDescent="0.2">
      <c r="G214" s="869"/>
      <c r="H214" s="792"/>
      <c r="I214" s="540"/>
      <c r="J214" s="660"/>
      <c r="K214" s="661"/>
      <c r="L214" s="859"/>
      <c r="N214" s="118"/>
      <c r="R214" s="229"/>
      <c r="S214" s="118"/>
      <c r="T214" s="229"/>
      <c r="U214" s="118"/>
      <c r="V214" s="229"/>
      <c r="W214" s="118"/>
      <c r="X214" s="229"/>
      <c r="Y214" s="118"/>
      <c r="Z214" s="229"/>
      <c r="AA214" s="118"/>
      <c r="AB214" s="229"/>
      <c r="AC214" s="118"/>
      <c r="AD214" s="229"/>
    </row>
    <row r="215" spans="7:30" x14ac:dyDescent="0.2">
      <c r="G215" s="869"/>
      <c r="H215" s="792"/>
      <c r="I215" s="540"/>
      <c r="J215" s="660"/>
      <c r="K215" s="661"/>
      <c r="L215" s="859"/>
      <c r="N215" s="118"/>
      <c r="R215" s="229"/>
      <c r="S215" s="118"/>
      <c r="T215" s="229"/>
      <c r="U215" s="118"/>
      <c r="V215" s="229"/>
      <c r="W215" s="118"/>
      <c r="X215" s="229"/>
      <c r="Y215" s="118"/>
      <c r="Z215" s="229"/>
      <c r="AA215" s="118"/>
      <c r="AB215" s="229"/>
      <c r="AC215" s="118"/>
      <c r="AD215" s="229"/>
    </row>
    <row r="216" spans="7:30" x14ac:dyDescent="0.2">
      <c r="G216" s="869"/>
      <c r="H216" s="792"/>
      <c r="I216" s="540"/>
      <c r="J216" s="660"/>
      <c r="K216" s="661"/>
      <c r="L216" s="859"/>
      <c r="N216" s="118"/>
      <c r="R216" s="229"/>
      <c r="S216" s="118"/>
      <c r="T216" s="229"/>
      <c r="U216" s="118"/>
      <c r="V216" s="229"/>
      <c r="W216" s="118"/>
      <c r="X216" s="229"/>
      <c r="Y216" s="118"/>
      <c r="Z216" s="229"/>
      <c r="AA216" s="118"/>
      <c r="AB216" s="229"/>
      <c r="AC216" s="118"/>
      <c r="AD216" s="229"/>
    </row>
    <row r="217" spans="7:30" ht="13.8" thickBot="1" x14ac:dyDescent="0.25">
      <c r="G217" s="870"/>
      <c r="H217" s="793"/>
      <c r="I217" s="794"/>
      <c r="J217" s="665"/>
      <c r="K217" s="666"/>
      <c r="L217" s="860"/>
      <c r="N217" s="231"/>
      <c r="R217" s="233"/>
      <c r="S217" s="231"/>
      <c r="T217" s="233"/>
      <c r="U217" s="231"/>
      <c r="V217" s="233"/>
      <c r="W217" s="231"/>
      <c r="X217" s="233"/>
      <c r="Y217" s="231"/>
      <c r="Z217" s="233"/>
      <c r="AA217" s="231"/>
      <c r="AB217" s="233"/>
      <c r="AC217" s="231"/>
      <c r="AD217" s="233"/>
    </row>
  </sheetData>
  <autoFilter ref="Q3:U173" xr:uid="{00000000-0009-0000-0000-000007000000}"/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男子S（2020） </vt:lpstr>
      <vt:lpstr>女子S（2020）</vt:lpstr>
      <vt:lpstr>男子D（2020）</vt:lpstr>
      <vt:lpstr>女子D（2020）</vt:lpstr>
      <vt:lpstr>作業男子S</vt:lpstr>
      <vt:lpstr>作業女子S</vt:lpstr>
      <vt:lpstr>作業男子D</vt:lpstr>
      <vt:lpstr>作業女子D</vt:lpstr>
      <vt:lpstr>'女子D（2020）'!Print_Area</vt:lpstr>
      <vt:lpstr>'女子S（2020）'!Print_Area</vt:lpstr>
      <vt:lpstr>'男子D（2020）'!Print_Area</vt:lpstr>
      <vt:lpstr>'男子S（2020） '!Print_Area</vt:lpstr>
      <vt:lpstr>'女子D（2020）'!Print_Titles</vt:lpstr>
      <vt:lpstr>'女子S（2020）'!Print_Titles</vt:lpstr>
      <vt:lpstr>'男子D（2020）'!Print_Titles</vt:lpstr>
      <vt:lpstr>'男子S（2020）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石川 翔太</cp:lastModifiedBy>
  <cp:lastPrinted>2020-12-14T09:02:42Z</cp:lastPrinted>
  <dcterms:created xsi:type="dcterms:W3CDTF">2017-01-16T01:46:40Z</dcterms:created>
  <dcterms:modified xsi:type="dcterms:W3CDTF">2020-12-14T09:02:55Z</dcterms:modified>
</cp:coreProperties>
</file>