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orakenta/Documents/mysite2/taikai/R2/IH/"/>
    </mc:Choice>
  </mc:AlternateContent>
  <xr:revisionPtr revIDLastSave="0" documentId="13_ncr:1_{0CCDA7EB-0245-344E-8549-95357FC1A6B2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団体男女" sheetId="13" r:id="rId1"/>
    <sheet name="団体名簿" sheetId="16" r:id="rId2"/>
    <sheet name="データ" sheetId="3" r:id="rId3"/>
    <sheet name="Sheet2" sheetId="15" r:id="rId4"/>
    <sheet name="Sheet1" sheetId="9" r:id="rId5"/>
    <sheet name="団体名簿データ" sheetId="17" r:id="rId6"/>
  </sheets>
  <definedNames>
    <definedName name="_xlnm._FilterDatabase" localSheetId="4" hidden="1">Sheet1!$A$1:$F$81</definedName>
    <definedName name="_xlnm._FilterDatabase" localSheetId="2" hidden="1">データ!#REF!</definedName>
    <definedName name="_xlnm._FilterDatabase" localSheetId="1" hidden="1">団体名簿!$B$24:$K$39</definedName>
    <definedName name="_xlnm.Print_Area" localSheetId="0">団体男女!$B$1:$O$53</definedName>
    <definedName name="_xlnm.Print_Area" localSheetId="1">団体名簿!$B$1:$K$39</definedName>
    <definedName name="_xlnm.Print_Area" hidden="1">#REF!</definedName>
    <definedName name="会場">#REF!</definedName>
    <definedName name="学校名">#REF!</definedName>
    <definedName name="選手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6" l="1"/>
  <c r="K15" i="16"/>
  <c r="D32" i="13"/>
  <c r="N20" i="13"/>
  <c r="D6" i="13"/>
  <c r="B29" i="3"/>
  <c r="N46" i="13"/>
  <c r="B5" i="3"/>
  <c r="B7" i="3"/>
  <c r="B9" i="3"/>
  <c r="B11" i="3"/>
  <c r="B13" i="3"/>
  <c r="C15" i="16" s="1"/>
  <c r="D15" i="16" s="1"/>
  <c r="B15" i="3"/>
  <c r="C10" i="16" s="1"/>
  <c r="D10" i="16" s="1"/>
  <c r="B17" i="3"/>
  <c r="B19" i="3"/>
  <c r="B21" i="3"/>
  <c r="B23" i="3"/>
  <c r="B25" i="3"/>
  <c r="B27" i="3"/>
  <c r="B3" i="15"/>
  <c r="E3" i="15"/>
  <c r="B5" i="15"/>
  <c r="E5" i="15"/>
  <c r="B7" i="15"/>
  <c r="E7" i="15"/>
  <c r="B9" i="15"/>
  <c r="E9" i="15"/>
  <c r="B11" i="15"/>
  <c r="E11" i="15"/>
  <c r="B13" i="15"/>
  <c r="E13" i="15"/>
  <c r="B15" i="15"/>
  <c r="E15" i="15"/>
  <c r="B17" i="15"/>
  <c r="E17" i="15"/>
  <c r="B19" i="15"/>
  <c r="E19" i="15"/>
  <c r="B21" i="15"/>
  <c r="E21" i="15"/>
  <c r="B23" i="15"/>
  <c r="E23" i="15"/>
  <c r="B25" i="15"/>
  <c r="E25" i="15"/>
  <c r="B27" i="15"/>
  <c r="E27" i="15"/>
  <c r="B29" i="15"/>
  <c r="E29" i="15"/>
  <c r="B31" i="15"/>
  <c r="E31" i="15"/>
  <c r="B33" i="15"/>
  <c r="E33" i="15"/>
  <c r="B3" i="3"/>
  <c r="E3" i="3"/>
  <c r="E5" i="3"/>
  <c r="C28" i="16" s="1"/>
  <c r="D28" i="16" s="1"/>
  <c r="E7" i="3"/>
  <c r="E9" i="3"/>
  <c r="E11" i="3"/>
  <c r="E13" i="3"/>
  <c r="E15" i="3"/>
  <c r="E17" i="3"/>
  <c r="E19" i="3"/>
  <c r="E21" i="3"/>
  <c r="E23" i="3"/>
  <c r="E25" i="3"/>
  <c r="E27" i="3"/>
  <c r="E29" i="3"/>
  <c r="B31" i="3"/>
  <c r="E31" i="3"/>
  <c r="B33" i="3"/>
  <c r="E33" i="3"/>
  <c r="C26" i="16" s="1"/>
  <c r="D26" i="16" s="1"/>
  <c r="N6" i="13"/>
  <c r="D8" i="13"/>
  <c r="N8" i="13"/>
  <c r="D10" i="13"/>
  <c r="N10" i="13"/>
  <c r="D12" i="13"/>
  <c r="M12" i="13"/>
  <c r="N12" i="13"/>
  <c r="D14" i="13"/>
  <c r="N14" i="13"/>
  <c r="D16" i="13"/>
  <c r="N16" i="13"/>
  <c r="D18" i="13"/>
  <c r="N18" i="13"/>
  <c r="D20" i="13"/>
  <c r="N32" i="13"/>
  <c r="D34" i="13"/>
  <c r="M34" i="13"/>
  <c r="N34" i="13"/>
  <c r="D36" i="13"/>
  <c r="N36" i="13"/>
  <c r="C38" i="13"/>
  <c r="D38" i="13"/>
  <c r="N38" i="13"/>
  <c r="D40" i="13"/>
  <c r="N40" i="13"/>
  <c r="D42" i="13"/>
  <c r="N42" i="13"/>
  <c r="D44" i="13"/>
  <c r="N44" i="13"/>
  <c r="D46" i="13"/>
  <c r="K10" i="16" l="1"/>
  <c r="K28" i="16"/>
  <c r="K26" i="16"/>
  <c r="J10" i="16"/>
  <c r="J28" i="16"/>
  <c r="J26" i="16"/>
  <c r="C44" i="13"/>
  <c r="C36" i="16"/>
  <c r="C8" i="13"/>
  <c r="C5" i="16"/>
  <c r="M16" i="13"/>
  <c r="C7" i="16"/>
  <c r="C34" i="13"/>
  <c r="C29" i="16"/>
  <c r="M44" i="13"/>
  <c r="C35" i="16"/>
  <c r="C20" i="13"/>
  <c r="C16" i="16"/>
  <c r="C18" i="13"/>
  <c r="C17" i="16"/>
  <c r="I15" i="16"/>
  <c r="I10" i="16"/>
  <c r="I28" i="16"/>
  <c r="I26" i="16"/>
  <c r="M8" i="13"/>
  <c r="C8" i="16"/>
  <c r="M38" i="13"/>
  <c r="C34" i="16"/>
  <c r="C36" i="13"/>
  <c r="C27" i="16"/>
  <c r="M6" i="13"/>
  <c r="C12" i="16"/>
  <c r="H15" i="16"/>
  <c r="H10" i="16"/>
  <c r="H28" i="16"/>
  <c r="H26" i="16"/>
  <c r="C10" i="13"/>
  <c r="C6" i="16"/>
  <c r="M36" i="13"/>
  <c r="C38" i="16"/>
  <c r="M46" i="13"/>
  <c r="C32" i="16"/>
  <c r="M14" i="13"/>
  <c r="C11" i="16"/>
  <c r="C16" i="13"/>
  <c r="C14" i="16"/>
  <c r="G15" i="16"/>
  <c r="G10" i="16"/>
  <c r="G28" i="16"/>
  <c r="G26" i="16"/>
  <c r="C40" i="13"/>
  <c r="C37" i="16"/>
  <c r="M18" i="13"/>
  <c r="C9" i="16"/>
  <c r="M32" i="13"/>
  <c r="C31" i="16"/>
  <c r="C32" i="13"/>
  <c r="C24" i="16"/>
  <c r="F15" i="16"/>
  <c r="F10" i="16"/>
  <c r="F28" i="16"/>
  <c r="F26" i="16"/>
  <c r="C46" i="13"/>
  <c r="C25" i="16"/>
  <c r="C12" i="13"/>
  <c r="M42" i="13"/>
  <c r="C30" i="16"/>
  <c r="C42" i="13"/>
  <c r="C39" i="16"/>
  <c r="M20" i="13"/>
  <c r="C19" i="16"/>
  <c r="E15" i="16"/>
  <c r="E10" i="16"/>
  <c r="E28" i="16"/>
  <c r="E26" i="16"/>
  <c r="M10" i="13"/>
  <c r="C18" i="16"/>
  <c r="M40" i="13"/>
  <c r="C33" i="16"/>
  <c r="C6" i="13"/>
  <c r="C4" i="16"/>
  <c r="C14" i="13"/>
  <c r="C13" i="16"/>
  <c r="D31" i="16" l="1"/>
  <c r="E31" i="16"/>
  <c r="F31" i="16"/>
  <c r="G31" i="16"/>
  <c r="H31" i="16"/>
  <c r="I31" i="16"/>
  <c r="J31" i="16"/>
  <c r="K31" i="16"/>
  <c r="D38" i="16"/>
  <c r="E38" i="16"/>
  <c r="F38" i="16"/>
  <c r="G38" i="16"/>
  <c r="H38" i="16"/>
  <c r="I38" i="16"/>
  <c r="J38" i="16"/>
  <c r="K38" i="16"/>
  <c r="D12" i="16"/>
  <c r="E12" i="16"/>
  <c r="F12" i="16"/>
  <c r="G12" i="16"/>
  <c r="H12" i="16"/>
  <c r="I12" i="16"/>
  <c r="J12" i="16"/>
  <c r="K12" i="16"/>
  <c r="D35" i="16"/>
  <c r="E35" i="16"/>
  <c r="F35" i="16"/>
  <c r="G35" i="16"/>
  <c r="H35" i="16"/>
  <c r="I35" i="16"/>
  <c r="J35" i="16"/>
  <c r="K35" i="16"/>
  <c r="D36" i="16"/>
  <c r="E36" i="16"/>
  <c r="F36" i="16"/>
  <c r="G36" i="16"/>
  <c r="H36" i="16"/>
  <c r="I36" i="16"/>
  <c r="J36" i="16"/>
  <c r="K36" i="16"/>
  <c r="D25" i="16"/>
  <c r="E25" i="16"/>
  <c r="F25" i="16"/>
  <c r="G25" i="16"/>
  <c r="H25" i="16"/>
  <c r="I25" i="16"/>
  <c r="J25" i="16"/>
  <c r="K25" i="16"/>
  <c r="D33" i="16"/>
  <c r="E33" i="16"/>
  <c r="F33" i="16"/>
  <c r="G33" i="16"/>
  <c r="H33" i="16"/>
  <c r="I33" i="16"/>
  <c r="J33" i="16"/>
  <c r="K33" i="16"/>
  <c r="D19" i="16"/>
  <c r="E19" i="16"/>
  <c r="K19" i="16"/>
  <c r="F19" i="16"/>
  <c r="G19" i="16"/>
  <c r="H19" i="16"/>
  <c r="I19" i="16"/>
  <c r="J19" i="16"/>
  <c r="D9" i="16"/>
  <c r="E9" i="16"/>
  <c r="F9" i="16"/>
  <c r="G9" i="16"/>
  <c r="H9" i="16"/>
  <c r="I9" i="16"/>
  <c r="J9" i="16"/>
  <c r="K9" i="16"/>
  <c r="D6" i="16"/>
  <c r="E6" i="16"/>
  <c r="F6" i="16"/>
  <c r="G6" i="16"/>
  <c r="H6" i="16"/>
  <c r="I6" i="16"/>
  <c r="J6" i="16"/>
  <c r="K6" i="16"/>
  <c r="D29" i="16"/>
  <c r="E29" i="16"/>
  <c r="F29" i="16"/>
  <c r="G29" i="16"/>
  <c r="H29" i="16"/>
  <c r="I29" i="16"/>
  <c r="J29" i="16"/>
  <c r="K29" i="16"/>
  <c r="D37" i="16"/>
  <c r="E37" i="16"/>
  <c r="F37" i="16"/>
  <c r="G37" i="16"/>
  <c r="H37" i="16"/>
  <c r="I37" i="16"/>
  <c r="J37" i="16"/>
  <c r="K37" i="16"/>
  <c r="D11" i="16"/>
  <c r="E11" i="16"/>
  <c r="F11" i="16"/>
  <c r="G11" i="16"/>
  <c r="H11" i="16"/>
  <c r="I11" i="16"/>
  <c r="J11" i="16"/>
  <c r="K11" i="16"/>
  <c r="D34" i="16"/>
  <c r="E34" i="16"/>
  <c r="F34" i="16"/>
  <c r="G34" i="16"/>
  <c r="H34" i="16"/>
  <c r="I34" i="16"/>
  <c r="J34" i="16"/>
  <c r="K34" i="16"/>
  <c r="D17" i="16"/>
  <c r="E17" i="16"/>
  <c r="F17" i="16"/>
  <c r="G17" i="16"/>
  <c r="K17" i="16"/>
  <c r="H17" i="16"/>
  <c r="J17" i="16"/>
  <c r="I17" i="16"/>
  <c r="D7" i="16"/>
  <c r="E7" i="16"/>
  <c r="F7" i="16"/>
  <c r="G7" i="16"/>
  <c r="H7" i="16"/>
  <c r="I7" i="16"/>
  <c r="J7" i="16"/>
  <c r="K7" i="16"/>
  <c r="D14" i="16"/>
  <c r="E14" i="16"/>
  <c r="F14" i="16"/>
  <c r="G14" i="16"/>
  <c r="H14" i="16"/>
  <c r="I14" i="16"/>
  <c r="J14" i="16"/>
  <c r="K14" i="16"/>
  <c r="D27" i="16"/>
  <c r="E27" i="16"/>
  <c r="F27" i="16"/>
  <c r="G27" i="16"/>
  <c r="H27" i="16"/>
  <c r="I27" i="16"/>
  <c r="J27" i="16"/>
  <c r="K27" i="16"/>
  <c r="D18" i="16"/>
  <c r="E18" i="16"/>
  <c r="F18" i="16"/>
  <c r="K18" i="16"/>
  <c r="G18" i="16"/>
  <c r="H18" i="16"/>
  <c r="I18" i="16"/>
  <c r="J18" i="16"/>
  <c r="D39" i="16"/>
  <c r="E39" i="16"/>
  <c r="F39" i="16"/>
  <c r="G39" i="16"/>
  <c r="H39" i="16"/>
  <c r="I39" i="16"/>
  <c r="J39" i="16"/>
  <c r="K39" i="16"/>
  <c r="D13" i="16"/>
  <c r="E13" i="16"/>
  <c r="F13" i="16"/>
  <c r="G13" i="16"/>
  <c r="H13" i="16"/>
  <c r="I13" i="16"/>
  <c r="J13" i="16"/>
  <c r="K13" i="16"/>
  <c r="D30" i="16"/>
  <c r="E30" i="16"/>
  <c r="F30" i="16"/>
  <c r="G30" i="16"/>
  <c r="H30" i="16"/>
  <c r="I30" i="16"/>
  <c r="J30" i="16"/>
  <c r="K30" i="16"/>
  <c r="K24" i="16"/>
  <c r="J24" i="16"/>
  <c r="I24" i="16"/>
  <c r="H24" i="16"/>
  <c r="G24" i="16"/>
  <c r="F24" i="16"/>
  <c r="E24" i="16"/>
  <c r="D24" i="16"/>
  <c r="D32" i="16"/>
  <c r="E32" i="16"/>
  <c r="F32" i="16"/>
  <c r="G32" i="16"/>
  <c r="H32" i="16"/>
  <c r="I32" i="16"/>
  <c r="J32" i="16"/>
  <c r="K32" i="16"/>
  <c r="D8" i="16"/>
  <c r="E8" i="16"/>
  <c r="F8" i="16"/>
  <c r="G8" i="16"/>
  <c r="H8" i="16"/>
  <c r="I8" i="16"/>
  <c r="J8" i="16"/>
  <c r="K8" i="16"/>
  <c r="D16" i="16"/>
  <c r="E16" i="16"/>
  <c r="K16" i="16"/>
  <c r="F16" i="16"/>
  <c r="G16" i="16"/>
  <c r="H16" i="16"/>
  <c r="I16" i="16"/>
  <c r="J16" i="16"/>
  <c r="D5" i="16"/>
  <c r="E5" i="16"/>
  <c r="F5" i="16"/>
  <c r="G5" i="16"/>
  <c r="H5" i="16"/>
  <c r="I5" i="16"/>
  <c r="J5" i="16"/>
  <c r="K5" i="16"/>
  <c r="K4" i="16"/>
  <c r="D4" i="16"/>
  <c r="J4" i="16"/>
  <c r="I4" i="16"/>
  <c r="H4" i="16"/>
  <c r="G4" i="16"/>
  <c r="F4" i="16"/>
  <c r="E4" i="16"/>
</calcChain>
</file>

<file path=xl/sharedStrings.xml><?xml version="1.0" encoding="utf-8"?>
<sst xmlns="http://schemas.openxmlformats.org/spreadsheetml/2006/main" count="397" uniqueCount="298">
  <si>
    <t>【男　子　団　体】</t>
  </si>
  <si>
    <t>【女　子　団　体】</t>
  </si>
  <si>
    <t>　　　男　子　　　　団 体 戦 登 録 メ ン バ ー</t>
  </si>
  <si>
    <t>学校名</t>
  </si>
  <si>
    <t>監督名</t>
  </si>
  <si>
    <t>選　手　名</t>
  </si>
  <si>
    <t>Ｎｏ１</t>
  </si>
  <si>
    <t>Ｎｏ２</t>
  </si>
  <si>
    <t>Ｎｏ３</t>
  </si>
  <si>
    <t>Ｎｏ４</t>
  </si>
  <si>
    <t>Ｎｏ５</t>
  </si>
  <si>
    <t>Ｎｏ６</t>
  </si>
  <si>
    <t>Ｎｏ７</t>
  </si>
  <si>
    <t>岐阜</t>
  </si>
  <si>
    <t>　　　女　子　　　　団 体 戦 登 録 メ ン バ ー</t>
  </si>
  <si>
    <t>団体（男子）</t>
  </si>
  <si>
    <t>団体（女子）</t>
  </si>
  <si>
    <t>西濃</t>
  </si>
  <si>
    <t>中濃</t>
  </si>
  <si>
    <t>東濃</t>
  </si>
  <si>
    <t>岐阜</t>
    <rPh sb="0" eb="2">
      <t>ギフ</t>
    </rPh>
    <phoneticPr fontId="2"/>
  </si>
  <si>
    <t>加納</t>
    <rPh sb="0" eb="2">
      <t>カノウ</t>
    </rPh>
    <phoneticPr fontId="2"/>
  </si>
  <si>
    <t>大垣南</t>
    <rPh sb="0" eb="2">
      <t>オオガキ</t>
    </rPh>
    <rPh sb="2" eb="3">
      <t>ミナミ</t>
    </rPh>
    <phoneticPr fontId="2"/>
  </si>
  <si>
    <t>郡上</t>
    <rPh sb="0" eb="2">
      <t>グジョウ</t>
    </rPh>
    <phoneticPr fontId="2"/>
  </si>
  <si>
    <t>麗澤瑞浪</t>
    <rPh sb="0" eb="2">
      <t>レイタク</t>
    </rPh>
    <rPh sb="2" eb="4">
      <t>ミズナミ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</si>
  <si>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</si>
  <si>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田中　聖子</t>
  </si>
  <si>
    <t>安永　一貴</t>
  </si>
  <si>
    <t>大垣北</t>
    <rPh sb="0" eb="2">
      <t>オオガキ</t>
    </rPh>
    <rPh sb="2" eb="3">
      <t>キタ</t>
    </rPh>
    <phoneticPr fontId="2"/>
  </si>
  <si>
    <t>川瀬　竜一</t>
  </si>
  <si>
    <t>足立愉有子</t>
  </si>
  <si>
    <t>岐南工</t>
    <rPh sb="0" eb="2">
      <t>ギナン</t>
    </rPh>
    <rPh sb="2" eb="3">
      <t>コウ</t>
    </rPh>
    <phoneticPr fontId="2"/>
  </si>
  <si>
    <t>加茂</t>
    <rPh sb="0" eb="2">
      <t>カモ</t>
    </rPh>
    <phoneticPr fontId="2"/>
  </si>
  <si>
    <t>多治見</t>
    <rPh sb="0" eb="3">
      <t>タジミ</t>
    </rPh>
    <phoneticPr fontId="2"/>
  </si>
  <si>
    <t>中津</t>
    <rPh sb="0" eb="2">
      <t>ナカツ</t>
    </rPh>
    <phoneticPr fontId="2"/>
  </si>
  <si>
    <t>恵那</t>
    <rPh sb="0" eb="2">
      <t>エナ</t>
    </rPh>
    <phoneticPr fontId="2"/>
  </si>
  <si>
    <t>済美</t>
    <rPh sb="0" eb="2">
      <t>セイビ</t>
    </rPh>
    <phoneticPr fontId="2"/>
  </si>
  <si>
    <t>大野　貴也</t>
  </si>
  <si>
    <t>所　　武信</t>
  </si>
  <si>
    <t>座馬　　大③</t>
  </si>
  <si>
    <t>浅井　暢斗③</t>
  </si>
  <si>
    <t>林　　明利③</t>
  </si>
  <si>
    <t>豊吉　柊人②</t>
  </si>
  <si>
    <t>藤本　博文②</t>
  </si>
  <si>
    <t>中村慎之助③</t>
  </si>
  <si>
    <t>大村　柊人③</t>
  </si>
  <si>
    <t>各務原</t>
  </si>
  <si>
    <t>飯沼　優斗③</t>
  </si>
  <si>
    <t>澤田功太郎③</t>
  </si>
  <si>
    <t>木村　祐介②</t>
  </si>
  <si>
    <t>柴田　裕平③</t>
  </si>
  <si>
    <t>今尾　　僚③</t>
  </si>
  <si>
    <t>渡辺　　駿②</t>
  </si>
  <si>
    <t>大野　竜輝③</t>
  </si>
  <si>
    <t>服部　将大③</t>
  </si>
  <si>
    <t>木股好太郎③</t>
  </si>
  <si>
    <t>棚橋　佑弥①</t>
  </si>
  <si>
    <t>木股直太郎①</t>
  </si>
  <si>
    <t>加藤　健司</t>
  </si>
  <si>
    <t>武市　勇輝③</t>
  </si>
  <si>
    <t>大谷　涼馬③</t>
  </si>
  <si>
    <t>棚橋　洋介②</t>
  </si>
  <si>
    <t>成澤　　曜②</t>
  </si>
  <si>
    <t>河口明日翔②</t>
  </si>
  <si>
    <t>江﨑　大智②</t>
  </si>
  <si>
    <t>北村　翔太②</t>
  </si>
  <si>
    <t>古家　幸司</t>
  </si>
  <si>
    <t>森　　裕樹③</t>
  </si>
  <si>
    <t>馬谷未来翔③</t>
  </si>
  <si>
    <t>木下　航真③</t>
  </si>
  <si>
    <t>大脇　颯太③</t>
  </si>
  <si>
    <t>藤田　真伍③</t>
  </si>
  <si>
    <t>鶴見　海斗③</t>
  </si>
  <si>
    <t>小寺　健斗③</t>
  </si>
  <si>
    <t>関谷　　花③</t>
  </si>
  <si>
    <t>堂前　瑠希③</t>
  </si>
  <si>
    <t>松島かなみ③</t>
  </si>
  <si>
    <t>松尾　希依③</t>
  </si>
  <si>
    <t>吉田　　桜③</t>
  </si>
  <si>
    <t>浜島　由衣③</t>
  </si>
  <si>
    <t>岩城　真佑③</t>
  </si>
  <si>
    <t>重松　優芽②</t>
  </si>
  <si>
    <t>尾関萌々子②</t>
  </si>
  <si>
    <t>西垣　文葉②</t>
  </si>
  <si>
    <t>正田　愛奈②</t>
  </si>
  <si>
    <t>舩戸　麻衣②</t>
  </si>
  <si>
    <t>堀場　　杏②</t>
  </si>
  <si>
    <t>加藤　瑠風②</t>
  </si>
  <si>
    <t>林　　亮介</t>
  </si>
  <si>
    <t>井田　響夏③</t>
  </si>
  <si>
    <t>大栗　有稀③</t>
  </si>
  <si>
    <t>田中　もえ③</t>
  </si>
  <si>
    <t>鈴木　愛理③</t>
  </si>
  <si>
    <t>長屋　閑玖②</t>
  </si>
  <si>
    <t>浅野　桜花②</t>
  </si>
  <si>
    <t>伏屋　和香②</t>
  </si>
  <si>
    <t>田中　論志</t>
  </si>
  <si>
    <t>深尾　初音①</t>
  </si>
  <si>
    <t>和田菜々穂②</t>
  </si>
  <si>
    <t>池田　　絢②</t>
  </si>
  <si>
    <t>三輪　祐佳②</t>
  </si>
  <si>
    <t>井深　　葵②</t>
  </si>
  <si>
    <t>稗田　優菜②</t>
  </si>
  <si>
    <t>羽賀　天音②</t>
  </si>
  <si>
    <t>鈴木　彩乃②</t>
  </si>
  <si>
    <t>磯野　湖都②</t>
  </si>
  <si>
    <t>石井　佳緒②</t>
  </si>
  <si>
    <t>田中　夏輝②</t>
  </si>
  <si>
    <t>長坂　彩未②</t>
  </si>
  <si>
    <t>山田　薫之②</t>
  </si>
  <si>
    <t>平光菜々心②</t>
  </si>
  <si>
    <t>各務原西</t>
    <rPh sb="0" eb="2">
      <t>カカミ</t>
    </rPh>
    <rPh sb="2" eb="3">
      <t>ハラ</t>
    </rPh>
    <rPh sb="3" eb="4">
      <t>ニシ</t>
    </rPh>
    <phoneticPr fontId="2"/>
  </si>
  <si>
    <t>前刀　奏斗③</t>
    <rPh sb="0" eb="1">
      <t>まえ</t>
    </rPh>
    <rPh sb="1" eb="2">
      <t>かたな</t>
    </rPh>
    <rPh sb="3" eb="4">
      <t>かな</t>
    </rPh>
    <rPh sb="4" eb="5">
      <t>と</t>
    </rPh>
    <phoneticPr fontId="2" type="Hiragana"/>
  </si>
  <si>
    <t>藤井　悠成②</t>
    <rPh sb="0" eb="2">
      <t>フジイ</t>
    </rPh>
    <rPh sb="3" eb="4">
      <t>ユウ</t>
    </rPh>
    <rPh sb="4" eb="5">
      <t>セイ</t>
    </rPh>
    <phoneticPr fontId="2"/>
  </si>
  <si>
    <t>河村　英輝③</t>
    <rPh sb="0" eb="2">
      <t>かわむら</t>
    </rPh>
    <rPh sb="3" eb="4">
      <t>えい</t>
    </rPh>
    <rPh sb="4" eb="5">
      <t>てる</t>
    </rPh>
    <phoneticPr fontId="2" type="Hiragana"/>
  </si>
  <si>
    <t>大橋　宏都③</t>
    <rPh sb="0" eb="2">
      <t>おおはし</t>
    </rPh>
    <rPh sb="3" eb="4">
      <t>ひろ</t>
    </rPh>
    <rPh sb="4" eb="5">
      <t>と</t>
    </rPh>
    <phoneticPr fontId="2" type="Hiragana"/>
  </si>
  <si>
    <t>吉安　皇雅②</t>
    <rPh sb="0" eb="2">
      <t>ヨシヤス</t>
    </rPh>
    <rPh sb="3" eb="4">
      <t>コウ</t>
    </rPh>
    <rPh sb="4" eb="5">
      <t>ガ</t>
    </rPh>
    <phoneticPr fontId="2"/>
  </si>
  <si>
    <t>古市　創太②</t>
    <rPh sb="0" eb="2">
      <t>フルイチ</t>
    </rPh>
    <rPh sb="3" eb="4">
      <t>ソウ</t>
    </rPh>
    <rPh sb="4" eb="5">
      <t>タ</t>
    </rPh>
    <phoneticPr fontId="2"/>
  </si>
  <si>
    <t>馬場　大耀②</t>
    <rPh sb="0" eb="2">
      <t>ババ</t>
    </rPh>
    <rPh sb="3" eb="4">
      <t>タイ</t>
    </rPh>
    <rPh sb="4" eb="5">
      <t>ヨウ</t>
    </rPh>
    <phoneticPr fontId="2"/>
  </si>
  <si>
    <t>早野　賢謙</t>
    <rPh sb="0" eb="2">
      <t>ハヤノ</t>
    </rPh>
    <rPh sb="3" eb="5">
      <t>マサアキ</t>
    </rPh>
    <phoneticPr fontId="2"/>
  </si>
  <si>
    <t>菱田　航生③</t>
  </si>
  <si>
    <t>北野　旦陽②</t>
  </si>
  <si>
    <t>中村　優太③</t>
  </si>
  <si>
    <t>安田　陸人②</t>
  </si>
  <si>
    <t>田中　良祐②</t>
  </si>
  <si>
    <t>川瀬　大登②</t>
  </si>
  <si>
    <t>日比野康平②</t>
  </si>
  <si>
    <t>久保田信孝</t>
    <rPh sb="0" eb="3">
      <t>クボタ</t>
    </rPh>
    <rPh sb="3" eb="5">
      <t>ノブタカ</t>
    </rPh>
    <phoneticPr fontId="2"/>
  </si>
  <si>
    <t>向山　実来②</t>
    <rPh sb="0" eb="2">
      <t>ムコヤマ</t>
    </rPh>
    <rPh sb="3" eb="4">
      <t>ジツ</t>
    </rPh>
    <rPh sb="4" eb="5">
      <t>ク</t>
    </rPh>
    <phoneticPr fontId="2"/>
  </si>
  <si>
    <t>近藤　春奈②</t>
    <rPh sb="0" eb="2">
      <t>コンドウ</t>
    </rPh>
    <rPh sb="3" eb="5">
      <t>ハルナ</t>
    </rPh>
    <phoneticPr fontId="2"/>
  </si>
  <si>
    <t>小野木笑花①</t>
    <rPh sb="0" eb="3">
      <t>オノギ</t>
    </rPh>
    <rPh sb="3" eb="4">
      <t>ワラ</t>
    </rPh>
    <rPh sb="4" eb="5">
      <t>ハナ</t>
    </rPh>
    <phoneticPr fontId="2"/>
  </si>
  <si>
    <t>鳥本　優奈②</t>
    <rPh sb="0" eb="2">
      <t>トリモト</t>
    </rPh>
    <rPh sb="3" eb="4">
      <t>ユウ</t>
    </rPh>
    <rPh sb="4" eb="5">
      <t>ナ</t>
    </rPh>
    <phoneticPr fontId="2"/>
  </si>
  <si>
    <t>川瀬菜々美②</t>
    <rPh sb="0" eb="2">
      <t>カワセ</t>
    </rPh>
    <rPh sb="2" eb="4">
      <t>ナナ</t>
    </rPh>
    <rPh sb="4" eb="5">
      <t>ビ</t>
    </rPh>
    <phoneticPr fontId="2"/>
  </si>
  <si>
    <t>葛山　　恵②</t>
    <rPh sb="0" eb="2">
      <t>カツラヤマ</t>
    </rPh>
    <rPh sb="4" eb="5">
      <t>ケイ</t>
    </rPh>
    <phoneticPr fontId="2"/>
  </si>
  <si>
    <t>宮川　実咲②</t>
    <rPh sb="0" eb="2">
      <t>ミヤガワ</t>
    </rPh>
    <rPh sb="3" eb="4">
      <t>ジツ</t>
    </rPh>
    <rPh sb="4" eb="5">
      <t>サ</t>
    </rPh>
    <phoneticPr fontId="2"/>
  </si>
  <si>
    <t>五十川　貢</t>
    <rPh sb="0" eb="3">
      <t>イカガワ</t>
    </rPh>
    <rPh sb="4" eb="5">
      <t>ミツグ</t>
    </rPh>
    <phoneticPr fontId="2"/>
  </si>
  <si>
    <t>松原さくら③</t>
  </si>
  <si>
    <t>髙橋沙也加③</t>
  </si>
  <si>
    <t>髙橋　美有③</t>
  </si>
  <si>
    <t>水野　慶子③</t>
  </si>
  <si>
    <t>安藤　千尋②</t>
    <rPh sb="0" eb="2">
      <t>アンドウ</t>
    </rPh>
    <rPh sb="3" eb="5">
      <t>チヒロ</t>
    </rPh>
    <phoneticPr fontId="3"/>
  </si>
  <si>
    <t>古田　仁菜②</t>
    <rPh sb="0" eb="2">
      <t>フルタ</t>
    </rPh>
    <rPh sb="3" eb="5">
      <t>ニナ</t>
    </rPh>
    <phoneticPr fontId="3"/>
  </si>
  <si>
    <t>安部　実南②</t>
    <rPh sb="0" eb="2">
      <t>アンベ</t>
    </rPh>
    <rPh sb="3" eb="4">
      <t>ミ</t>
    </rPh>
    <rPh sb="4" eb="5">
      <t>ミナミ</t>
    </rPh>
    <phoneticPr fontId="3"/>
  </si>
  <si>
    <t>関</t>
  </si>
  <si>
    <t>長尾　俊希③</t>
    <rPh sb="0" eb="2">
      <t>ナガオ</t>
    </rPh>
    <rPh sb="3" eb="5">
      <t>トシキ</t>
    </rPh>
    <phoneticPr fontId="11"/>
  </si>
  <si>
    <t>下村　　稜③</t>
    <rPh sb="0" eb="2">
      <t>シモムラ</t>
    </rPh>
    <rPh sb="4" eb="5">
      <t>リョウ</t>
    </rPh>
    <phoneticPr fontId="11"/>
  </si>
  <si>
    <t>佐藤　瑞己③</t>
    <rPh sb="0" eb="2">
      <t>サトウ</t>
    </rPh>
    <rPh sb="3" eb="5">
      <t>ミズキ</t>
    </rPh>
    <phoneticPr fontId="11"/>
  </si>
  <si>
    <t>亀山　貴史③</t>
    <rPh sb="0" eb="2">
      <t>カメヤマ</t>
    </rPh>
    <rPh sb="3" eb="5">
      <t>タカフミ</t>
    </rPh>
    <phoneticPr fontId="11"/>
  </si>
  <si>
    <t>増田　悠希③</t>
    <rPh sb="0" eb="2">
      <t>マスダ</t>
    </rPh>
    <rPh sb="3" eb="5">
      <t>ユウキ</t>
    </rPh>
    <phoneticPr fontId="11"/>
  </si>
  <si>
    <t>郡上</t>
  </si>
  <si>
    <t>瀧　　晃成</t>
    <rPh sb="0" eb="1">
      <t>タキ</t>
    </rPh>
    <rPh sb="3" eb="5">
      <t>コウセイ</t>
    </rPh>
    <phoneticPr fontId="11"/>
  </si>
  <si>
    <t>山下　湧登②</t>
    <rPh sb="0" eb="2">
      <t>ヤマシタ</t>
    </rPh>
    <rPh sb="3" eb="4">
      <t>ワ</t>
    </rPh>
    <rPh sb="4" eb="5">
      <t>ト</t>
    </rPh>
    <phoneticPr fontId="11"/>
  </si>
  <si>
    <t>戸田　涼太②</t>
    <rPh sb="0" eb="2">
      <t>トダ</t>
    </rPh>
    <rPh sb="3" eb="5">
      <t>リョウタ</t>
    </rPh>
    <phoneticPr fontId="11"/>
  </si>
  <si>
    <t>入木田颯真②</t>
    <rPh sb="0" eb="3">
      <t>イリキダ</t>
    </rPh>
    <rPh sb="3" eb="4">
      <t>ソウ</t>
    </rPh>
    <rPh sb="4" eb="5">
      <t>マ</t>
    </rPh>
    <phoneticPr fontId="11"/>
  </si>
  <si>
    <t>水野峻太朗②</t>
    <rPh sb="0" eb="2">
      <t>ミズノ</t>
    </rPh>
    <rPh sb="2" eb="3">
      <t>シュン</t>
    </rPh>
    <rPh sb="3" eb="5">
      <t>タロウ</t>
    </rPh>
    <phoneticPr fontId="11"/>
  </si>
  <si>
    <t>山田　佳生①</t>
    <rPh sb="0" eb="2">
      <t>ヤマダ</t>
    </rPh>
    <rPh sb="3" eb="5">
      <t>ヨシオ</t>
    </rPh>
    <phoneticPr fontId="11"/>
  </si>
  <si>
    <t>高垣　　柊①</t>
    <rPh sb="0" eb="2">
      <t>タカガキ</t>
    </rPh>
    <rPh sb="4" eb="5">
      <t>ヒイラギ</t>
    </rPh>
    <phoneticPr fontId="11"/>
  </si>
  <si>
    <t>加茂</t>
  </si>
  <si>
    <t>有賀　絢平③</t>
  </si>
  <si>
    <t>糟谷　　翔③</t>
  </si>
  <si>
    <t>石川　剛翔③</t>
  </si>
  <si>
    <t>亀谷　尚央②</t>
  </si>
  <si>
    <t>辻　　洸瑠②</t>
  </si>
  <si>
    <t>奥村　　蓮②</t>
  </si>
  <si>
    <t>田中　　颯②</t>
  </si>
  <si>
    <t>帝京大可児</t>
  </si>
  <si>
    <t>加藤　博也</t>
    <rPh sb="0" eb="2">
      <t>カトウ</t>
    </rPh>
    <rPh sb="3" eb="4">
      <t>ヒロ</t>
    </rPh>
    <rPh sb="4" eb="5">
      <t>ヤ</t>
    </rPh>
    <phoneticPr fontId="11"/>
  </si>
  <si>
    <t>加納　暖己②</t>
    <rPh sb="0" eb="2">
      <t>カノウ</t>
    </rPh>
    <rPh sb="3" eb="4">
      <t>アタタ</t>
    </rPh>
    <rPh sb="4" eb="5">
      <t>オノレ</t>
    </rPh>
    <phoneticPr fontId="11"/>
  </si>
  <si>
    <t>奥村　健人②</t>
    <rPh sb="0" eb="2">
      <t>オクムラ</t>
    </rPh>
    <rPh sb="3" eb="4">
      <t>ケン</t>
    </rPh>
    <rPh sb="4" eb="5">
      <t>ヒト</t>
    </rPh>
    <phoneticPr fontId="11"/>
  </si>
  <si>
    <t>亀井誠一郎②</t>
    <rPh sb="0" eb="2">
      <t>カメイ</t>
    </rPh>
    <rPh sb="2" eb="5">
      <t>セイイチロウ</t>
    </rPh>
    <phoneticPr fontId="11"/>
  </si>
  <si>
    <t>加藤　夢叶②</t>
    <rPh sb="0" eb="2">
      <t>カトウ</t>
    </rPh>
    <rPh sb="3" eb="4">
      <t>ユメ</t>
    </rPh>
    <rPh sb="4" eb="5">
      <t>カナ</t>
    </rPh>
    <phoneticPr fontId="11"/>
  </si>
  <si>
    <t>伊藤　穂高②</t>
    <rPh sb="0" eb="2">
      <t>イトウ</t>
    </rPh>
    <rPh sb="3" eb="5">
      <t>ホタカ</t>
    </rPh>
    <phoneticPr fontId="11"/>
  </si>
  <si>
    <t>伊藤　　清②</t>
    <rPh sb="0" eb="2">
      <t>イトウ</t>
    </rPh>
    <rPh sb="4" eb="5">
      <t>キヨシ</t>
    </rPh>
    <phoneticPr fontId="11"/>
  </si>
  <si>
    <t>織田健太郎②</t>
    <rPh sb="0" eb="2">
      <t>オダ</t>
    </rPh>
    <rPh sb="2" eb="5">
      <t>ケンタロウ</t>
    </rPh>
    <phoneticPr fontId="11"/>
  </si>
  <si>
    <t>加茂農林</t>
  </si>
  <si>
    <t>長屋　恵佑</t>
  </si>
  <si>
    <t>森　　健太③</t>
  </si>
  <si>
    <t>鈴木　博斗③</t>
  </si>
  <si>
    <t>永田　　康③</t>
  </si>
  <si>
    <t>大鋸　蔵真②</t>
  </si>
  <si>
    <t>長尾　紘希②</t>
  </si>
  <si>
    <t>田口　聖也②</t>
  </si>
  <si>
    <t>奥田　靖彦</t>
    <rPh sb="0" eb="2">
      <t>オクダ</t>
    </rPh>
    <rPh sb="3" eb="5">
      <t>ヤスヒコ</t>
    </rPh>
    <phoneticPr fontId="11"/>
  </si>
  <si>
    <t>間宮　万結②</t>
    <rPh sb="0" eb="2">
      <t>マミヤ</t>
    </rPh>
    <rPh sb="3" eb="5">
      <t>マユ</t>
    </rPh>
    <phoneticPr fontId="11"/>
  </si>
  <si>
    <t>林　　香那①</t>
    <rPh sb="0" eb="1">
      <t>ハヤシ</t>
    </rPh>
    <rPh sb="3" eb="5">
      <t>カナ</t>
    </rPh>
    <phoneticPr fontId="11"/>
  </si>
  <si>
    <t>古田　唯夏②</t>
    <rPh sb="0" eb="2">
      <t>フルタ</t>
    </rPh>
    <rPh sb="3" eb="5">
      <t>ユイカ</t>
    </rPh>
    <phoneticPr fontId="11"/>
  </si>
  <si>
    <t>石井　　晶②</t>
    <rPh sb="0" eb="2">
      <t>イシイ</t>
    </rPh>
    <rPh sb="4" eb="5">
      <t>ショウ</t>
    </rPh>
    <phoneticPr fontId="11"/>
  </si>
  <si>
    <t>足立　莉子②</t>
    <rPh sb="0" eb="2">
      <t>アダチ</t>
    </rPh>
    <rPh sb="3" eb="5">
      <t>リコ</t>
    </rPh>
    <phoneticPr fontId="11"/>
  </si>
  <si>
    <t>後藤　咲季②</t>
    <rPh sb="0" eb="2">
      <t>ゴトウ</t>
    </rPh>
    <rPh sb="3" eb="5">
      <t>サキ</t>
    </rPh>
    <phoneticPr fontId="11"/>
  </si>
  <si>
    <t>東濃実業</t>
    <rPh sb="0" eb="1">
      <t>ヒガシ</t>
    </rPh>
    <rPh sb="1" eb="2">
      <t>ノウ</t>
    </rPh>
    <rPh sb="2" eb="4">
      <t>ジツギョウ</t>
    </rPh>
    <phoneticPr fontId="2"/>
  </si>
  <si>
    <t>山木田雅明</t>
    <rPh sb="0" eb="1">
      <t>ヤマ</t>
    </rPh>
    <rPh sb="1" eb="3">
      <t>キタ</t>
    </rPh>
    <rPh sb="3" eb="5">
      <t>マサアキ</t>
    </rPh>
    <phoneticPr fontId="11"/>
  </si>
  <si>
    <t>渡邊明衣里③</t>
    <rPh sb="0" eb="2">
      <t>ワタナベ</t>
    </rPh>
    <rPh sb="2" eb="3">
      <t>メイ</t>
    </rPh>
    <rPh sb="3" eb="4">
      <t>イ</t>
    </rPh>
    <rPh sb="4" eb="5">
      <t>リ</t>
    </rPh>
    <phoneticPr fontId="11"/>
  </si>
  <si>
    <t>岡野紅香乃②</t>
    <rPh sb="0" eb="2">
      <t>オカノ</t>
    </rPh>
    <rPh sb="2" eb="3">
      <t>コウ</t>
    </rPh>
    <rPh sb="3" eb="4">
      <t>カオル</t>
    </rPh>
    <rPh sb="4" eb="5">
      <t>ノ</t>
    </rPh>
    <phoneticPr fontId="11"/>
  </si>
  <si>
    <t>佐伯　弥倖③</t>
    <rPh sb="0" eb="2">
      <t>サエキ</t>
    </rPh>
    <rPh sb="3" eb="4">
      <t>ヤ</t>
    </rPh>
    <rPh sb="4" eb="5">
      <t>ユキ</t>
    </rPh>
    <phoneticPr fontId="11"/>
  </si>
  <si>
    <t>池井戸天音③</t>
    <rPh sb="0" eb="3">
      <t>イケイド</t>
    </rPh>
    <rPh sb="3" eb="5">
      <t>アマネ</t>
    </rPh>
    <phoneticPr fontId="11"/>
  </si>
  <si>
    <t>田中　心喜③</t>
  </si>
  <si>
    <t>加藤　紗希③</t>
  </si>
  <si>
    <t>永田　結愛③</t>
  </si>
  <si>
    <t>白井　靖彦</t>
    <rPh sb="0" eb="2">
      <t>シライ</t>
    </rPh>
    <rPh sb="3" eb="5">
      <t>ヤスヒコ</t>
    </rPh>
    <phoneticPr fontId="11"/>
  </si>
  <si>
    <t>辻　　真歩①</t>
    <rPh sb="0" eb="1">
      <t>ツジ</t>
    </rPh>
    <rPh sb="3" eb="4">
      <t>シン</t>
    </rPh>
    <rPh sb="4" eb="5">
      <t>アル</t>
    </rPh>
    <phoneticPr fontId="11"/>
  </si>
  <si>
    <t>鍵山　里歩②</t>
  </si>
  <si>
    <t>堀部愛結華②</t>
  </si>
  <si>
    <t>河野　紗英②</t>
    <rPh sb="0" eb="2">
      <t>カワノ</t>
    </rPh>
    <rPh sb="3" eb="4">
      <t>サ</t>
    </rPh>
    <rPh sb="4" eb="5">
      <t>エイ</t>
    </rPh>
    <phoneticPr fontId="13"/>
  </si>
  <si>
    <t>寺下美香子②</t>
    <rPh sb="0" eb="2">
      <t>テラシタ</t>
    </rPh>
    <rPh sb="2" eb="3">
      <t>ミ</t>
    </rPh>
    <rPh sb="3" eb="4">
      <t>カオ</t>
    </rPh>
    <rPh sb="4" eb="5">
      <t>コ</t>
    </rPh>
    <phoneticPr fontId="11"/>
  </si>
  <si>
    <t>柴田　　果②</t>
    <rPh sb="0" eb="2">
      <t>シバタ</t>
    </rPh>
    <rPh sb="4" eb="5">
      <t>ハテ</t>
    </rPh>
    <phoneticPr fontId="11"/>
  </si>
  <si>
    <t>長谷　はる②</t>
  </si>
  <si>
    <t>田口　誠也</t>
    <rPh sb="0" eb="2">
      <t>タグチ</t>
    </rPh>
    <rPh sb="3" eb="5">
      <t>セイヤ</t>
    </rPh>
    <phoneticPr fontId="11"/>
  </si>
  <si>
    <t>二村　南実②</t>
    <rPh sb="0" eb="2">
      <t>フタムラ</t>
    </rPh>
    <rPh sb="3" eb="4">
      <t>ミナミ</t>
    </rPh>
    <rPh sb="4" eb="5">
      <t>ジツ</t>
    </rPh>
    <phoneticPr fontId="11"/>
  </si>
  <si>
    <t>芝野　愛夕②</t>
    <rPh sb="0" eb="2">
      <t>シバノ</t>
    </rPh>
    <rPh sb="3" eb="4">
      <t>アイ</t>
    </rPh>
    <rPh sb="4" eb="5">
      <t>ユウ</t>
    </rPh>
    <phoneticPr fontId="11"/>
  </si>
  <si>
    <t>山口　詩乃②</t>
    <rPh sb="0" eb="2">
      <t>ヤマグチ</t>
    </rPh>
    <rPh sb="3" eb="5">
      <t>シノ</t>
    </rPh>
    <phoneticPr fontId="11"/>
  </si>
  <si>
    <t>此島　知花②</t>
    <rPh sb="0" eb="1">
      <t>コ</t>
    </rPh>
    <rPh sb="1" eb="2">
      <t>シマ</t>
    </rPh>
    <rPh sb="3" eb="5">
      <t>ハルカ</t>
    </rPh>
    <phoneticPr fontId="11"/>
  </si>
  <si>
    <t>馬場　咲帆①</t>
    <rPh sb="0" eb="2">
      <t>ウマバ</t>
    </rPh>
    <rPh sb="3" eb="5">
      <t>サキホ</t>
    </rPh>
    <phoneticPr fontId="11"/>
  </si>
  <si>
    <t>渡辺　もも②</t>
    <rPh sb="0" eb="2">
      <t>ワタナベ</t>
    </rPh>
    <phoneticPr fontId="11"/>
  </si>
  <si>
    <t>武義</t>
  </si>
  <si>
    <t>荒井　悠稀</t>
    <rPh sb="0" eb="2">
      <t>アライ</t>
    </rPh>
    <phoneticPr fontId="11"/>
  </si>
  <si>
    <t>粥川　美星②</t>
    <rPh sb="0" eb="2">
      <t>カユカワ</t>
    </rPh>
    <rPh sb="3" eb="4">
      <t>ミ</t>
    </rPh>
    <rPh sb="4" eb="5">
      <t>セイ</t>
    </rPh>
    <phoneticPr fontId="11"/>
  </si>
  <si>
    <t>棚橋優梨音②</t>
    <rPh sb="0" eb="2">
      <t>タナハシ</t>
    </rPh>
    <rPh sb="2" eb="3">
      <t>ヤサ</t>
    </rPh>
    <rPh sb="3" eb="4">
      <t>ナシ</t>
    </rPh>
    <rPh sb="4" eb="5">
      <t>オト</t>
    </rPh>
    <phoneticPr fontId="11"/>
  </si>
  <si>
    <t>西村　唯瑚②</t>
    <rPh sb="0" eb="2">
      <t>ニシムラ</t>
    </rPh>
    <rPh sb="3" eb="4">
      <t>ユイ</t>
    </rPh>
    <rPh sb="4" eb="5">
      <t>コ</t>
    </rPh>
    <phoneticPr fontId="11"/>
  </si>
  <si>
    <t>佐藤　綾花②</t>
    <rPh sb="0" eb="2">
      <t>サトウ</t>
    </rPh>
    <rPh sb="3" eb="4">
      <t>アヤ</t>
    </rPh>
    <rPh sb="4" eb="5">
      <t>ハナ</t>
    </rPh>
    <phoneticPr fontId="11"/>
  </si>
  <si>
    <t>佐藤　菜美②</t>
    <rPh sb="0" eb="2">
      <t>サトウ</t>
    </rPh>
    <rPh sb="3" eb="5">
      <t>ナミ</t>
    </rPh>
    <phoneticPr fontId="11"/>
  </si>
  <si>
    <t>河合　舞乃②</t>
    <rPh sb="0" eb="2">
      <t>カワイ</t>
    </rPh>
    <rPh sb="3" eb="4">
      <t>マ</t>
    </rPh>
    <rPh sb="4" eb="5">
      <t>ノ</t>
    </rPh>
    <phoneticPr fontId="11"/>
  </si>
  <si>
    <t>可児</t>
  </si>
  <si>
    <t>吉村　実優③</t>
    <rPh sb="0" eb="2">
      <t>ヨシムラ</t>
    </rPh>
    <rPh sb="3" eb="5">
      <t>ミユ</t>
    </rPh>
    <phoneticPr fontId="11"/>
  </si>
  <si>
    <t>伊藤　樹那③</t>
    <rPh sb="0" eb="2">
      <t>イトウ</t>
    </rPh>
    <rPh sb="3" eb="4">
      <t>ジュ</t>
    </rPh>
    <rPh sb="4" eb="5">
      <t>ナ</t>
    </rPh>
    <phoneticPr fontId="11"/>
  </si>
  <si>
    <t>今井さくら②</t>
  </si>
  <si>
    <t>古田　琳子②</t>
    <rPh sb="0" eb="2">
      <t>フルタ</t>
    </rPh>
    <rPh sb="3" eb="4">
      <t>リン</t>
    </rPh>
    <rPh sb="4" eb="5">
      <t>コ</t>
    </rPh>
    <phoneticPr fontId="11"/>
  </si>
  <si>
    <t>亀谷　　涼②</t>
    <rPh sb="0" eb="2">
      <t>カメガイ</t>
    </rPh>
    <rPh sb="4" eb="5">
      <t>リョウ</t>
    </rPh>
    <phoneticPr fontId="11"/>
  </si>
  <si>
    <t>山口　莉奈②</t>
    <rPh sb="0" eb="2">
      <t>ヤマグチ</t>
    </rPh>
    <rPh sb="3" eb="4">
      <t>リ</t>
    </rPh>
    <rPh sb="4" eb="5">
      <t>ナ</t>
    </rPh>
    <phoneticPr fontId="11"/>
  </si>
  <si>
    <t>佐藤　優衣②</t>
    <rPh sb="0" eb="2">
      <t>サトウ</t>
    </rPh>
    <rPh sb="3" eb="5">
      <t>ユイ</t>
    </rPh>
    <phoneticPr fontId="11"/>
  </si>
  <si>
    <t>関商工</t>
  </si>
  <si>
    <t>伊藤　拓麿</t>
    <rPh sb="0" eb="2">
      <t>イトウ</t>
    </rPh>
    <rPh sb="3" eb="4">
      <t>タク</t>
    </rPh>
    <rPh sb="4" eb="5">
      <t>マロ</t>
    </rPh>
    <phoneticPr fontId="11"/>
  </si>
  <si>
    <t>和田　萌那③</t>
    <rPh sb="0" eb="2">
      <t>ワダ</t>
    </rPh>
    <rPh sb="3" eb="4">
      <t>モエ</t>
    </rPh>
    <rPh sb="4" eb="5">
      <t>ナ</t>
    </rPh>
    <phoneticPr fontId="11"/>
  </si>
  <si>
    <t>足立　衣里③</t>
    <rPh sb="0" eb="2">
      <t>アダチ</t>
    </rPh>
    <rPh sb="3" eb="4">
      <t>イ</t>
    </rPh>
    <rPh sb="4" eb="5">
      <t>サト</t>
    </rPh>
    <phoneticPr fontId="11"/>
  </si>
  <si>
    <t>杉山　　好③</t>
    <rPh sb="0" eb="2">
      <t>スギヤマ</t>
    </rPh>
    <rPh sb="4" eb="5">
      <t>コノ</t>
    </rPh>
    <phoneticPr fontId="11"/>
  </si>
  <si>
    <t>亀山　友菜②</t>
    <rPh sb="0" eb="2">
      <t>カメヤマ</t>
    </rPh>
    <rPh sb="3" eb="4">
      <t>トモ</t>
    </rPh>
    <rPh sb="4" eb="5">
      <t>ナ</t>
    </rPh>
    <phoneticPr fontId="11"/>
  </si>
  <si>
    <r>
      <t>早</t>
    </r>
    <r>
      <rPr>
        <sz val="11"/>
        <rFont val="Microsoft YaHei"/>
        <family val="2"/>
        <charset val="134"/>
      </rPr>
      <t>兼　　光②</t>
    </r>
    <rPh sb="0" eb="1">
      <t>ハヤ</t>
    </rPh>
    <rPh sb="1" eb="2">
      <t>カ</t>
    </rPh>
    <rPh sb="4" eb="5">
      <t>ヒカ</t>
    </rPh>
    <phoneticPr fontId="11"/>
  </si>
  <si>
    <t>長谷部敦也</t>
    <rPh sb="0" eb="3">
      <t>ハセベ</t>
    </rPh>
    <rPh sb="3" eb="5">
      <t>アツヤ</t>
    </rPh>
    <phoneticPr fontId="11"/>
  </si>
  <si>
    <t>柴田　佳祐</t>
    <rPh sb="0" eb="2">
      <t>シバタ</t>
    </rPh>
    <rPh sb="3" eb="5">
      <t>ケイスケ</t>
    </rPh>
    <phoneticPr fontId="11"/>
  </si>
  <si>
    <t>山下由香理</t>
    <rPh sb="0" eb="2">
      <t>ヤマシタ</t>
    </rPh>
    <rPh sb="2" eb="4">
      <t>ユカ</t>
    </rPh>
    <rPh sb="4" eb="5">
      <t>リ</t>
    </rPh>
    <phoneticPr fontId="11"/>
  </si>
  <si>
    <t>間宮　浩輝③</t>
  </si>
  <si>
    <t>岩田幸太郎③</t>
  </si>
  <si>
    <t>川田　駿実②</t>
  </si>
  <si>
    <t>石埜　光輝②</t>
  </si>
  <si>
    <t>山口　智哉③</t>
  </si>
  <si>
    <t>村田　英夢②</t>
  </si>
  <si>
    <t>一色　凌介③</t>
  </si>
  <si>
    <t>後藤秦太郎③</t>
  </si>
  <si>
    <t>西尾　陸杜③</t>
  </si>
  <si>
    <t>藤原　悠輔②</t>
  </si>
  <si>
    <t>原　　愛斗②</t>
  </si>
  <si>
    <t>内田耕太郎②</t>
  </si>
  <si>
    <t>市岡　茉紘②</t>
  </si>
  <si>
    <t>遠山　寛幸②</t>
  </si>
  <si>
    <t>畑　　光亮③</t>
  </si>
  <si>
    <t>佐橋　琉斗③</t>
  </si>
  <si>
    <t>坂崎　大氣③</t>
  </si>
  <si>
    <t>佐藤　智哉③</t>
  </si>
  <si>
    <t>平尾　　心③</t>
  </si>
  <si>
    <t>杉山　　樹③</t>
  </si>
  <si>
    <t>中津川工業</t>
    <rPh sb="0" eb="3">
      <t>ナカツガワ</t>
    </rPh>
    <rPh sb="3" eb="5">
      <t>コウギョウ</t>
    </rPh>
    <phoneticPr fontId="2"/>
  </si>
  <si>
    <t>小木曽真寛②</t>
  </si>
  <si>
    <t>田口　青怜②</t>
  </si>
  <si>
    <t>西尾　　凌②</t>
  </si>
  <si>
    <t>髙木　翔太②</t>
  </si>
  <si>
    <t>渡邉　来稀②</t>
  </si>
  <si>
    <t>中島健一郎</t>
    <rPh sb="0" eb="2">
      <t>ナカシマ</t>
    </rPh>
    <rPh sb="2" eb="5">
      <t>ケンイチロウ</t>
    </rPh>
    <phoneticPr fontId="2"/>
  </si>
  <si>
    <t>大宮　涼乃③</t>
  </si>
  <si>
    <t>榎津　綾純③</t>
  </si>
  <si>
    <t>荒川　　葵③</t>
  </si>
  <si>
    <t>大宮　胡春①</t>
  </si>
  <si>
    <t>橋本　琴音②</t>
  </si>
  <si>
    <t>袖山　萌愛③</t>
  </si>
  <si>
    <t>成瀬　日向③</t>
  </si>
  <si>
    <t>小野　莉楽③</t>
  </si>
  <si>
    <t>阿部真心子③</t>
  </si>
  <si>
    <t>溝口　麻海②</t>
  </si>
  <si>
    <t>加藤　璃々②</t>
  </si>
  <si>
    <t>橋本有希野②</t>
  </si>
  <si>
    <t>森本　展健</t>
    <rPh sb="0" eb="2">
      <t>モリモト</t>
    </rPh>
    <rPh sb="3" eb="4">
      <t>テン</t>
    </rPh>
    <rPh sb="4" eb="5">
      <t>ケン</t>
    </rPh>
    <phoneticPr fontId="2"/>
  </si>
  <si>
    <t>杉本　龍司</t>
    <rPh sb="0" eb="2">
      <t>スギモト</t>
    </rPh>
    <rPh sb="3" eb="4">
      <t>リュウ</t>
    </rPh>
    <rPh sb="4" eb="5">
      <t>ジ</t>
    </rPh>
    <phoneticPr fontId="2"/>
  </si>
  <si>
    <t>杉江　尚紀</t>
    <rPh sb="0" eb="2">
      <t>スギエ</t>
    </rPh>
    <rPh sb="3" eb="4">
      <t>ナオ</t>
    </rPh>
    <rPh sb="4" eb="5">
      <t>キ</t>
    </rPh>
    <phoneticPr fontId="2"/>
  </si>
  <si>
    <t>杉﨑　壮芽</t>
    <rPh sb="0" eb="2">
      <t>スギサキ</t>
    </rPh>
    <rPh sb="3" eb="4">
      <t>ソウ</t>
    </rPh>
    <rPh sb="4" eb="5">
      <t>メ</t>
    </rPh>
    <phoneticPr fontId="2"/>
  </si>
  <si>
    <t>杉本　真弥</t>
    <rPh sb="0" eb="2">
      <t>スギモト</t>
    </rPh>
    <rPh sb="3" eb="4">
      <t>シン</t>
    </rPh>
    <rPh sb="4" eb="5">
      <t>ヤ</t>
    </rPh>
    <phoneticPr fontId="2"/>
  </si>
  <si>
    <t>第６８回 岐阜県高等学校総合体育大会テニス競技</t>
    <phoneticPr fontId="27"/>
  </si>
  <si>
    <t>３位決定戦</t>
    <rPh sb="1" eb="2">
      <t>イ</t>
    </rPh>
    <rPh sb="2" eb="5">
      <t>ケッテイセン</t>
    </rPh>
    <phoneticPr fontId="27"/>
  </si>
  <si>
    <t>３位決定戦</t>
    <rPh sb="1" eb="5">
      <t>イケッテイセン</t>
    </rPh>
    <phoneticPr fontId="27"/>
  </si>
  <si>
    <t>船戸　稜空②</t>
    <rPh sb="0" eb="2">
      <t>フナト</t>
    </rPh>
    <rPh sb="3" eb="4">
      <t>リョウ</t>
    </rPh>
    <rPh sb="4" eb="5">
      <t>ソラ</t>
    </rPh>
    <phoneticPr fontId="27"/>
  </si>
  <si>
    <t>木村　翔太②</t>
    <rPh sb="0" eb="2">
      <t>キムラ</t>
    </rPh>
    <rPh sb="3" eb="4">
      <t>ショウ</t>
    </rPh>
    <rPh sb="4" eb="5">
      <t>タ</t>
    </rPh>
    <phoneticPr fontId="27"/>
  </si>
  <si>
    <t>鈴木　麻央②</t>
    <rPh sb="0" eb="2">
      <t>スズキ</t>
    </rPh>
    <rPh sb="3" eb="5">
      <t>マオ</t>
    </rPh>
    <phoneticPr fontId="27"/>
  </si>
  <si>
    <t>安藤　光穂②</t>
    <rPh sb="0" eb="2">
      <t>アンドウ</t>
    </rPh>
    <rPh sb="3" eb="5">
      <t>ミツホ</t>
    </rPh>
    <phoneticPr fontId="27"/>
  </si>
  <si>
    <t>杉山登志郎</t>
    <rPh sb="0" eb="2">
      <t>スギヤマ</t>
    </rPh>
    <rPh sb="2" eb="3">
      <t>ノボル</t>
    </rPh>
    <rPh sb="3" eb="4">
      <t>シ</t>
    </rPh>
    <rPh sb="4" eb="5">
      <t>ロウ</t>
    </rPh>
    <phoneticPr fontId="27"/>
  </si>
  <si>
    <t>中濃</t>
    <phoneticPr fontId="27"/>
  </si>
  <si>
    <t>西濃</t>
    <phoneticPr fontId="27"/>
  </si>
  <si>
    <t>中濃</t>
    <phoneticPr fontId="27"/>
  </si>
  <si>
    <t>中濃</t>
    <phoneticPr fontId="27"/>
  </si>
  <si>
    <t xml:space="preserve"> 内藤　哲爾 </t>
    <phoneticPr fontId="27"/>
  </si>
  <si>
    <t>柳原　果穂②</t>
    <phoneticPr fontId="27"/>
  </si>
  <si>
    <t>林　　望月②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</si>
</sst>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Arial"/>
      <family val="2"/>
    </font>
    <font>
      <sz val="11"/>
      <color indexed="17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icrosoft YaHei"/>
      <family val="2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3" fillId="0" borderId="0">
      <alignment vertical="center"/>
    </xf>
    <xf numFmtId="0" fontId="17" fillId="0" borderId="0"/>
    <xf numFmtId="0" fontId="17" fillId="0" borderId="0"/>
    <xf numFmtId="0" fontId="18" fillId="4" borderId="0" applyNumberFormat="0" applyBorder="0" applyAlignment="0" applyProtection="0">
      <alignment vertical="center"/>
    </xf>
  </cellStyleXfs>
  <cellXfs count="98">
    <xf numFmtId="0" fontId="0" fillId="0" borderId="0" xfId="0"/>
    <xf numFmtId="0" fontId="0" fillId="0" borderId="0" xfId="0" applyBorder="1"/>
    <xf numFmtId="176" fontId="0" fillId="0" borderId="0" xfId="0" applyNumberFormat="1" applyBorder="1" applyAlignment="1">
      <alignment horizontal="center" vertical="center"/>
    </xf>
    <xf numFmtId="0" fontId="19" fillId="0" borderId="0" xfId="43" applyFont="1" applyBorder="1" applyAlignment="1">
      <alignment horizontal="center" vertical="center"/>
    </xf>
    <xf numFmtId="0" fontId="19" fillId="0" borderId="0" xfId="43" applyFont="1" applyAlignment="1">
      <alignment horizontal="center" vertical="center"/>
    </xf>
    <xf numFmtId="0" fontId="20" fillId="0" borderId="0" xfId="43" applyFont="1" applyBorder="1" applyAlignment="1">
      <alignment horizontal="center" vertical="center"/>
    </xf>
    <xf numFmtId="0" fontId="21" fillId="0" borderId="0" xfId="43" applyFont="1" applyBorder="1" applyAlignment="1">
      <alignment horizontal="center" vertical="center"/>
    </xf>
    <xf numFmtId="0" fontId="21" fillId="0" borderId="0" xfId="43" applyFont="1" applyFill="1" applyBorder="1" applyAlignment="1">
      <alignment horizontal="center" vertical="center"/>
    </xf>
    <xf numFmtId="0" fontId="20" fillId="0" borderId="12" xfId="43" applyFont="1" applyBorder="1" applyAlignment="1">
      <alignment vertical="center"/>
    </xf>
    <xf numFmtId="0" fontId="22" fillId="0" borderId="0" xfId="43" applyFont="1" applyBorder="1" applyAlignment="1">
      <alignment horizontal="center" vertical="center"/>
    </xf>
    <xf numFmtId="0" fontId="19" fillId="0" borderId="0" xfId="43" applyNumberFormat="1" applyFont="1" applyFill="1" applyBorder="1" applyAlignment="1">
      <alignment horizontal="center" vertical="center"/>
    </xf>
    <xf numFmtId="0" fontId="19" fillId="0" borderId="0" xfId="43" applyFont="1" applyFill="1" applyBorder="1" applyAlignment="1">
      <alignment horizontal="center" vertical="center"/>
    </xf>
    <xf numFmtId="0" fontId="19" fillId="0" borderId="13" xfId="43" applyFont="1" applyFill="1" applyBorder="1" applyAlignment="1">
      <alignment horizontal="center" vertical="center"/>
    </xf>
    <xf numFmtId="0" fontId="19" fillId="0" borderId="14" xfId="43" applyFont="1" applyFill="1" applyBorder="1" applyAlignment="1">
      <alignment horizontal="center" vertical="center"/>
    </xf>
    <xf numFmtId="0" fontId="19" fillId="0" borderId="15" xfId="43" applyFont="1" applyFill="1" applyBorder="1" applyAlignment="1">
      <alignment horizontal="center" vertical="center"/>
    </xf>
    <xf numFmtId="0" fontId="19" fillId="0" borderId="16" xfId="43" applyFont="1" applyFill="1" applyBorder="1" applyAlignment="1">
      <alignment horizontal="center" vertical="center"/>
    </xf>
    <xf numFmtId="0" fontId="19" fillId="0" borderId="18" xfId="43" applyFont="1" applyFill="1" applyBorder="1" applyAlignment="1">
      <alignment horizontal="center" vertical="center"/>
    </xf>
    <xf numFmtId="0" fontId="19" fillId="0" borderId="19" xfId="43" applyFont="1" applyFill="1" applyBorder="1" applyAlignment="1">
      <alignment horizontal="center" vertical="center"/>
    </xf>
    <xf numFmtId="0" fontId="19" fillId="0" borderId="20" xfId="43" applyFont="1" applyFill="1" applyBorder="1" applyAlignment="1">
      <alignment horizontal="center" vertical="center"/>
    </xf>
    <xf numFmtId="0" fontId="19" fillId="0" borderId="21" xfId="43" applyFont="1" applyFill="1" applyBorder="1" applyAlignment="1">
      <alignment horizontal="center" vertical="center"/>
    </xf>
    <xf numFmtId="0" fontId="19" fillId="0" borderId="22" xfId="43" applyFont="1" applyFill="1" applyBorder="1" applyAlignment="1">
      <alignment horizontal="center" vertical="center"/>
    </xf>
    <xf numFmtId="0" fontId="19" fillId="0" borderId="23" xfId="43" applyFont="1" applyFill="1" applyBorder="1" applyAlignment="1">
      <alignment horizontal="center" vertical="center"/>
    </xf>
    <xf numFmtId="0" fontId="19" fillId="0" borderId="24" xfId="43" applyFont="1" applyFill="1" applyBorder="1" applyAlignment="1">
      <alignment horizontal="center" vertical="center"/>
    </xf>
    <xf numFmtId="0" fontId="19" fillId="0" borderId="25" xfId="43" applyFont="1" applyFill="1" applyBorder="1" applyAlignment="1">
      <alignment horizontal="center" vertical="center"/>
    </xf>
    <xf numFmtId="0" fontId="21" fillId="0" borderId="0" xfId="43" applyFont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26" xfId="0" applyFont="1" applyBorder="1"/>
    <xf numFmtId="0" fontId="23" fillId="0" borderId="27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28" xfId="0" applyFont="1" applyBorder="1"/>
    <xf numFmtId="0" fontId="23" fillId="0" borderId="29" xfId="0" applyFont="1" applyBorder="1"/>
    <xf numFmtId="0" fontId="23" fillId="0" borderId="0" xfId="0" applyFont="1" applyBorder="1"/>
    <xf numFmtId="0" fontId="23" fillId="0" borderId="16" xfId="0" applyFont="1" applyBorder="1"/>
    <xf numFmtId="0" fontId="23" fillId="0" borderId="30" xfId="0" applyFont="1" applyBorder="1"/>
    <xf numFmtId="0" fontId="23" fillId="0" borderId="31" xfId="0" applyFont="1" applyBorder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19" fillId="0" borderId="32" xfId="43" applyFont="1" applyFill="1" applyBorder="1" applyAlignment="1">
      <alignment horizontal="center" vertical="center"/>
    </xf>
    <xf numFmtId="0" fontId="19" fillId="0" borderId="33" xfId="43" applyFont="1" applyFill="1" applyBorder="1" applyAlignment="1">
      <alignment horizontal="center" vertical="center"/>
    </xf>
    <xf numFmtId="0" fontId="19" fillId="0" borderId="34" xfId="43" applyFont="1" applyFill="1" applyBorder="1" applyAlignment="1">
      <alignment horizontal="center" vertical="center"/>
    </xf>
    <xf numFmtId="0" fontId="29" fillId="0" borderId="0" xfId="0" applyFont="1"/>
    <xf numFmtId="176" fontId="29" fillId="0" borderId="0" xfId="0" applyNumberFormat="1" applyFont="1" applyBorder="1" applyAlignment="1">
      <alignment horizontal="center" vertical="center"/>
    </xf>
    <xf numFmtId="0" fontId="0" fillId="24" borderId="0" xfId="0" applyFill="1"/>
    <xf numFmtId="176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/>
    <xf numFmtId="0" fontId="29" fillId="0" borderId="0" xfId="0" applyFont="1" applyAlignment="1">
      <alignment horizontal="left" vertical="center"/>
    </xf>
    <xf numFmtId="0" fontId="19" fillId="0" borderId="21" xfId="43" applyFont="1" applyFill="1" applyBorder="1" applyAlignment="1">
      <alignment horizontal="center" vertical="center" shrinkToFit="1"/>
    </xf>
    <xf numFmtId="0" fontId="19" fillId="0" borderId="16" xfId="43" applyFont="1" applyFill="1" applyBorder="1" applyAlignment="1">
      <alignment horizontal="center" vertical="center" shrinkToFit="1"/>
    </xf>
    <xf numFmtId="0" fontId="19" fillId="0" borderId="20" xfId="43" applyFont="1" applyFill="1" applyBorder="1" applyAlignment="1">
      <alignment horizontal="center" vertical="center" shrinkToFit="1"/>
    </xf>
    <xf numFmtId="0" fontId="19" fillId="0" borderId="23" xfId="43" applyFont="1" applyFill="1" applyBorder="1" applyAlignment="1">
      <alignment horizontal="center" vertical="center" shrinkToFit="1"/>
    </xf>
    <xf numFmtId="0" fontId="23" fillId="25" borderId="0" xfId="0" applyFont="1" applyFill="1"/>
    <xf numFmtId="0" fontId="23" fillId="26" borderId="0" xfId="0" applyFont="1" applyFill="1"/>
    <xf numFmtId="0" fontId="23" fillId="27" borderId="0" xfId="0" applyFont="1" applyFill="1"/>
    <xf numFmtId="0" fontId="23" fillId="28" borderId="0" xfId="0" applyFont="1" applyFill="1"/>
    <xf numFmtId="0" fontId="23" fillId="0" borderId="0" xfId="0" applyFont="1" applyAlignment="1">
      <alignment horizontal="distributed" vertical="center"/>
    </xf>
    <xf numFmtId="0" fontId="19" fillId="0" borderId="13" xfId="43" applyFont="1" applyFill="1" applyBorder="1" applyAlignment="1">
      <alignment horizontal="center" vertical="center"/>
    </xf>
    <xf numFmtId="0" fontId="23" fillId="29" borderId="0" xfId="0" applyFont="1" applyFill="1"/>
    <xf numFmtId="0" fontId="23" fillId="30" borderId="0" xfId="0" applyFont="1" applyFill="1"/>
    <xf numFmtId="0" fontId="19" fillId="0" borderId="0" xfId="43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176" fontId="23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6" fillId="0" borderId="12" xfId="43" applyFont="1" applyBorder="1" applyAlignment="1">
      <alignment horizontal="left" vertical="center"/>
    </xf>
    <xf numFmtId="0" fontId="26" fillId="0" borderId="0" xfId="43" applyFont="1" applyBorder="1" applyAlignment="1">
      <alignment horizontal="left" vertical="center"/>
    </xf>
    <xf numFmtId="0" fontId="24" fillId="0" borderId="35" xfId="43" applyFont="1" applyFill="1" applyBorder="1" applyAlignment="1">
      <alignment horizontal="center" vertical="center"/>
    </xf>
    <xf numFmtId="0" fontId="24" fillId="0" borderId="36" xfId="43" applyFont="1" applyFill="1" applyBorder="1" applyAlignment="1">
      <alignment horizontal="center" vertical="center"/>
    </xf>
    <xf numFmtId="0" fontId="24" fillId="0" borderId="37" xfId="43" applyFont="1" applyFill="1" applyBorder="1" applyAlignment="1">
      <alignment horizontal="center" vertical="center"/>
    </xf>
    <xf numFmtId="0" fontId="19" fillId="0" borderId="38" xfId="43" applyFont="1" applyFill="1" applyBorder="1" applyAlignment="1">
      <alignment horizontal="center" vertical="center" wrapText="1"/>
    </xf>
    <xf numFmtId="0" fontId="19" fillId="0" borderId="39" xfId="43" applyFont="1" applyFill="1" applyBorder="1" applyAlignment="1">
      <alignment horizontal="center" vertical="center"/>
    </xf>
    <xf numFmtId="0" fontId="26" fillId="0" borderId="38" xfId="43" applyFont="1" applyFill="1" applyBorder="1" applyAlignment="1">
      <alignment horizontal="center" vertical="center"/>
    </xf>
    <xf numFmtId="0" fontId="26" fillId="0" borderId="39" xfId="43" applyFont="1" applyFill="1" applyBorder="1" applyAlignment="1">
      <alignment horizontal="center" vertical="center"/>
    </xf>
    <xf numFmtId="0" fontId="19" fillId="0" borderId="40" xfId="43" applyFont="1" applyFill="1" applyBorder="1" applyAlignment="1">
      <alignment horizontal="distributed" vertical="center"/>
    </xf>
    <xf numFmtId="0" fontId="19" fillId="0" borderId="13" xfId="43" applyFont="1" applyFill="1" applyBorder="1" applyAlignment="1">
      <alignment horizontal="distributed" vertical="center"/>
    </xf>
    <xf numFmtId="0" fontId="19" fillId="0" borderId="41" xfId="43" applyFont="1" applyFill="1" applyBorder="1" applyAlignment="1">
      <alignment horizontal="distributed" vertical="center"/>
    </xf>
    <xf numFmtId="0" fontId="19" fillId="0" borderId="14" xfId="43" applyFont="1" applyFill="1" applyBorder="1" applyAlignment="1">
      <alignment horizontal="distributed" vertical="center"/>
    </xf>
    <xf numFmtId="0" fontId="19" fillId="0" borderId="40" xfId="43" applyFont="1" applyFill="1" applyBorder="1" applyAlignment="1">
      <alignment horizontal="center" vertical="center"/>
    </xf>
    <xf numFmtId="0" fontId="19" fillId="0" borderId="13" xfId="43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2" xr:uid="{00000000-0005-0000-0000-00002A000000}"/>
    <cellStyle name="標準_H16県新人戦登録選手一覧" xfId="43" xr:uid="{00000000-0005-0000-0000-00002B000000}"/>
    <cellStyle name="良い" xfId="44" builtinId="26" customBuiltin="1"/>
  </cellStyles>
  <dxfs count="4"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10</xdr:row>
      <xdr:rowOff>180974</xdr:rowOff>
    </xdr:from>
    <xdr:to>
      <xdr:col>15</xdr:col>
      <xdr:colOff>733425</xdr:colOff>
      <xdr:row>14</xdr:row>
      <xdr:rowOff>95249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E16415B1-AEE3-48EA-9E02-ECBFDC22737F}"/>
            </a:ext>
          </a:extLst>
        </xdr:cNvPr>
        <xdr:cNvSpPr/>
      </xdr:nvSpPr>
      <xdr:spPr>
        <a:xfrm>
          <a:off x="9258300" y="2105024"/>
          <a:ext cx="2905125" cy="676275"/>
        </a:xfrm>
        <a:prstGeom prst="wedgeRectCallout">
          <a:avLst>
            <a:gd name="adj1" fmla="val -53620"/>
            <a:gd name="adj2" fmla="val 650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学校名を入力すると氏名が自動で入ります。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53"/>
  <sheetViews>
    <sheetView tabSelected="1" topLeftCell="A4" workbookViewId="0">
      <selection activeCell="F13" sqref="F13"/>
    </sheetView>
  </sheetViews>
  <sheetFormatPr baseColWidth="10" defaultColWidth="9" defaultRowHeight="14"/>
  <cols>
    <col min="1" max="1" width="9" style="25" bestFit="1" customWidth="1"/>
    <col min="2" max="2" width="4.6640625" style="25" customWidth="1"/>
    <col min="3" max="3" width="11.6640625" style="25" customWidth="1"/>
    <col min="4" max="4" width="7.6640625" style="25" customWidth="1"/>
    <col min="5" max="12" width="4.6640625" style="25" customWidth="1"/>
    <col min="13" max="13" width="11.6640625" style="25" customWidth="1"/>
    <col min="14" max="14" width="7.6640625" style="25" customWidth="1"/>
    <col min="15" max="15" width="4.6640625" style="25" customWidth="1"/>
    <col min="16" max="16" width="9" style="25" bestFit="1"/>
    <col min="17" max="16384" width="9" style="25"/>
  </cols>
  <sheetData>
    <row r="1" spans="2:15" ht="15" customHeight="1">
      <c r="B1" s="67" t="s">
        <v>283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2:15" ht="15" customHeight="1"/>
    <row r="4" spans="2:15" ht="15" customHeight="1">
      <c r="B4" s="26"/>
      <c r="C4" s="26"/>
      <c r="D4" s="26"/>
      <c r="E4" s="67" t="s">
        <v>0</v>
      </c>
      <c r="F4" s="67"/>
      <c r="G4" s="67"/>
      <c r="H4" s="67"/>
      <c r="I4" s="67"/>
      <c r="J4" s="67"/>
      <c r="K4" s="67"/>
      <c r="L4" s="67"/>
      <c r="M4" s="26"/>
    </row>
    <row r="5" spans="2:15" ht="15" customHeight="1"/>
    <row r="6" spans="2:15" ht="15" customHeight="1">
      <c r="B6" s="68">
        <v>1</v>
      </c>
      <c r="C6" s="71" t="str">
        <f>IF(B6="","",VLOOKUP(B6,データ!$A$3:$C$34,2,0))</f>
        <v>麗澤瑞浪</v>
      </c>
      <c r="D6" s="69" t="str">
        <f>VLOOKUP(B6,データ!$A$3:$C$34,3,0)</f>
        <v>東濃</v>
      </c>
      <c r="M6" s="71" t="str">
        <f>VLOOKUP(O6,データ!$A$3:$C$34,2,0)</f>
        <v>郡上</v>
      </c>
      <c r="N6" s="69" t="str">
        <f>VLOOKUP(O6,データ!$A$3:$C$34,3,0)</f>
        <v>中濃</v>
      </c>
      <c r="O6" s="71">
        <v>9</v>
      </c>
    </row>
    <row r="7" spans="2:15" ht="15" customHeight="1">
      <c r="B7" s="68"/>
      <c r="C7" s="71"/>
      <c r="D7" s="69"/>
      <c r="E7" s="28"/>
      <c r="L7" s="29"/>
      <c r="M7" s="71"/>
      <c r="N7" s="69"/>
      <c r="O7" s="71"/>
    </row>
    <row r="8" spans="2:15" ht="15" customHeight="1">
      <c r="B8" s="68">
        <v>2</v>
      </c>
      <c r="C8" s="72" t="str">
        <f>IF(B8="","",VLOOKUP(B8,データ!$A$3:$C$34,2,0))</f>
        <v>加茂農林</v>
      </c>
      <c r="D8" s="70" t="str">
        <f>VLOOKUP(B8,データ!$A$3:$C$34,3,0)</f>
        <v>中濃</v>
      </c>
      <c r="E8" s="30"/>
      <c r="F8" s="28"/>
      <c r="K8" s="29"/>
      <c r="L8" s="31"/>
      <c r="M8" s="72" t="str">
        <f>VLOOKUP(O8,データ!$A$3:$C$34,2,0)</f>
        <v>岐南工</v>
      </c>
      <c r="N8" s="70" t="str">
        <f>VLOOKUP(O8,データ!$A$3:$C$34,3,0)</f>
        <v>岐阜</v>
      </c>
      <c r="O8" s="71">
        <v>10</v>
      </c>
    </row>
    <row r="9" spans="2:15" ht="15" customHeight="1">
      <c r="B9" s="68"/>
      <c r="C9" s="72"/>
      <c r="D9" s="70"/>
      <c r="F9" s="32"/>
      <c r="K9" s="33"/>
      <c r="M9" s="72"/>
      <c r="N9" s="70"/>
      <c r="O9" s="71"/>
    </row>
    <row r="10" spans="2:15" ht="15" customHeight="1">
      <c r="B10" s="68">
        <v>3</v>
      </c>
      <c r="C10" s="72" t="str">
        <f>IF(B10="","",VLOOKUP(B10,データ!$A$3:$C$34,2,0))</f>
        <v>岐阜</v>
      </c>
      <c r="D10" s="70" t="str">
        <f>VLOOKUP(B10,データ!$A$3:$C$34,3,0)</f>
        <v>岐阜</v>
      </c>
      <c r="F10" s="32"/>
      <c r="G10" s="28"/>
      <c r="J10" s="29"/>
      <c r="K10" s="33"/>
      <c r="M10" s="72" t="str">
        <f>VLOOKUP(O10,データ!$A$3:$C$34,2,0)</f>
        <v>中津</v>
      </c>
      <c r="N10" s="70" t="str">
        <f>VLOOKUP(O10,データ!$A$3:$C$34,3,0)</f>
        <v>東濃</v>
      </c>
      <c r="O10" s="71">
        <v>11</v>
      </c>
    </row>
    <row r="11" spans="2:15" ht="15" customHeight="1">
      <c r="B11" s="68"/>
      <c r="C11" s="72"/>
      <c r="D11" s="70"/>
      <c r="E11" s="28"/>
      <c r="F11" s="30"/>
      <c r="G11" s="32"/>
      <c r="J11" s="33"/>
      <c r="K11" s="31"/>
      <c r="L11" s="29"/>
      <c r="M11" s="72"/>
      <c r="N11" s="70"/>
      <c r="O11" s="71"/>
    </row>
    <row r="12" spans="2:15" ht="15" customHeight="1">
      <c r="B12" s="68">
        <v>4</v>
      </c>
      <c r="C12" s="72" t="str">
        <f>IF(B12="","",VLOOKUP(B12,データ!$A$3:$C$34,2,0))</f>
        <v>帝京大可児</v>
      </c>
      <c r="D12" s="70" t="str">
        <f>VLOOKUP(B12,データ!$A$3:$C$34,3,0)</f>
        <v>中濃</v>
      </c>
      <c r="E12" s="30"/>
      <c r="G12" s="32"/>
      <c r="H12" s="33"/>
      <c r="J12" s="33"/>
      <c r="L12" s="31"/>
      <c r="M12" s="72" t="str">
        <f>VLOOKUP(O12,データ!$A$3:$C$34,2,0)</f>
        <v>大垣南</v>
      </c>
      <c r="N12" s="70" t="str">
        <f>VLOOKUP(O12,データ!$A$3:$C$34,3,0)</f>
        <v>岐阜</v>
      </c>
      <c r="O12" s="71">
        <v>12</v>
      </c>
    </row>
    <row r="13" spans="2:15" ht="15" customHeight="1">
      <c r="B13" s="68"/>
      <c r="C13" s="72"/>
      <c r="D13" s="70"/>
      <c r="G13" s="34"/>
      <c r="H13" s="35"/>
      <c r="J13" s="33"/>
      <c r="M13" s="72"/>
      <c r="N13" s="70"/>
      <c r="O13" s="71"/>
    </row>
    <row r="14" spans="2:15" ht="15" customHeight="1">
      <c r="B14" s="68">
        <v>5</v>
      </c>
      <c r="C14" s="72" t="str">
        <f>IF(B14="","",VLOOKUP(B14,データ!$A$3:$C$34,2,0))</f>
        <v>加納</v>
      </c>
      <c r="D14" s="70" t="str">
        <f>VLOOKUP(B14,データ!$A$3:$C$34,3,0)</f>
        <v>岐阜</v>
      </c>
      <c r="G14" s="34"/>
      <c r="H14" s="33"/>
      <c r="I14" s="36"/>
      <c r="J14" s="33"/>
      <c r="M14" s="72" t="str">
        <f>VLOOKUP(O14,データ!$A$3:$C$34,2,0)</f>
        <v>加茂</v>
      </c>
      <c r="N14" s="70" t="str">
        <f>VLOOKUP(O14,データ!$A$3:$C$34,3,0)</f>
        <v>中濃</v>
      </c>
      <c r="O14" s="71">
        <v>13</v>
      </c>
    </row>
    <row r="15" spans="2:15" ht="15" customHeight="1">
      <c r="B15" s="68"/>
      <c r="C15" s="72"/>
      <c r="D15" s="70"/>
      <c r="E15" s="28"/>
      <c r="G15" s="34"/>
      <c r="H15" s="33"/>
      <c r="I15" s="34"/>
      <c r="J15" s="33"/>
      <c r="L15" s="29"/>
      <c r="M15" s="72"/>
      <c r="N15" s="70"/>
      <c r="O15" s="71"/>
    </row>
    <row r="16" spans="2:15" ht="15" customHeight="1">
      <c r="B16" s="68">
        <v>6</v>
      </c>
      <c r="C16" s="72" t="str">
        <f>IF(B16="","",VLOOKUP(B16,データ!$A$3:$C$34,2,0))</f>
        <v>中津川工業</v>
      </c>
      <c r="D16" s="70" t="str">
        <f>VLOOKUP(B16,データ!$A$3:$C$34,3,0)</f>
        <v>東濃</v>
      </c>
      <c r="E16" s="30"/>
      <c r="F16" s="28"/>
      <c r="G16" s="34"/>
      <c r="H16" s="33"/>
      <c r="I16" s="34"/>
      <c r="J16" s="33"/>
      <c r="K16" s="29"/>
      <c r="L16" s="31"/>
      <c r="M16" s="72" t="str">
        <f>VLOOKUP(O16,データ!$A$3:$C$34,2,0)</f>
        <v>各務原</v>
      </c>
      <c r="N16" s="70" t="str">
        <f>VLOOKUP(O16,データ!$A$3:$C$34,3,0)</f>
        <v>岐阜</v>
      </c>
      <c r="O16" s="71">
        <v>14</v>
      </c>
    </row>
    <row r="17" spans="2:17" ht="15" customHeight="1">
      <c r="B17" s="68"/>
      <c r="C17" s="72"/>
      <c r="D17" s="70"/>
      <c r="F17" s="32"/>
      <c r="G17" s="37"/>
      <c r="H17" s="33"/>
      <c r="I17" s="34"/>
      <c r="J17" s="31"/>
      <c r="K17" s="33"/>
      <c r="M17" s="72"/>
      <c r="N17" s="70"/>
      <c r="O17" s="71"/>
    </row>
    <row r="18" spans="2:17" ht="15" customHeight="1">
      <c r="B18" s="68">
        <v>7</v>
      </c>
      <c r="C18" s="72" t="str">
        <f>IF(B18="","",VLOOKUP(B18,データ!$A$3:$C$34,2,0))</f>
        <v>大垣北</v>
      </c>
      <c r="D18" s="70" t="str">
        <f>VLOOKUP(B18,データ!$A$3:$C$34,3,0)</f>
        <v>西濃</v>
      </c>
      <c r="F18" s="32"/>
      <c r="H18" s="34"/>
      <c r="I18" s="34"/>
      <c r="K18" s="33"/>
      <c r="M18" s="72" t="str">
        <f>VLOOKUP(O18,データ!$A$3:$C$34,2,0)</f>
        <v>多治見</v>
      </c>
      <c r="N18" s="70" t="str">
        <f>VLOOKUP(O18,データ!$A$3:$C$34,3,0)</f>
        <v>東濃</v>
      </c>
      <c r="O18" s="71">
        <v>15</v>
      </c>
    </row>
    <row r="19" spans="2:17" ht="15" customHeight="1">
      <c r="B19" s="68"/>
      <c r="C19" s="72"/>
      <c r="D19" s="70"/>
      <c r="E19" s="28"/>
      <c r="F19" s="30"/>
      <c r="H19" s="34"/>
      <c r="I19" s="34"/>
      <c r="K19" s="31"/>
      <c r="L19" s="29"/>
      <c r="M19" s="72"/>
      <c r="N19" s="70"/>
      <c r="O19" s="71"/>
    </row>
    <row r="20" spans="2:17" ht="15" customHeight="1">
      <c r="B20" s="68">
        <v>8</v>
      </c>
      <c r="C20" s="71" t="str">
        <f>VLOOKUP(B20,データ!$A$3:$C$34,2,0)</f>
        <v>関</v>
      </c>
      <c r="D20" s="69" t="str">
        <f>VLOOKUP(B20,データ!$A$3:$C$34,3,0)</f>
        <v>中濃</v>
      </c>
      <c r="E20" s="30"/>
      <c r="H20" s="34"/>
      <c r="I20" s="34"/>
      <c r="L20" s="31"/>
      <c r="M20" s="71" t="str">
        <f>VLOOKUP(O20,データ!$A$3:$C$34,2,0)</f>
        <v>県岐阜商</v>
      </c>
      <c r="N20" s="69" t="str">
        <f>VLOOKUP(O20,データ!$A$3:$C$34,3,0)</f>
        <v>岐阜</v>
      </c>
      <c r="O20" s="71">
        <v>16</v>
      </c>
    </row>
    <row r="21" spans="2:17" ht="15" customHeight="1">
      <c r="B21" s="68"/>
      <c r="C21" s="71"/>
      <c r="D21" s="69"/>
      <c r="H21" s="34"/>
      <c r="I21" s="34"/>
      <c r="M21" s="71"/>
      <c r="N21" s="69"/>
      <c r="O21" s="71"/>
    </row>
    <row r="22" spans="2:17" ht="15" customHeight="1"/>
    <row r="23" spans="2:17" ht="15" customHeight="1">
      <c r="B23" s="27"/>
      <c r="C23" s="38" t="s">
        <v>284</v>
      </c>
      <c r="D23" s="27"/>
      <c r="O23" s="27"/>
      <c r="P23" s="27"/>
      <c r="Q23" s="27"/>
    </row>
    <row r="24" spans="2:17" ht="15" customHeight="1">
      <c r="B24" s="27"/>
      <c r="C24" s="71"/>
      <c r="D24" s="68"/>
      <c r="E24" s="34"/>
      <c r="F24" s="34"/>
      <c r="G24" s="34"/>
      <c r="H24" s="34"/>
      <c r="I24" s="34"/>
      <c r="J24" s="34"/>
      <c r="O24" s="27"/>
      <c r="P24" s="27"/>
      <c r="Q24" s="27"/>
    </row>
    <row r="25" spans="2:17" ht="15" customHeight="1">
      <c r="B25" s="27"/>
      <c r="C25" s="71"/>
      <c r="D25" s="68"/>
      <c r="E25" s="36"/>
      <c r="F25" s="28"/>
      <c r="G25" s="31"/>
      <c r="H25" s="37"/>
      <c r="I25" s="34"/>
      <c r="J25" s="34"/>
      <c r="O25" s="27"/>
      <c r="P25" s="27"/>
      <c r="Q25" s="27"/>
    </row>
    <row r="26" spans="2:17" ht="15" customHeight="1">
      <c r="B26" s="27"/>
      <c r="C26" s="71"/>
      <c r="D26" s="68"/>
      <c r="E26" s="37"/>
      <c r="F26" s="30"/>
      <c r="O26" s="27"/>
      <c r="P26" s="27"/>
      <c r="Q26" s="27"/>
    </row>
    <row r="27" spans="2:17" ht="15" customHeight="1">
      <c r="B27" s="27"/>
      <c r="C27" s="71"/>
      <c r="D27" s="68"/>
      <c r="O27" s="27"/>
      <c r="P27" s="27"/>
      <c r="Q27" s="27"/>
    </row>
    <row r="28" spans="2:17" ht="15" customHeight="1">
      <c r="B28" s="27"/>
      <c r="C28" s="62"/>
      <c r="D28" s="27"/>
      <c r="O28" s="27"/>
      <c r="P28" s="27"/>
      <c r="Q28" s="27"/>
    </row>
    <row r="29" spans="2:17" ht="15" customHeight="1"/>
    <row r="30" spans="2:17" ht="15" customHeight="1">
      <c r="E30" s="67" t="s">
        <v>1</v>
      </c>
      <c r="F30" s="67"/>
      <c r="G30" s="67"/>
      <c r="H30" s="67"/>
      <c r="I30" s="67"/>
      <c r="J30" s="67"/>
      <c r="K30" s="67"/>
      <c r="L30" s="67"/>
    </row>
    <row r="31" spans="2:17" ht="15" customHeight="1"/>
    <row r="32" spans="2:17" ht="15" customHeight="1">
      <c r="B32" s="68">
        <v>1</v>
      </c>
      <c r="C32" s="71" t="str">
        <f>VLOOKUP(B32,データ!$D$3:$F$34,2,0)</f>
        <v>県岐阜商</v>
      </c>
      <c r="D32" s="69" t="str">
        <f>VLOOKUP(B32,データ!$D$3:$F$34,3,0)</f>
        <v>岐阜</v>
      </c>
      <c r="M32" s="71" t="str">
        <f>VLOOKUP(O32,データ!$D$3:$F$34,2,0)</f>
        <v>加茂</v>
      </c>
      <c r="N32" s="69" t="str">
        <f>VLOOKUP(O32,データ!$D$3:$F$34,3,0)</f>
        <v>中濃</v>
      </c>
      <c r="O32" s="68">
        <v>9</v>
      </c>
    </row>
    <row r="33" spans="2:15" ht="15" customHeight="1">
      <c r="B33" s="68"/>
      <c r="C33" s="71"/>
      <c r="D33" s="69"/>
      <c r="E33" s="28"/>
      <c r="L33" s="29"/>
      <c r="M33" s="71"/>
      <c r="N33" s="69"/>
      <c r="O33" s="68"/>
    </row>
    <row r="34" spans="2:15" ht="15" customHeight="1">
      <c r="B34" s="68">
        <v>2</v>
      </c>
      <c r="C34" s="72" t="str">
        <f>VLOOKUP(B34,データ!$D$3:$F$34,2,0)</f>
        <v>可児</v>
      </c>
      <c r="D34" s="70" t="str">
        <f>VLOOKUP(B34,データ!$D$3:$F$34,3,0)</f>
        <v>中濃</v>
      </c>
      <c r="E34" s="30"/>
      <c r="F34" s="28"/>
      <c r="K34" s="29"/>
      <c r="L34" s="31"/>
      <c r="M34" s="72" t="str">
        <f>VLOOKUP(O34,データ!$D$3:$F$34,2,0)</f>
        <v>大垣北</v>
      </c>
      <c r="N34" s="70" t="str">
        <f>VLOOKUP(O34,データ!$D$3:$F$34,3,0)</f>
        <v>西濃</v>
      </c>
      <c r="O34" s="68">
        <v>10</v>
      </c>
    </row>
    <row r="35" spans="2:15" ht="15" customHeight="1">
      <c r="B35" s="68"/>
      <c r="C35" s="72"/>
      <c r="D35" s="70"/>
      <c r="F35" s="32"/>
      <c r="K35" s="33"/>
      <c r="M35" s="72"/>
      <c r="N35" s="70"/>
      <c r="O35" s="68"/>
    </row>
    <row r="36" spans="2:15" ht="15" customHeight="1">
      <c r="B36" s="68">
        <v>3</v>
      </c>
      <c r="C36" s="72" t="str">
        <f>VLOOKUP(B36,データ!$D$3:$F$34,2,0)</f>
        <v>麗澤瑞浪</v>
      </c>
      <c r="D36" s="70" t="str">
        <f>VLOOKUP(B36,データ!$D$3:$F$34,3,0)</f>
        <v>東濃</v>
      </c>
      <c r="F36" s="32"/>
      <c r="G36" s="28"/>
      <c r="J36" s="29"/>
      <c r="K36" s="33"/>
      <c r="M36" s="72" t="str">
        <f>VLOOKUP(O36,データ!$D$3:$F$34,2,0)</f>
        <v>郡上</v>
      </c>
      <c r="N36" s="70" t="str">
        <f>VLOOKUP(O36,データ!$D$3:$F$34,3,0)</f>
        <v>中濃</v>
      </c>
      <c r="O36" s="68">
        <v>11</v>
      </c>
    </row>
    <row r="37" spans="2:15" ht="15" customHeight="1">
      <c r="B37" s="68"/>
      <c r="C37" s="72"/>
      <c r="D37" s="70"/>
      <c r="E37" s="28"/>
      <c r="F37" s="30"/>
      <c r="G37" s="32"/>
      <c r="J37" s="33"/>
      <c r="K37" s="31"/>
      <c r="L37" s="29"/>
      <c r="M37" s="72"/>
      <c r="N37" s="70"/>
      <c r="O37" s="68"/>
    </row>
    <row r="38" spans="2:15" ht="15" customHeight="1">
      <c r="B38" s="68">
        <v>4</v>
      </c>
      <c r="C38" s="72" t="str">
        <f>VLOOKUP(B38,データ!$D$3:$F$34,2,0)</f>
        <v>済美</v>
      </c>
      <c r="D38" s="70" t="str">
        <f>VLOOKUP(B38,データ!$D$3:$F$34,3,0)</f>
        <v>岐阜</v>
      </c>
      <c r="E38" s="30"/>
      <c r="G38" s="32"/>
      <c r="H38" s="33"/>
      <c r="J38" s="33"/>
      <c r="L38" s="31"/>
      <c r="M38" s="72" t="str">
        <f>VLOOKUP(O38,データ!$D$3:$F$34,2,0)</f>
        <v>岐阜</v>
      </c>
      <c r="N38" s="70" t="str">
        <f>VLOOKUP(O38,データ!$D$3:$F$34,3,0)</f>
        <v>岐阜</v>
      </c>
      <c r="O38" s="68">
        <v>12</v>
      </c>
    </row>
    <row r="39" spans="2:15" ht="15" customHeight="1">
      <c r="B39" s="68"/>
      <c r="C39" s="72"/>
      <c r="D39" s="70"/>
      <c r="G39" s="34"/>
      <c r="H39" s="35"/>
      <c r="J39" s="33"/>
      <c r="M39" s="72"/>
      <c r="N39" s="70"/>
      <c r="O39" s="68"/>
    </row>
    <row r="40" spans="2:15" ht="15" customHeight="1">
      <c r="B40" s="68">
        <v>5</v>
      </c>
      <c r="C40" s="72" t="str">
        <f>VLOOKUP(B40,データ!$D$3:$F$34,2,0)</f>
        <v>各務原西</v>
      </c>
      <c r="D40" s="70" t="str">
        <f>VLOOKUP(B40,データ!$D$3:$F$34,3,0)</f>
        <v>岐阜</v>
      </c>
      <c r="G40" s="34"/>
      <c r="H40" s="33"/>
      <c r="I40" s="36"/>
      <c r="J40" s="33"/>
      <c r="M40" s="72" t="str">
        <f>VLOOKUP(O40,データ!$D$3:$F$34,2,0)</f>
        <v>関商工</v>
      </c>
      <c r="N40" s="70" t="str">
        <f>VLOOKUP(O40,データ!$D$3:$F$34,3,0)</f>
        <v>中濃</v>
      </c>
      <c r="O40" s="68">
        <v>13</v>
      </c>
    </row>
    <row r="41" spans="2:15" ht="15" customHeight="1">
      <c r="B41" s="68"/>
      <c r="C41" s="72"/>
      <c r="D41" s="70"/>
      <c r="E41" s="28"/>
      <c r="G41" s="34"/>
      <c r="H41" s="33"/>
      <c r="I41" s="34"/>
      <c r="J41" s="33"/>
      <c r="L41" s="29"/>
      <c r="M41" s="72"/>
      <c r="N41" s="70"/>
      <c r="O41" s="68"/>
    </row>
    <row r="42" spans="2:15" ht="15" customHeight="1">
      <c r="B42" s="68">
        <v>6</v>
      </c>
      <c r="C42" s="72" t="str">
        <f>VLOOKUP(B42,データ!$D$3:$F$34,2,0)</f>
        <v>武義</v>
      </c>
      <c r="D42" s="70" t="str">
        <f>VLOOKUP(B42,データ!$D$3:$F$34,3,0)</f>
        <v>中濃</v>
      </c>
      <c r="E42" s="30"/>
      <c r="F42" s="28"/>
      <c r="G42" s="34"/>
      <c r="H42" s="33"/>
      <c r="I42" s="34"/>
      <c r="J42" s="33"/>
      <c r="K42" s="29"/>
      <c r="L42" s="31"/>
      <c r="M42" s="72" t="str">
        <f>VLOOKUP(O42,データ!$D$3:$F$34,2,0)</f>
        <v>大垣南</v>
      </c>
      <c r="N42" s="70" t="str">
        <f>VLOOKUP(O42,データ!$D$3:$F$34,3,0)</f>
        <v>西濃</v>
      </c>
      <c r="O42" s="68">
        <v>14</v>
      </c>
    </row>
    <row r="43" spans="2:15" ht="15" customHeight="1">
      <c r="B43" s="68"/>
      <c r="C43" s="72"/>
      <c r="D43" s="70"/>
      <c r="F43" s="32"/>
      <c r="G43" s="37"/>
      <c r="H43" s="33"/>
      <c r="I43" s="34"/>
      <c r="J43" s="31"/>
      <c r="K43" s="33"/>
      <c r="M43" s="72"/>
      <c r="N43" s="70"/>
      <c r="O43" s="68"/>
    </row>
    <row r="44" spans="2:15" ht="15" customHeight="1">
      <c r="B44" s="68">
        <v>7</v>
      </c>
      <c r="C44" s="72" t="str">
        <f>VLOOKUP(B44,データ!$D$3:$F$34,2,0)</f>
        <v>恵那</v>
      </c>
      <c r="D44" s="70" t="str">
        <f>VLOOKUP(B44,データ!$D$3:$F$34,3,0)</f>
        <v>東濃</v>
      </c>
      <c r="F44" s="32"/>
      <c r="H44" s="34"/>
      <c r="I44" s="34"/>
      <c r="K44" s="33"/>
      <c r="M44" s="72" t="str">
        <f>VLOOKUP(O44,データ!$D$3:$F$34,2,0)</f>
        <v>加納</v>
      </c>
      <c r="N44" s="70" t="str">
        <f>VLOOKUP(O44,データ!$D$3:$F$34,3,0)</f>
        <v>岐阜</v>
      </c>
      <c r="O44" s="68">
        <v>15</v>
      </c>
    </row>
    <row r="45" spans="2:15" ht="15" customHeight="1">
      <c r="B45" s="68"/>
      <c r="C45" s="72"/>
      <c r="D45" s="70"/>
      <c r="E45" s="28"/>
      <c r="F45" s="30"/>
      <c r="H45" s="34"/>
      <c r="I45" s="34"/>
      <c r="K45" s="31"/>
      <c r="L45" s="29"/>
      <c r="M45" s="72"/>
      <c r="N45" s="70"/>
      <c r="O45" s="68"/>
    </row>
    <row r="46" spans="2:15" ht="15" customHeight="1">
      <c r="B46" s="68">
        <v>8</v>
      </c>
      <c r="C46" s="71" t="str">
        <f>VLOOKUP(B46,データ!$D$3:$F$34,2,0)</f>
        <v>東濃実業</v>
      </c>
      <c r="D46" s="69" t="str">
        <f>VLOOKUP(B46,データ!$D$3:$F$34,3,0)</f>
        <v>中濃</v>
      </c>
      <c r="E46" s="30"/>
      <c r="H46" s="34"/>
      <c r="I46" s="34"/>
      <c r="L46" s="31"/>
      <c r="M46" s="71" t="str">
        <f>VLOOKUP(O46,データ!$D$3:$F$34,2,0)</f>
        <v>関</v>
      </c>
      <c r="N46" s="69" t="str">
        <f>VLOOKUP(O46,データ!$D$3:$F$34,3,0)</f>
        <v>中濃</v>
      </c>
      <c r="O46" s="68">
        <v>16</v>
      </c>
    </row>
    <row r="47" spans="2:15" ht="15" customHeight="1">
      <c r="B47" s="68"/>
      <c r="C47" s="71"/>
      <c r="D47" s="69"/>
      <c r="H47" s="34"/>
      <c r="I47" s="34"/>
      <c r="M47" s="71"/>
      <c r="N47" s="69"/>
      <c r="O47" s="68"/>
    </row>
    <row r="48" spans="2:15" ht="15" customHeight="1"/>
    <row r="49" spans="2:17" ht="15" customHeight="1">
      <c r="B49" s="27"/>
      <c r="C49" s="38" t="s">
        <v>285</v>
      </c>
      <c r="D49" s="27"/>
      <c r="O49" s="27"/>
      <c r="P49" s="27"/>
      <c r="Q49" s="27"/>
    </row>
    <row r="50" spans="2:17" ht="15" customHeight="1">
      <c r="B50" s="27"/>
      <c r="C50" s="71"/>
      <c r="D50" s="68"/>
      <c r="E50" s="34"/>
      <c r="F50" s="34"/>
      <c r="G50" s="34"/>
      <c r="H50" s="34"/>
      <c r="I50" s="34"/>
      <c r="J50" s="34"/>
      <c r="O50" s="27"/>
      <c r="P50" s="27"/>
      <c r="Q50" s="27"/>
    </row>
    <row r="51" spans="2:17" ht="15" customHeight="1">
      <c r="B51" s="27"/>
      <c r="C51" s="71"/>
      <c r="D51" s="68"/>
      <c r="E51" s="36"/>
      <c r="F51" s="28"/>
      <c r="G51" s="31"/>
      <c r="H51" s="37"/>
      <c r="I51" s="34"/>
      <c r="J51" s="34"/>
      <c r="O51" s="27"/>
      <c r="P51" s="27"/>
      <c r="Q51" s="27"/>
    </row>
    <row r="52" spans="2:17" ht="15" customHeight="1">
      <c r="B52" s="27"/>
      <c r="C52" s="71"/>
      <c r="D52" s="68"/>
      <c r="E52" s="37"/>
      <c r="F52" s="30"/>
      <c r="O52" s="27"/>
      <c r="P52" s="27"/>
      <c r="Q52" s="27"/>
    </row>
    <row r="53" spans="2:17" ht="15" customHeight="1">
      <c r="B53" s="27"/>
      <c r="C53" s="71"/>
      <c r="D53" s="68"/>
      <c r="O53" s="27"/>
      <c r="P53" s="27"/>
      <c r="Q53" s="27"/>
    </row>
  </sheetData>
  <mergeCells count="108">
    <mergeCell ref="O38:O39"/>
    <mergeCell ref="M32:M33"/>
    <mergeCell ref="M34:M35"/>
    <mergeCell ref="M36:M37"/>
    <mergeCell ref="M38:M39"/>
    <mergeCell ref="N40:N41"/>
    <mergeCell ref="M46:M47"/>
    <mergeCell ref="M18:M19"/>
    <mergeCell ref="N42:N43"/>
    <mergeCell ref="N44:N45"/>
    <mergeCell ref="N46:N47"/>
    <mergeCell ref="N34:N35"/>
    <mergeCell ref="N36:N37"/>
    <mergeCell ref="N38:N39"/>
    <mergeCell ref="O40:O41"/>
    <mergeCell ref="O42:O43"/>
    <mergeCell ref="O44:O45"/>
    <mergeCell ref="O46:O47"/>
    <mergeCell ref="O34:O35"/>
    <mergeCell ref="O36:O37"/>
    <mergeCell ref="O6:O7"/>
    <mergeCell ref="O8:O9"/>
    <mergeCell ref="O10:O11"/>
    <mergeCell ref="O12:O13"/>
    <mergeCell ref="O14:O15"/>
    <mergeCell ref="O16:O17"/>
    <mergeCell ref="N18:N19"/>
    <mergeCell ref="N20:N21"/>
    <mergeCell ref="N32:N33"/>
    <mergeCell ref="O32:O33"/>
    <mergeCell ref="M16:M17"/>
    <mergeCell ref="D34:D35"/>
    <mergeCell ref="D36:D37"/>
    <mergeCell ref="D38:D39"/>
    <mergeCell ref="D40:D41"/>
    <mergeCell ref="D42:D43"/>
    <mergeCell ref="D44:D45"/>
    <mergeCell ref="D18:D19"/>
    <mergeCell ref="D20:D21"/>
    <mergeCell ref="D24:D25"/>
    <mergeCell ref="D26:D27"/>
    <mergeCell ref="D32:D33"/>
    <mergeCell ref="M40:M41"/>
    <mergeCell ref="M42:M43"/>
    <mergeCell ref="M44:M45"/>
    <mergeCell ref="C50:C51"/>
    <mergeCell ref="C52:C53"/>
    <mergeCell ref="D6:D7"/>
    <mergeCell ref="D8:D9"/>
    <mergeCell ref="D10:D11"/>
    <mergeCell ref="D12:D13"/>
    <mergeCell ref="D14:D15"/>
    <mergeCell ref="D16:D17"/>
    <mergeCell ref="C34:C35"/>
    <mergeCell ref="C36:C37"/>
    <mergeCell ref="C38:C39"/>
    <mergeCell ref="C40:C41"/>
    <mergeCell ref="C42:C43"/>
    <mergeCell ref="C44:C45"/>
    <mergeCell ref="C18:C19"/>
    <mergeCell ref="C20:C21"/>
    <mergeCell ref="C24:C25"/>
    <mergeCell ref="C26:C27"/>
    <mergeCell ref="C32:C33"/>
    <mergeCell ref="D46:D47"/>
    <mergeCell ref="D50:D51"/>
    <mergeCell ref="D52:D53"/>
    <mergeCell ref="B40:B41"/>
    <mergeCell ref="B42:B43"/>
    <mergeCell ref="B44:B45"/>
    <mergeCell ref="B46:B47"/>
    <mergeCell ref="C6:C7"/>
    <mergeCell ref="C8:C9"/>
    <mergeCell ref="C10:C11"/>
    <mergeCell ref="C12:C13"/>
    <mergeCell ref="C14:C15"/>
    <mergeCell ref="C16:C17"/>
    <mergeCell ref="B18:B19"/>
    <mergeCell ref="B20:B21"/>
    <mergeCell ref="B32:B33"/>
    <mergeCell ref="B34:B35"/>
    <mergeCell ref="B36:B37"/>
    <mergeCell ref="B38:B39"/>
    <mergeCell ref="C46:C47"/>
    <mergeCell ref="B1:O1"/>
    <mergeCell ref="B2:O2"/>
    <mergeCell ref="E4:L4"/>
    <mergeCell ref="E30:L30"/>
    <mergeCell ref="B6:B7"/>
    <mergeCell ref="B8:B9"/>
    <mergeCell ref="B10:B11"/>
    <mergeCell ref="B12:B13"/>
    <mergeCell ref="B14:B15"/>
    <mergeCell ref="B16:B17"/>
    <mergeCell ref="N6:N7"/>
    <mergeCell ref="N8:N9"/>
    <mergeCell ref="N10:N11"/>
    <mergeCell ref="N12:N13"/>
    <mergeCell ref="N14:N15"/>
    <mergeCell ref="N16:N17"/>
    <mergeCell ref="M20:M21"/>
    <mergeCell ref="O18:O19"/>
    <mergeCell ref="O20:O21"/>
    <mergeCell ref="M6:M7"/>
    <mergeCell ref="M8:M9"/>
    <mergeCell ref="M10:M11"/>
    <mergeCell ref="M12:M13"/>
    <mergeCell ref="M14:M15"/>
  </mergeCells>
  <phoneticPr fontId="27"/>
  <conditionalFormatting sqref="N32:N45 C6:D21 M6:O21 C32:D47">
    <cfRule type="expression" dxfId="3" priority="3" stopIfTrue="1">
      <formula>ISERROR(C6)</formula>
    </cfRule>
  </conditionalFormatting>
  <conditionalFormatting sqref="M32:M45">
    <cfRule type="expression" dxfId="2" priority="4" stopIfTrue="1">
      <formula>ISERROR(M32)</formula>
    </cfRule>
  </conditionalFormatting>
  <conditionalFormatting sqref="N46:N47">
    <cfRule type="expression" dxfId="1" priority="1" stopIfTrue="1">
      <formula>ISERROR(N46)</formula>
    </cfRule>
  </conditionalFormatting>
  <conditionalFormatting sqref="M46:M47">
    <cfRule type="expression" dxfId="0" priority="2" stopIfTrue="1">
      <formula>ISERROR(M46)</formula>
    </cfRule>
  </conditionalFormatting>
  <printOptions horizontalCentered="1" verticalCentered="1"/>
  <pageMargins left="0.59055118110236227" right="0.59055118110236227" top="0.59055118110236227" bottom="0.59055118110236227" header="0" footer="0"/>
  <pageSetup paperSize="9" scale="95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7"/>
    <pageSetUpPr fitToPage="1"/>
  </sheetPr>
  <dimension ref="A1:L40"/>
  <sheetViews>
    <sheetView showZeros="0" topLeftCell="B22" zoomScaleNormal="100" workbookViewId="0">
      <selection activeCell="F13" sqref="F13"/>
    </sheetView>
  </sheetViews>
  <sheetFormatPr baseColWidth="10" defaultColWidth="10" defaultRowHeight="14"/>
  <cols>
    <col min="1" max="1" width="1.6640625" style="4" customWidth="1"/>
    <col min="2" max="2" width="4.1640625" style="4" customWidth="1"/>
    <col min="3" max="3" width="9.6640625" style="24" customWidth="1"/>
    <col min="4" max="4" width="10.6640625" style="4" customWidth="1"/>
    <col min="5" max="11" width="12.6640625" style="4" customWidth="1"/>
    <col min="12" max="12" width="10" style="4" bestFit="1"/>
    <col min="13" max="16384" width="10" style="4"/>
  </cols>
  <sheetData>
    <row r="1" spans="1:12" ht="20" customHeight="1" thickBot="1">
      <c r="B1" s="73" t="s">
        <v>2</v>
      </c>
      <c r="C1" s="73"/>
      <c r="D1" s="73"/>
      <c r="E1" s="74"/>
      <c r="F1" s="74"/>
      <c r="G1" s="74"/>
      <c r="H1" s="74"/>
      <c r="I1" s="74"/>
      <c r="J1" s="5"/>
      <c r="K1" s="5"/>
    </row>
    <row r="2" spans="1:12" ht="13.75" customHeight="1" thickTop="1">
      <c r="A2" s="3"/>
      <c r="B2" s="78"/>
      <c r="C2" s="82" t="s">
        <v>3</v>
      </c>
      <c r="D2" s="86" t="s">
        <v>4</v>
      </c>
      <c r="E2" s="75" t="s">
        <v>5</v>
      </c>
      <c r="F2" s="76"/>
      <c r="G2" s="76"/>
      <c r="H2" s="76"/>
      <c r="I2" s="76"/>
      <c r="J2" s="76"/>
      <c r="K2" s="77"/>
      <c r="L2" s="3"/>
    </row>
    <row r="3" spans="1:12" ht="13.75" customHeight="1" thickBot="1">
      <c r="A3" s="3"/>
      <c r="B3" s="79"/>
      <c r="C3" s="83"/>
      <c r="D3" s="87"/>
      <c r="E3" s="63" t="s">
        <v>6</v>
      </c>
      <c r="F3" s="63" t="s">
        <v>7</v>
      </c>
      <c r="G3" s="63" t="s">
        <v>8</v>
      </c>
      <c r="H3" s="63" t="s">
        <v>9</v>
      </c>
      <c r="I3" s="13" t="s">
        <v>10</v>
      </c>
      <c r="J3" s="63" t="s">
        <v>11</v>
      </c>
      <c r="K3" s="14" t="s">
        <v>12</v>
      </c>
      <c r="L3" s="3"/>
    </row>
    <row r="4" spans="1:12" ht="15" customHeight="1" thickTop="1">
      <c r="A4" s="3"/>
      <c r="B4" s="43">
        <v>1</v>
      </c>
      <c r="C4" s="55" t="str">
        <f>VLOOKUP(B4,データ!$A$3:$B$34,2,FALSE)</f>
        <v>麗澤瑞浪</v>
      </c>
      <c r="D4" s="15" t="str">
        <f>VLOOKUP($C4,団体名簿データ!$C$4:$K$19,2,FALSE)</f>
        <v>杉江　尚紀</v>
      </c>
      <c r="E4" s="15" t="str">
        <f>VLOOKUP($C4,団体名簿データ!$C$4:$K$19,3,FALSE)</f>
        <v>間宮　浩輝③</v>
      </c>
      <c r="F4" s="15" t="str">
        <f>VLOOKUP($C4,団体名簿データ!$C$4:$K$19,4,FALSE)</f>
        <v>岩田幸太郎③</v>
      </c>
      <c r="G4" s="15" t="str">
        <f>VLOOKUP($C4,団体名簿データ!$C$4:$K$19,5,FALSE)</f>
        <v>川田　駿実②</v>
      </c>
      <c r="H4" s="15" t="str">
        <f>VLOOKUP($C4,団体名簿データ!$C$4:$K$19,6,FALSE)</f>
        <v>石埜　光輝②</v>
      </c>
      <c r="I4" s="16" t="str">
        <f>VLOOKUP($C4,団体名簿データ!$C$4:$K$19,7,FALSE)</f>
        <v>山口　智哉③</v>
      </c>
      <c r="J4" s="15" t="str">
        <f>VLOOKUP($C4,団体名簿データ!$C$4:$K$19,8,FALSE)</f>
        <v>村田　英夢②</v>
      </c>
      <c r="K4" s="17" t="str">
        <f>VLOOKUP($C4,団体名簿データ!$C$4:$K$19,9,FALSE)</f>
        <v>一色　凌介③</v>
      </c>
      <c r="L4" s="3"/>
    </row>
    <row r="5" spans="1:12" ht="15" customHeight="1">
      <c r="A5" s="3"/>
      <c r="B5" s="44">
        <v>2</v>
      </c>
      <c r="C5" s="56" t="str">
        <f>VLOOKUP(B5,データ!$A$3:$B$34,2,FALSE)</f>
        <v>加茂農林</v>
      </c>
      <c r="D5" s="18" t="str">
        <f>VLOOKUP($C5,団体名簿データ!$C$4:$K$19,2,FALSE)</f>
        <v>長屋　恵佑</v>
      </c>
      <c r="E5" s="18" t="str">
        <f>VLOOKUP($C5,団体名簿データ!$C$4:$K$19,3,FALSE)</f>
        <v>森　　健太③</v>
      </c>
      <c r="F5" s="18" t="str">
        <f>VLOOKUP($C5,団体名簿データ!$C$4:$K$19,4,FALSE)</f>
        <v>鈴木　博斗③</v>
      </c>
      <c r="G5" s="18" t="str">
        <f>VLOOKUP($C5,団体名簿データ!$C$4:$K$19,5,FALSE)</f>
        <v>永田　　康③</v>
      </c>
      <c r="H5" s="18" t="str">
        <f>VLOOKUP($C5,団体名簿データ!$C$4:$K$19,6,FALSE)</f>
        <v>大鋸　蔵真②</v>
      </c>
      <c r="I5" s="19" t="str">
        <f>VLOOKUP($C5,団体名簿データ!$C$4:$K$19,7,FALSE)</f>
        <v>長尾　紘希②</v>
      </c>
      <c r="J5" s="18" t="str">
        <f>VLOOKUP($C5,団体名簿データ!$C$4:$K$19,8,FALSE)</f>
        <v>田口　聖也②</v>
      </c>
      <c r="K5" s="20">
        <f>VLOOKUP($C5,団体名簿データ!$C$4:$K$19,9,FALSE)</f>
        <v>0</v>
      </c>
      <c r="L5" s="3"/>
    </row>
    <row r="6" spans="1:12" ht="15" customHeight="1">
      <c r="A6" s="3"/>
      <c r="B6" s="44">
        <v>3</v>
      </c>
      <c r="C6" s="56" t="str">
        <f>VLOOKUP(B6,データ!$A$3:$B$34,2,FALSE)</f>
        <v>岐阜</v>
      </c>
      <c r="D6" s="18" t="str">
        <f>VLOOKUP($C6,団体名簿データ!$C$4:$K$19,2,FALSE)</f>
        <v>加藤　健司</v>
      </c>
      <c r="E6" s="18" t="str">
        <f>VLOOKUP($C6,団体名簿データ!$C$4:$K$19,3,FALSE)</f>
        <v>武市　勇輝③</v>
      </c>
      <c r="F6" s="18" t="str">
        <f>VLOOKUP($C6,団体名簿データ!$C$4:$K$19,4,FALSE)</f>
        <v>大谷　涼馬③</v>
      </c>
      <c r="G6" s="18" t="str">
        <f>VLOOKUP($C6,団体名簿データ!$C$4:$K$19,5,FALSE)</f>
        <v>棚橋　洋介②</v>
      </c>
      <c r="H6" s="18" t="str">
        <f>VLOOKUP($C6,団体名簿データ!$C$4:$K$19,6,FALSE)</f>
        <v>成澤　　曜②</v>
      </c>
      <c r="I6" s="19" t="str">
        <f>VLOOKUP($C6,団体名簿データ!$C$4:$K$19,7,FALSE)</f>
        <v>河口明日翔②</v>
      </c>
      <c r="J6" s="18" t="str">
        <f>VLOOKUP($C6,団体名簿データ!$C$4:$K$19,8,FALSE)</f>
        <v>江﨑　大智②</v>
      </c>
      <c r="K6" s="20" t="str">
        <f>VLOOKUP($C6,団体名簿データ!$C$4:$K$19,9,FALSE)</f>
        <v>北村　翔太②</v>
      </c>
      <c r="L6" s="3"/>
    </row>
    <row r="7" spans="1:12" ht="15" customHeight="1">
      <c r="A7" s="3"/>
      <c r="B7" s="44">
        <v>4</v>
      </c>
      <c r="C7" s="56" t="str">
        <f>VLOOKUP(B7,データ!$A$3:$B$34,2,FALSE)</f>
        <v>帝京大可児</v>
      </c>
      <c r="D7" s="18" t="str">
        <f>VLOOKUP($C7,団体名簿データ!$C$4:$K$19,2,FALSE)</f>
        <v>加藤　博也</v>
      </c>
      <c r="E7" s="18" t="str">
        <f>VLOOKUP($C7,団体名簿データ!$C$4:$K$19,3,FALSE)</f>
        <v>加納　暖己②</v>
      </c>
      <c r="F7" s="18" t="str">
        <f>VLOOKUP($C7,団体名簿データ!$C$4:$K$19,4,FALSE)</f>
        <v>奥村　健人②</v>
      </c>
      <c r="G7" s="18" t="str">
        <f>VLOOKUP($C7,団体名簿データ!$C$4:$K$19,5,FALSE)</f>
        <v>亀井誠一郎②</v>
      </c>
      <c r="H7" s="18" t="str">
        <f>VLOOKUP($C7,団体名簿データ!$C$4:$K$19,6,FALSE)</f>
        <v>加藤　夢叶②</v>
      </c>
      <c r="I7" s="19" t="str">
        <f>VLOOKUP($C7,団体名簿データ!$C$4:$K$19,7,FALSE)</f>
        <v>伊藤　穂高②</v>
      </c>
      <c r="J7" s="18" t="str">
        <f>VLOOKUP($C7,団体名簿データ!$C$4:$K$19,8,FALSE)</f>
        <v>伊藤　　清②</v>
      </c>
      <c r="K7" s="20" t="str">
        <f>VLOOKUP($C7,団体名簿データ!$C$4:$K$19,9,FALSE)</f>
        <v>織田健太郎②</v>
      </c>
      <c r="L7" s="3"/>
    </row>
    <row r="8" spans="1:12" ht="15" customHeight="1">
      <c r="A8" s="3"/>
      <c r="B8" s="44">
        <v>5</v>
      </c>
      <c r="C8" s="56" t="str">
        <f>VLOOKUP(B8,データ!$A$3:$B$34,2,FALSE)</f>
        <v>加納</v>
      </c>
      <c r="D8" s="18" t="str">
        <f>VLOOKUP($C8,団体名簿データ!$C$4:$K$19,2,FALSE)</f>
        <v>大野　貴也</v>
      </c>
      <c r="E8" s="18" t="str">
        <f>VLOOKUP($C8,団体名簿データ!$C$4:$K$19,3,FALSE)</f>
        <v>服部　将大③</v>
      </c>
      <c r="F8" s="18" t="str">
        <f>VLOOKUP($C8,団体名簿データ!$C$4:$K$19,4,FALSE)</f>
        <v>木股好太郎③</v>
      </c>
      <c r="G8" s="18" t="str">
        <f>VLOOKUP($C8,団体名簿データ!$C$4:$K$19,5,FALSE)</f>
        <v>棚橋　佑弥①</v>
      </c>
      <c r="H8" s="18" t="str">
        <f>VLOOKUP($C8,団体名簿データ!$C$4:$K$19,6,FALSE)</f>
        <v>木股直太郎①</v>
      </c>
      <c r="I8" s="19">
        <f>VLOOKUP($C8,団体名簿データ!$C$4:$K$19,7,FALSE)</f>
        <v>0</v>
      </c>
      <c r="J8" s="18">
        <f>VLOOKUP($C8,団体名簿データ!$C$4:$K$19,8,FALSE)</f>
        <v>0</v>
      </c>
      <c r="K8" s="20">
        <f>VLOOKUP($C8,団体名簿データ!$C$4:$K$19,9,FALSE)</f>
        <v>0</v>
      </c>
      <c r="L8" s="3"/>
    </row>
    <row r="9" spans="1:12" ht="15" customHeight="1">
      <c r="A9" s="3"/>
      <c r="B9" s="44">
        <v>6</v>
      </c>
      <c r="C9" s="56" t="str">
        <f>VLOOKUP(B9,データ!$A$3:$B$34,2,FALSE)</f>
        <v>中津川工業</v>
      </c>
      <c r="D9" s="18" t="str">
        <f>VLOOKUP($C9,団体名簿データ!$C$4:$K$19,2,FALSE)</f>
        <v>杉本　龍司</v>
      </c>
      <c r="E9" s="18" t="str">
        <f>VLOOKUP($C9,団体名簿データ!$C$4:$K$19,3,FALSE)</f>
        <v>小木曽真寛②</v>
      </c>
      <c r="F9" s="18" t="str">
        <f>VLOOKUP($C9,団体名簿データ!$C$4:$K$19,4,FALSE)</f>
        <v>田口　青怜②</v>
      </c>
      <c r="G9" s="18" t="str">
        <f>VLOOKUP($C9,団体名簿データ!$C$4:$K$19,5,FALSE)</f>
        <v>西尾　　凌②</v>
      </c>
      <c r="H9" s="18" t="str">
        <f>VLOOKUP($C9,団体名簿データ!$C$4:$K$19,6,FALSE)</f>
        <v>髙木　翔太②</v>
      </c>
      <c r="I9" s="19" t="str">
        <f>VLOOKUP($C9,団体名簿データ!$C$4:$K$19,7,FALSE)</f>
        <v>渡邉　来稀②</v>
      </c>
      <c r="J9" s="18">
        <f>VLOOKUP($C9,団体名簿データ!$C$4:$K$19,8,FALSE)</f>
        <v>0</v>
      </c>
      <c r="K9" s="20">
        <f>VLOOKUP($C9,団体名簿データ!$C$4:$K$19,9,FALSE)</f>
        <v>0</v>
      </c>
      <c r="L9" s="3"/>
    </row>
    <row r="10" spans="1:12" ht="15" customHeight="1">
      <c r="A10" s="3"/>
      <c r="B10" s="44">
        <v>7</v>
      </c>
      <c r="C10" s="56" t="str">
        <f>VLOOKUP(B10,データ!$A$3:$B$34,2,FALSE)</f>
        <v>大垣北</v>
      </c>
      <c r="D10" s="18" t="str">
        <f>VLOOKUP($C10,団体名簿データ!$C$4:$K$19,2,FALSE)</f>
        <v>早野　賢謙</v>
      </c>
      <c r="E10" s="18" t="str">
        <f>VLOOKUP($C10,団体名簿データ!$C$4:$K$19,3,FALSE)</f>
        <v>菱田　航生③</v>
      </c>
      <c r="F10" s="18" t="str">
        <f>VLOOKUP($C10,団体名簿データ!$C$4:$K$19,4,FALSE)</f>
        <v>北野　旦陽②</v>
      </c>
      <c r="G10" s="18" t="str">
        <f>VLOOKUP($C10,団体名簿データ!$C$4:$K$19,5,FALSE)</f>
        <v>中村　優太③</v>
      </c>
      <c r="H10" s="18" t="str">
        <f>VLOOKUP($C10,団体名簿データ!$C$4:$K$19,6,FALSE)</f>
        <v>安田　陸人②</v>
      </c>
      <c r="I10" s="19" t="str">
        <f>VLOOKUP($C10,団体名簿データ!$C$4:$K$19,7,FALSE)</f>
        <v>田中　良祐②</v>
      </c>
      <c r="J10" s="18" t="str">
        <f>VLOOKUP($C10,団体名簿データ!$C$4:$K$19,8,FALSE)</f>
        <v>川瀬　大登②</v>
      </c>
      <c r="K10" s="20" t="str">
        <f>VLOOKUP($C10,団体名簿データ!$C$4:$K$19,9,FALSE)</f>
        <v>日比野康平②</v>
      </c>
      <c r="L10" s="3"/>
    </row>
    <row r="11" spans="1:12" ht="15" customHeight="1">
      <c r="A11" s="3"/>
      <c r="B11" s="44">
        <v>8</v>
      </c>
      <c r="C11" s="56" t="str">
        <f>VLOOKUP(B11,データ!$A$3:$B$34,2,FALSE)</f>
        <v>関</v>
      </c>
      <c r="D11" s="18" t="str">
        <f>VLOOKUP($C11,団体名簿データ!$C$4:$K$19,2,FALSE)</f>
        <v>長谷部敦也</v>
      </c>
      <c r="E11" s="18" t="str">
        <f>VLOOKUP($C11,団体名簿データ!$C$4:$K$19,3,FALSE)</f>
        <v>長尾　俊希③</v>
      </c>
      <c r="F11" s="18" t="str">
        <f>VLOOKUP($C11,団体名簿データ!$C$4:$K$19,4,FALSE)</f>
        <v>下村　　稜③</v>
      </c>
      <c r="G11" s="18" t="str">
        <f>VLOOKUP($C11,団体名簿データ!$C$4:$K$19,5,FALSE)</f>
        <v>佐藤　瑞己③</v>
      </c>
      <c r="H11" s="18" t="str">
        <f>VLOOKUP($C11,団体名簿データ!$C$4:$K$19,6,FALSE)</f>
        <v>亀山　貴史③</v>
      </c>
      <c r="I11" s="19" t="str">
        <f>VLOOKUP($C11,団体名簿データ!$C$4:$K$19,7,FALSE)</f>
        <v>増田　悠希③</v>
      </c>
      <c r="J11" s="18">
        <f>VLOOKUP($C11,団体名簿データ!$C$4:$K$19,8,FALSE)</f>
        <v>0</v>
      </c>
      <c r="K11" s="20">
        <f>VLOOKUP($C11,団体名簿データ!$C$4:$K$19,9,FALSE)</f>
        <v>0</v>
      </c>
      <c r="L11" s="3"/>
    </row>
    <row r="12" spans="1:12" ht="15" customHeight="1">
      <c r="A12" s="3"/>
      <c r="B12" s="44">
        <v>9</v>
      </c>
      <c r="C12" s="56" t="str">
        <f>VLOOKUP(B12,データ!$A$3:$B$34,2,FALSE)</f>
        <v>郡上</v>
      </c>
      <c r="D12" s="18" t="str">
        <f>VLOOKUP($C12,団体名簿データ!$C$4:$K$19,2,FALSE)</f>
        <v>瀧　　晃成</v>
      </c>
      <c r="E12" s="18" t="str">
        <f>VLOOKUP($C12,団体名簿データ!$C$4:$K$19,3,FALSE)</f>
        <v>山下　湧登②</v>
      </c>
      <c r="F12" s="18" t="str">
        <f>VLOOKUP($C12,団体名簿データ!$C$4:$K$19,4,FALSE)</f>
        <v>戸田　涼太②</v>
      </c>
      <c r="G12" s="18" t="str">
        <f>VLOOKUP($C12,団体名簿データ!$C$4:$K$19,5,FALSE)</f>
        <v>入木田颯真②</v>
      </c>
      <c r="H12" s="18" t="str">
        <f>VLOOKUP($C12,団体名簿データ!$C$4:$K$19,6,FALSE)</f>
        <v>水野峻太朗②</v>
      </c>
      <c r="I12" s="19" t="str">
        <f>VLOOKUP($C12,団体名簿データ!$C$4:$K$19,7,FALSE)</f>
        <v>山田　佳生①</v>
      </c>
      <c r="J12" s="19" t="str">
        <f>VLOOKUP($C12,団体名簿データ!$C$4:$K$19,8,FALSE)</f>
        <v>高垣　　柊①</v>
      </c>
      <c r="K12" s="20">
        <f>VLOOKUP($C12,団体名簿データ!$C$4:$K$19,9,FALSE)</f>
        <v>0</v>
      </c>
      <c r="L12" s="3"/>
    </row>
    <row r="13" spans="1:12" ht="15" customHeight="1">
      <c r="A13" s="3"/>
      <c r="B13" s="44">
        <v>10</v>
      </c>
      <c r="C13" s="56" t="str">
        <f>VLOOKUP(B13,データ!$A$3:$B$34,2,FALSE)</f>
        <v>岐南工</v>
      </c>
      <c r="D13" s="18" t="str">
        <f>VLOOKUP($C13,団体名簿データ!$C$4:$K$19,2,FALSE)</f>
        <v>古家　幸司</v>
      </c>
      <c r="E13" s="18" t="str">
        <f>VLOOKUP($C13,団体名簿データ!$C$4:$K$19,3,FALSE)</f>
        <v>森　　裕樹③</v>
      </c>
      <c r="F13" s="18" t="str">
        <f>VLOOKUP($C13,団体名簿データ!$C$4:$K$19,4,FALSE)</f>
        <v>馬谷未来翔③</v>
      </c>
      <c r="G13" s="18" t="str">
        <f>VLOOKUP($C13,団体名簿データ!$C$4:$K$19,5,FALSE)</f>
        <v>木下　航真③</v>
      </c>
      <c r="H13" s="18" t="str">
        <f>VLOOKUP($C13,団体名簿データ!$C$4:$K$19,6,FALSE)</f>
        <v>大脇　颯太③</v>
      </c>
      <c r="I13" s="19" t="str">
        <f>VLOOKUP($C13,団体名簿データ!$C$4:$K$19,7,FALSE)</f>
        <v>藤田　真伍③</v>
      </c>
      <c r="J13" s="18" t="str">
        <f>VLOOKUP($C13,団体名簿データ!$C$4:$K$19,8,FALSE)</f>
        <v>鶴見　海斗③</v>
      </c>
      <c r="K13" s="20" t="str">
        <f>VLOOKUP($C13,団体名簿データ!$C$4:$K$19,9,FALSE)</f>
        <v>小寺　健斗③</v>
      </c>
      <c r="L13" s="3"/>
    </row>
    <row r="14" spans="1:12" ht="15" customHeight="1">
      <c r="A14" s="3"/>
      <c r="B14" s="44">
        <v>11</v>
      </c>
      <c r="C14" s="56" t="str">
        <f>VLOOKUP(B14,データ!$A$3:$B$34,2,FALSE)</f>
        <v>中津</v>
      </c>
      <c r="D14" s="18" t="str">
        <f>VLOOKUP($C14,団体名簿データ!$C$4:$K$19,2,FALSE)</f>
        <v>杉﨑　壮芽</v>
      </c>
      <c r="E14" s="18" t="str">
        <f>VLOOKUP($C14,団体名簿データ!$C$4:$K$19,3,FALSE)</f>
        <v>後藤秦太郎③</v>
      </c>
      <c r="F14" s="18" t="str">
        <f>VLOOKUP($C14,団体名簿データ!$C$4:$K$19,4,FALSE)</f>
        <v>西尾　陸杜③</v>
      </c>
      <c r="G14" s="18" t="str">
        <f>VLOOKUP($C14,団体名簿データ!$C$4:$K$19,5,FALSE)</f>
        <v>藤原　悠輔②</v>
      </c>
      <c r="H14" s="18" t="str">
        <f>VLOOKUP($C14,団体名簿データ!$C$4:$K$19,6,FALSE)</f>
        <v>原　　愛斗②</v>
      </c>
      <c r="I14" s="19" t="str">
        <f>VLOOKUP($C14,団体名簿データ!$C$4:$K$19,7,FALSE)</f>
        <v>内田耕太郎②</v>
      </c>
      <c r="J14" s="18" t="str">
        <f>VLOOKUP($C14,団体名簿データ!$C$4:$K$19,8,FALSE)</f>
        <v>市岡　茉紘②</v>
      </c>
      <c r="K14" s="20" t="str">
        <f>VLOOKUP($C14,団体名簿データ!$C$4:$K$19,9,FALSE)</f>
        <v>遠山　寛幸②</v>
      </c>
      <c r="L14" s="3"/>
    </row>
    <row r="15" spans="1:12" ht="15" customHeight="1">
      <c r="A15" s="3"/>
      <c r="B15" s="44">
        <v>12</v>
      </c>
      <c r="C15" s="56" t="str">
        <f>VLOOKUP(B15,データ!$A$3:$B$34,2,FALSE)</f>
        <v>大垣南</v>
      </c>
      <c r="D15" s="18" t="str">
        <f>VLOOKUP($C15,団体名簿データ!$C$4:$K$19,2,FALSE)</f>
        <v>川瀬　竜一</v>
      </c>
      <c r="E15" s="18" t="str">
        <f>VLOOKUP($C15,団体名簿データ!$C$4:$K$19,3,FALSE)</f>
        <v>前刀　奏斗③</v>
      </c>
      <c r="F15" s="18" t="str">
        <f>VLOOKUP($C15,団体名簿データ!$C$4:$K$19,4,FALSE)</f>
        <v>藤井　悠成②</v>
      </c>
      <c r="G15" s="18" t="str">
        <f>VLOOKUP($C15,団体名簿データ!$C$4:$K$19,5,FALSE)</f>
        <v>河村　英輝③</v>
      </c>
      <c r="H15" s="18" t="str">
        <f>VLOOKUP($C15,団体名簿データ!$C$4:$K$19,6,FALSE)</f>
        <v>大橋　宏都③</v>
      </c>
      <c r="I15" s="54" t="str">
        <f>VLOOKUP($C15,団体名簿データ!$C$4:$K$19,7,FALSE)</f>
        <v>吉安　皇雅②</v>
      </c>
      <c r="J15" s="18" t="str">
        <f>VLOOKUP($C15,団体名簿データ!$C$4:$K$19,8,FALSE)</f>
        <v>古市　創太②</v>
      </c>
      <c r="K15" s="20" t="str">
        <f>VLOOKUP($C15,団体名簿データ!$C$4:$K$19,9,FALSE)</f>
        <v>馬場　大耀②</v>
      </c>
      <c r="L15" s="3"/>
    </row>
    <row r="16" spans="1:12" ht="15" customHeight="1">
      <c r="A16" s="3"/>
      <c r="B16" s="44">
        <v>13</v>
      </c>
      <c r="C16" s="56" t="str">
        <f>VLOOKUP(B16,データ!$A$3:$B$34,2,FALSE)</f>
        <v>加茂</v>
      </c>
      <c r="D16" s="18" t="str">
        <f>VLOOKUP($C16,団体名簿データ!$C$4:$K$19,2,FALSE)</f>
        <v>柴田　佳祐</v>
      </c>
      <c r="E16" s="18" t="str">
        <f>VLOOKUP($C16,団体名簿データ!$C$4:$K$19,3,FALSE)</f>
        <v>有賀　絢平③</v>
      </c>
      <c r="F16" s="18" t="str">
        <f>VLOOKUP($C16,団体名簿データ!$C$4:$K$19,4,FALSE)</f>
        <v>糟谷　　翔③</v>
      </c>
      <c r="G16" s="18" t="str">
        <f>VLOOKUP($C16,団体名簿データ!$C$4:$K$19,5,FALSE)</f>
        <v>石川　剛翔③</v>
      </c>
      <c r="H16" s="18" t="str">
        <f>VLOOKUP($C16,団体名簿データ!$C$4:$K$19,6,FALSE)</f>
        <v>亀谷　尚央②</v>
      </c>
      <c r="I16" s="19" t="str">
        <f>VLOOKUP($C16,団体名簿データ!$C$4:$K$19,7,FALSE)</f>
        <v>辻　　洸瑠②</v>
      </c>
      <c r="J16" s="18" t="str">
        <f>VLOOKUP($C16,団体名簿データ!$C$4:$K$19,8,FALSE)</f>
        <v>奥村　　蓮②</v>
      </c>
      <c r="K16" s="20" t="str">
        <f>VLOOKUP($C16,団体名簿データ!$C$4:$K$19,9,FALSE)</f>
        <v>田中　　颯②</v>
      </c>
      <c r="L16" s="3"/>
    </row>
    <row r="17" spans="1:12" ht="15" customHeight="1">
      <c r="A17" s="3"/>
      <c r="B17" s="44">
        <v>14</v>
      </c>
      <c r="C17" s="56" t="str">
        <f>VLOOKUP(B17,データ!$A$3:$B$34,2,FALSE)</f>
        <v>各務原</v>
      </c>
      <c r="D17" s="18" t="str">
        <f>VLOOKUP($C17,団体名簿データ!$C$4:$K$19,2,FALSE)</f>
        <v>安永　一貴</v>
      </c>
      <c r="E17" s="18" t="str">
        <f>VLOOKUP($C17,団体名簿データ!$C$4:$K$19,3,FALSE)</f>
        <v>飯沼　優斗③</v>
      </c>
      <c r="F17" s="18" t="str">
        <f>VLOOKUP($C17,団体名簿データ!$C$4:$K$19,4,FALSE)</f>
        <v>澤田功太郎③</v>
      </c>
      <c r="G17" s="18" t="str">
        <f>VLOOKUP($C17,団体名簿データ!$C$4:$K$19,5,FALSE)</f>
        <v>木村　祐介②</v>
      </c>
      <c r="H17" s="18" t="str">
        <f>VLOOKUP($C17,団体名簿データ!$C$4:$K$19,6,FALSE)</f>
        <v>柴田　裕平③</v>
      </c>
      <c r="I17" s="19" t="str">
        <f>VLOOKUP($C17,団体名簿データ!$C$4:$K$19,7,FALSE)</f>
        <v>今尾　　僚③</v>
      </c>
      <c r="J17" s="18" t="str">
        <f>VLOOKUP($C17,団体名簿データ!$C$4:$K$19,8,FALSE)</f>
        <v>渡辺　　駿②</v>
      </c>
      <c r="K17" s="20" t="str">
        <f>VLOOKUP($C17,団体名簿データ!$C$4:$K$19,9,FALSE)</f>
        <v>大野　竜輝③</v>
      </c>
      <c r="L17" s="3"/>
    </row>
    <row r="18" spans="1:12" ht="15" customHeight="1">
      <c r="A18" s="3"/>
      <c r="B18" s="44">
        <v>15</v>
      </c>
      <c r="C18" s="56" t="str">
        <f>VLOOKUP(B18,データ!$A$3:$B$34,2,FALSE)</f>
        <v>多治見</v>
      </c>
      <c r="D18" s="18" t="str">
        <f>VLOOKUP($C18,団体名簿データ!$C$4:$K$19,2,FALSE)</f>
        <v>杉本　真弥</v>
      </c>
      <c r="E18" s="18" t="str">
        <f>VLOOKUP($C18,団体名簿データ!$C$4:$K$19,3,FALSE)</f>
        <v>畑　　光亮③</v>
      </c>
      <c r="F18" s="18" t="str">
        <f>VLOOKUP($C18,団体名簿データ!$C$4:$K$19,4,FALSE)</f>
        <v>佐橋　琉斗③</v>
      </c>
      <c r="G18" s="18" t="str">
        <f>VLOOKUP($C18,団体名簿データ!$C$4:$K$19,5,FALSE)</f>
        <v>坂崎　大氣③</v>
      </c>
      <c r="H18" s="18" t="str">
        <f>VLOOKUP($C18,団体名簿データ!$C$4:$K$19,6,FALSE)</f>
        <v>佐藤　智哉③</v>
      </c>
      <c r="I18" s="19" t="str">
        <f>VLOOKUP($C18,団体名簿データ!$C$4:$K$19,7,FALSE)</f>
        <v>平尾　　心③</v>
      </c>
      <c r="J18" s="18" t="str">
        <f>VLOOKUP($C18,団体名簿データ!$C$4:$K$19,8,FALSE)</f>
        <v>杉山　　樹③</v>
      </c>
      <c r="K18" s="20">
        <f>VLOOKUP($C18,団体名簿データ!$C$4:$K$19,9,FALSE)</f>
        <v>0</v>
      </c>
      <c r="L18" s="3"/>
    </row>
    <row r="19" spans="1:12" ht="15" customHeight="1" thickBot="1">
      <c r="A19" s="3"/>
      <c r="B19" s="45">
        <v>16</v>
      </c>
      <c r="C19" s="57" t="str">
        <f>VLOOKUP(B19,データ!$A$3:$B$34,2,FALSE)</f>
        <v>県岐阜商</v>
      </c>
      <c r="D19" s="21" t="str">
        <f>VLOOKUP($C19,団体名簿データ!$C$4:$K$19,2,FALSE)</f>
        <v>所　　武信</v>
      </c>
      <c r="E19" s="21" t="str">
        <f>VLOOKUP($C19,団体名簿データ!$C$4:$K$19,3,FALSE)</f>
        <v>座馬　　大③</v>
      </c>
      <c r="F19" s="21" t="str">
        <f>VLOOKUP($C19,団体名簿データ!$C$4:$K$19,4,FALSE)</f>
        <v>浅井　暢斗③</v>
      </c>
      <c r="G19" s="21" t="str">
        <f>VLOOKUP($C19,団体名簿データ!$C$4:$K$19,5,FALSE)</f>
        <v>林　　明利③</v>
      </c>
      <c r="H19" s="21" t="str">
        <f>VLOOKUP($C19,団体名簿データ!$C$4:$K$19,6,FALSE)</f>
        <v>豊吉　柊人②</v>
      </c>
      <c r="I19" s="22" t="str">
        <f>VLOOKUP($C19,団体名簿データ!$C$4:$K$19,7,FALSE)</f>
        <v>藤本　博文②</v>
      </c>
      <c r="J19" s="21" t="str">
        <f>VLOOKUP($C19,団体名簿データ!$C$4:$K$19,8,FALSE)</f>
        <v>中村慎之助③</v>
      </c>
      <c r="K19" s="23" t="str">
        <f>VLOOKUP($C19,団体名簿データ!$C$4:$K$19,9,FALSE)</f>
        <v>大村　柊人③</v>
      </c>
      <c r="L19" s="3"/>
    </row>
    <row r="20" spans="1:12" ht="10.25" customHeight="1" thickTop="1">
      <c r="A20" s="3"/>
      <c r="B20" s="6"/>
      <c r="C20" s="7"/>
      <c r="D20" s="3"/>
      <c r="E20" s="3"/>
      <c r="F20" s="3"/>
      <c r="G20" s="3"/>
      <c r="H20" s="3"/>
      <c r="I20" s="3"/>
      <c r="J20" s="3"/>
      <c r="K20" s="3"/>
      <c r="L20" s="3"/>
    </row>
    <row r="21" spans="1:12" ht="20" customHeight="1" thickBot="1">
      <c r="B21" s="73" t="s">
        <v>14</v>
      </c>
      <c r="C21" s="73"/>
      <c r="D21" s="73"/>
      <c r="E21" s="74"/>
      <c r="F21" s="74"/>
      <c r="G21" s="74"/>
      <c r="H21" s="74"/>
      <c r="I21" s="74"/>
      <c r="J21" s="8"/>
      <c r="K21" s="9"/>
    </row>
    <row r="22" spans="1:12" ht="13.75" customHeight="1" thickTop="1">
      <c r="B22" s="80"/>
      <c r="C22" s="84" t="s">
        <v>3</v>
      </c>
      <c r="D22" s="86" t="s">
        <v>4</v>
      </c>
      <c r="E22" s="75" t="s">
        <v>5</v>
      </c>
      <c r="F22" s="76"/>
      <c r="G22" s="76"/>
      <c r="H22" s="76"/>
      <c r="I22" s="76"/>
      <c r="J22" s="76"/>
      <c r="K22" s="77"/>
    </row>
    <row r="23" spans="1:12" ht="13.75" customHeight="1" thickBot="1">
      <c r="B23" s="81"/>
      <c r="C23" s="85"/>
      <c r="D23" s="87"/>
      <c r="E23" s="63" t="s">
        <v>6</v>
      </c>
      <c r="F23" s="63" t="s">
        <v>7</v>
      </c>
      <c r="G23" s="63" t="s">
        <v>8</v>
      </c>
      <c r="H23" s="63" t="s">
        <v>9</v>
      </c>
      <c r="I23" s="13" t="s">
        <v>10</v>
      </c>
      <c r="J23" s="63" t="s">
        <v>11</v>
      </c>
      <c r="K23" s="14" t="s">
        <v>12</v>
      </c>
    </row>
    <row r="24" spans="1:12" ht="15" customHeight="1" thickTop="1">
      <c r="A24" s="10"/>
      <c r="B24" s="43">
        <v>1</v>
      </c>
      <c r="C24" s="55" t="str">
        <f>VLOOKUP(B24,データ!$D$3:$E$34,2,FALSE)</f>
        <v>県岐阜商</v>
      </c>
      <c r="D24" s="15" t="str">
        <f>VLOOKUP($C24,団体名簿データ!$C$24:$K$39,2,FALSE)</f>
        <v xml:space="preserve"> 内藤　哲爾 </v>
      </c>
      <c r="E24" s="15" t="str">
        <f>VLOOKUP($C24,団体名簿データ!$C$24:$K$39,3,FALSE)</f>
        <v>関谷　　花③</v>
      </c>
      <c r="F24" s="15" t="str">
        <f>VLOOKUP($C24,団体名簿データ!$C$24:$K$39,4,FALSE)</f>
        <v>堂前　瑠希③</v>
      </c>
      <c r="G24" s="15" t="str">
        <f>VLOOKUP($C24,団体名簿データ!$C$24:$K$39,5,FALSE)</f>
        <v>松島かなみ③</v>
      </c>
      <c r="H24" s="15" t="str">
        <f>VLOOKUP($C24,団体名簿データ!$C$24:$K$39,6,FALSE)</f>
        <v>松尾　希依③</v>
      </c>
      <c r="I24" s="15" t="str">
        <f>VLOOKUP($C24,団体名簿データ!$C$24:$K$39,7,FALSE)</f>
        <v>吉田　　桜③</v>
      </c>
      <c r="J24" s="15" t="str">
        <f>VLOOKUP($C24,団体名簿データ!$C$24:$K$39,8,FALSE)</f>
        <v>浜島　由衣③</v>
      </c>
      <c r="K24" s="17" t="str">
        <f>VLOOKUP($C24,団体名簿データ!$C$24:$K$39,9,FALSE)</f>
        <v>岩城　真佑③</v>
      </c>
    </row>
    <row r="25" spans="1:12" ht="15" customHeight="1">
      <c r="A25" s="11"/>
      <c r="B25" s="44">
        <v>2</v>
      </c>
      <c r="C25" s="55" t="str">
        <f>VLOOKUP(B25,データ!$D$3:$E$34,2,FALSE)</f>
        <v>可児</v>
      </c>
      <c r="D25" s="18" t="str">
        <f>VLOOKUP($C25,団体名簿データ!$C$24:$K$39,2,FALSE)</f>
        <v>山下由香理</v>
      </c>
      <c r="E25" s="18" t="str">
        <f>VLOOKUP($C25,団体名簿データ!$C$24:$K$39,3,FALSE)</f>
        <v>吉村　実優③</v>
      </c>
      <c r="F25" s="18" t="str">
        <f>VLOOKUP($C25,団体名簿データ!$C$24:$K$39,4,FALSE)</f>
        <v>伊藤　樹那③</v>
      </c>
      <c r="G25" s="18" t="str">
        <f>VLOOKUP($C25,団体名簿データ!$C$24:$K$39,5,FALSE)</f>
        <v>今井さくら②</v>
      </c>
      <c r="H25" s="18" t="str">
        <f>VLOOKUP($C25,団体名簿データ!$C$24:$K$39,6,FALSE)</f>
        <v>古田　琳子②</v>
      </c>
      <c r="I25" s="19" t="str">
        <f>VLOOKUP($C25,団体名簿データ!$C$24:$K$39,7,FALSE)</f>
        <v>亀谷　　涼②</v>
      </c>
      <c r="J25" s="18" t="str">
        <f>VLOOKUP($C25,団体名簿データ!$C$24:$K$39,8,FALSE)</f>
        <v>山口　莉奈②</v>
      </c>
      <c r="K25" s="20" t="str">
        <f>VLOOKUP($C25,団体名簿データ!$C$24:$K$39,9,FALSE)</f>
        <v>佐藤　優衣②</v>
      </c>
    </row>
    <row r="26" spans="1:12" ht="15" customHeight="1">
      <c r="A26" s="11"/>
      <c r="B26" s="44">
        <v>3</v>
      </c>
      <c r="C26" s="55" t="str">
        <f>VLOOKUP(B26,データ!$D$3:$E$34,2,FALSE)</f>
        <v>麗澤瑞浪</v>
      </c>
      <c r="D26" s="18" t="str">
        <f>VLOOKUP($C26,団体名簿データ!$C$24:$K$39,2,FALSE)</f>
        <v>森本　展健</v>
      </c>
      <c r="E26" s="18" t="str">
        <f>VLOOKUP($C26,団体名簿データ!$C$24:$K$39,3,FALSE)</f>
        <v>袖山　萌愛③</v>
      </c>
      <c r="F26" s="18" t="str">
        <f>VLOOKUP($C26,団体名簿データ!$C$24:$K$39,4,FALSE)</f>
        <v>成瀬　日向③</v>
      </c>
      <c r="G26" s="18" t="str">
        <f>VLOOKUP($C26,団体名簿データ!$C$24:$K$39,5,FALSE)</f>
        <v>小野　莉楽③</v>
      </c>
      <c r="H26" s="18" t="str">
        <f>VLOOKUP($C26,団体名簿データ!$C$24:$K$39,6,FALSE)</f>
        <v>阿部真心子③</v>
      </c>
      <c r="I26" s="19" t="str">
        <f>VLOOKUP($C26,団体名簿データ!$C$24:$K$39,7,FALSE)</f>
        <v>溝口　麻海②</v>
      </c>
      <c r="J26" s="18" t="str">
        <f>VLOOKUP($C26,団体名簿データ!$C$24:$K$39,8,FALSE)</f>
        <v>加藤　璃々②</v>
      </c>
      <c r="K26" s="20" t="str">
        <f>VLOOKUP($C26,団体名簿データ!$C$24:$K$39,9,FALSE)</f>
        <v>橋本有希野②</v>
      </c>
    </row>
    <row r="27" spans="1:12" ht="15" customHeight="1">
      <c r="B27" s="44">
        <v>4</v>
      </c>
      <c r="C27" s="55" t="str">
        <f>VLOOKUP(B27,データ!$D$3:$E$34,2,FALSE)</f>
        <v>済美</v>
      </c>
      <c r="D27" s="18" t="str">
        <f>VLOOKUP($C27,団体名簿データ!$C$24:$K$39,2,FALSE)</f>
        <v>林　　亮介</v>
      </c>
      <c r="E27" s="18" t="str">
        <f>VLOOKUP($C27,団体名簿データ!$C$24:$K$39,3,FALSE)</f>
        <v>井田　響夏③</v>
      </c>
      <c r="F27" s="18" t="str">
        <f>VLOOKUP($C27,団体名簿データ!$C$24:$K$39,4,FALSE)</f>
        <v>大栗　有稀③</v>
      </c>
      <c r="G27" s="18" t="str">
        <f>VLOOKUP($C27,団体名簿データ!$C$24:$K$39,5,FALSE)</f>
        <v>田中　もえ③</v>
      </c>
      <c r="H27" s="18" t="str">
        <f>VLOOKUP($C27,団体名簿データ!$C$24:$K$39,6,FALSE)</f>
        <v>鈴木　愛理③</v>
      </c>
      <c r="I27" s="19" t="str">
        <f>VLOOKUP($C27,団体名簿データ!$C$24:$K$39,7,FALSE)</f>
        <v>長屋　閑玖②</v>
      </c>
      <c r="J27" s="18" t="str">
        <f>VLOOKUP($C27,団体名簿データ!$C$24:$K$39,8,FALSE)</f>
        <v>浅野　桜花②</v>
      </c>
      <c r="K27" s="20" t="str">
        <f>VLOOKUP($C27,団体名簿データ!$C$24:$K$39,9,FALSE)</f>
        <v>伏屋　和香②</v>
      </c>
    </row>
    <row r="28" spans="1:12" ht="15" customHeight="1">
      <c r="A28" s="11"/>
      <c r="B28" s="44">
        <v>5</v>
      </c>
      <c r="C28" s="55" t="str">
        <f>VLOOKUP(B28,データ!$D$3:$E$34,2,FALSE)</f>
        <v>各務原西</v>
      </c>
      <c r="D28" s="18" t="str">
        <f>VLOOKUP($C28,団体名簿データ!$C$24:$K$39,2,FALSE)</f>
        <v>足立愉有子</v>
      </c>
      <c r="E28" s="18" t="str">
        <f>VLOOKUP($C28,団体名簿データ!$C$24:$K$39,3,FALSE)</f>
        <v>重松　優芽②</v>
      </c>
      <c r="F28" s="18" t="str">
        <f>VLOOKUP($C28,団体名簿データ!$C$24:$K$39,4,FALSE)</f>
        <v>尾関萌々子②</v>
      </c>
      <c r="G28" s="18" t="str">
        <f>VLOOKUP($C28,団体名簿データ!$C$24:$K$39,5,FALSE)</f>
        <v>西垣　文葉②</v>
      </c>
      <c r="H28" s="18" t="str">
        <f>VLOOKUP($C28,団体名簿データ!$C$24:$K$39,6,FALSE)</f>
        <v>正田　愛奈②</v>
      </c>
      <c r="I28" s="19" t="str">
        <f>VLOOKUP($C28,団体名簿データ!$C$24:$K$39,7,FALSE)</f>
        <v>舩戸　麻衣②</v>
      </c>
      <c r="J28" s="18" t="str">
        <f>VLOOKUP($C28,団体名簿データ!$C$24:$K$39,8,FALSE)</f>
        <v>堀場　　杏②</v>
      </c>
      <c r="K28" s="20" t="str">
        <f>VLOOKUP($C28,団体名簿データ!$C$24:$K$39,9,FALSE)</f>
        <v>加藤　瑠風②</v>
      </c>
    </row>
    <row r="29" spans="1:12" ht="15" customHeight="1">
      <c r="A29" s="11"/>
      <c r="B29" s="44">
        <v>6</v>
      </c>
      <c r="C29" s="55" t="str">
        <f>VLOOKUP(B29,データ!$D$3:$E$34,2,FALSE)</f>
        <v>武義</v>
      </c>
      <c r="D29" s="18" t="str">
        <f>VLOOKUP($C29,団体名簿データ!$C$24:$K$39,2,FALSE)</f>
        <v>荒井　悠稀</v>
      </c>
      <c r="E29" s="18" t="str">
        <f>VLOOKUP($C29,団体名簿データ!$C$24:$K$39,3,FALSE)</f>
        <v>粥川　美星②</v>
      </c>
      <c r="F29" s="18" t="str">
        <f>VLOOKUP($C29,団体名簿データ!$C$24:$K$39,4,FALSE)</f>
        <v>棚橋優梨音②</v>
      </c>
      <c r="G29" s="18" t="str">
        <f>VLOOKUP($C29,団体名簿データ!$C$24:$K$39,5,FALSE)</f>
        <v>西村　唯瑚②</v>
      </c>
      <c r="H29" s="18" t="str">
        <f>VLOOKUP($C29,団体名簿データ!$C$24:$K$39,6,FALSE)</f>
        <v>佐藤　綾花②</v>
      </c>
      <c r="I29" s="19" t="str">
        <f>VLOOKUP($C29,団体名簿データ!$C$24:$K$39,7,FALSE)</f>
        <v>佐藤　菜美②</v>
      </c>
      <c r="J29" s="18" t="str">
        <f>VLOOKUP($C29,団体名簿データ!$C$24:$K$39,8,FALSE)</f>
        <v>河合　舞乃②</v>
      </c>
      <c r="K29" s="20">
        <f>VLOOKUP($C29,団体名簿データ!$C$24:$K$39,9,FALSE)</f>
        <v>0</v>
      </c>
    </row>
    <row r="30" spans="1:12" ht="15" customHeight="1">
      <c r="A30" s="11"/>
      <c r="B30" s="44">
        <v>7</v>
      </c>
      <c r="C30" s="55" t="str">
        <f>VLOOKUP(B30,データ!$D$3:$E$34,2,FALSE)</f>
        <v>恵那</v>
      </c>
      <c r="D30" s="18" t="str">
        <f>VLOOKUP($C30,団体名簿データ!$C$24:$K$39,2,FALSE)</f>
        <v>中島健一郎</v>
      </c>
      <c r="E30" s="56" t="str">
        <f>VLOOKUP($C30,団体名簿データ!$C$24:$K$39,3,FALSE)</f>
        <v>大宮　涼乃③</v>
      </c>
      <c r="F30" s="18" t="str">
        <f>VLOOKUP($C30,団体名簿データ!$C$24:$K$39,4,FALSE)</f>
        <v>榎津　綾純③</v>
      </c>
      <c r="G30" s="18" t="str">
        <f>VLOOKUP($C30,団体名簿データ!$C$24:$K$39,5,FALSE)</f>
        <v>荒川　　葵③</v>
      </c>
      <c r="H30" s="18" t="str">
        <f>VLOOKUP($C30,団体名簿データ!$C$24:$K$39,6,FALSE)</f>
        <v>大宮　胡春①</v>
      </c>
      <c r="I30" s="19" t="str">
        <f>VLOOKUP($C30,団体名簿データ!$C$24:$K$39,7,FALSE)</f>
        <v>橋本　琴音②</v>
      </c>
      <c r="J30" s="18" t="str">
        <f>VLOOKUP($C30,団体名簿データ!$C$24:$K$39,8,FALSE)</f>
        <v>柳原　果穂②</v>
      </c>
      <c r="K30" s="20" t="str">
        <f>VLOOKUP($C30,団体名簿データ!$C$24:$K$39,9,FALSE)</f>
        <v>林　　望月②</v>
      </c>
    </row>
    <row r="31" spans="1:12" ht="15" customHeight="1">
      <c r="A31" s="11"/>
      <c r="B31" s="44">
        <v>8</v>
      </c>
      <c r="C31" s="55" t="str">
        <f>VLOOKUP(B31,データ!$D$3:$E$34,2,FALSE)</f>
        <v>東濃実業</v>
      </c>
      <c r="D31" s="18" t="str">
        <f>VLOOKUP($C31,団体名簿データ!$C$24:$K$39,2,FALSE)</f>
        <v>山木田雅明</v>
      </c>
      <c r="E31" s="18" t="str">
        <f>VLOOKUP($C31,団体名簿データ!$C$24:$K$39,3,FALSE)</f>
        <v>渡邊明衣里③</v>
      </c>
      <c r="F31" s="18" t="str">
        <f>VLOOKUP($C31,団体名簿データ!$C$24:$K$39,4,FALSE)</f>
        <v>岡野紅香乃②</v>
      </c>
      <c r="G31" s="18" t="str">
        <f>VLOOKUP($C31,団体名簿データ!$C$24:$K$39,5,FALSE)</f>
        <v>佐伯　弥倖③</v>
      </c>
      <c r="H31" s="18" t="str">
        <f>VLOOKUP($C31,団体名簿データ!$C$24:$K$39,6,FALSE)</f>
        <v>池井戸天音③</v>
      </c>
      <c r="I31" s="19" t="str">
        <f>VLOOKUP($C31,団体名簿データ!$C$24:$K$39,7,FALSE)</f>
        <v>田中　心喜③</v>
      </c>
      <c r="J31" s="18" t="str">
        <f>VLOOKUP($C31,団体名簿データ!$C$24:$K$39,8,FALSE)</f>
        <v>加藤　紗希③</v>
      </c>
      <c r="K31" s="20" t="str">
        <f>VLOOKUP($C31,団体名簿データ!$C$24:$K$39,9,FALSE)</f>
        <v>永田　結愛③</v>
      </c>
    </row>
    <row r="32" spans="1:12" ht="15" customHeight="1">
      <c r="A32" s="11"/>
      <c r="B32" s="44">
        <v>9</v>
      </c>
      <c r="C32" s="55" t="str">
        <f>VLOOKUP(B32,データ!$D$3:$E$34,2,FALSE)</f>
        <v>加茂</v>
      </c>
      <c r="D32" s="18" t="str">
        <f>VLOOKUP($C32,団体名簿データ!$C$24:$K$39,2,FALSE)</f>
        <v>白井　靖彦</v>
      </c>
      <c r="E32" s="18" t="str">
        <f>VLOOKUP($C32,団体名簿データ!$C$24:$K$39,3,FALSE)</f>
        <v>辻　　真歩①</v>
      </c>
      <c r="F32" s="18" t="str">
        <f>VLOOKUP($C32,団体名簿データ!$C$24:$K$39,4,FALSE)</f>
        <v>鍵山　里歩②</v>
      </c>
      <c r="G32" s="18" t="str">
        <f>VLOOKUP($C32,団体名簿データ!$C$24:$K$39,5,FALSE)</f>
        <v>堀部愛結華②</v>
      </c>
      <c r="H32" s="18" t="str">
        <f>VLOOKUP($C32,団体名簿データ!$C$24:$K$39,6,FALSE)</f>
        <v>河野　紗英②</v>
      </c>
      <c r="I32" s="19" t="str">
        <f>VLOOKUP($C32,団体名簿データ!$C$24:$K$39,7,FALSE)</f>
        <v>寺下美香子②</v>
      </c>
      <c r="J32" s="18" t="str">
        <f>VLOOKUP($C32,団体名簿データ!$C$24:$K$39,8,FALSE)</f>
        <v>柴田　　果②</v>
      </c>
      <c r="K32" s="20" t="str">
        <f>VLOOKUP($C32,団体名簿データ!$C$24:$K$39,9,FALSE)</f>
        <v>長谷　はる②</v>
      </c>
    </row>
    <row r="33" spans="1:11" ht="15" customHeight="1">
      <c r="B33" s="44">
        <v>10</v>
      </c>
      <c r="C33" s="55" t="str">
        <f>VLOOKUP(B33,データ!$D$3:$E$34,2,FALSE)</f>
        <v>大垣北</v>
      </c>
      <c r="D33" s="18" t="str">
        <f>VLOOKUP($C33,団体名簿データ!$C$24:$K$39,2,FALSE)</f>
        <v>五十川　貢</v>
      </c>
      <c r="E33" s="18" t="str">
        <f>VLOOKUP($C33,団体名簿データ!$C$24:$K$39,3,FALSE)</f>
        <v>松原さくら③</v>
      </c>
      <c r="F33" s="18" t="str">
        <f>VLOOKUP($C33,団体名簿データ!$C$24:$K$39,4,FALSE)</f>
        <v>髙橋沙也加③</v>
      </c>
      <c r="G33" s="18" t="str">
        <f>VLOOKUP($C33,団体名簿データ!$C$24:$K$39,5,FALSE)</f>
        <v>髙橋　美有③</v>
      </c>
      <c r="H33" s="18" t="str">
        <f>VLOOKUP($C33,団体名簿データ!$C$24:$K$39,6,FALSE)</f>
        <v>水野　慶子③</v>
      </c>
      <c r="I33" s="19" t="str">
        <f>VLOOKUP($C33,団体名簿データ!$C$24:$K$39,7,FALSE)</f>
        <v>安藤　千尋②</v>
      </c>
      <c r="J33" s="18" t="str">
        <f>VLOOKUP($C33,団体名簿データ!$C$24:$K$39,8,FALSE)</f>
        <v>古田　仁菜②</v>
      </c>
      <c r="K33" s="20" t="str">
        <f>VLOOKUP($C33,団体名簿データ!$C$24:$K$39,9,FALSE)</f>
        <v>安部　実南②</v>
      </c>
    </row>
    <row r="34" spans="1:11" ht="15" customHeight="1">
      <c r="B34" s="44">
        <v>11</v>
      </c>
      <c r="C34" s="55" t="str">
        <f>VLOOKUP(B34,データ!$D$3:$E$34,2,FALSE)</f>
        <v>郡上</v>
      </c>
      <c r="D34" s="18" t="str">
        <f>VLOOKUP($C34,団体名簿データ!$C$24:$K$39,2,FALSE)</f>
        <v>田口　誠也</v>
      </c>
      <c r="E34" s="18" t="str">
        <f>VLOOKUP($C34,団体名簿データ!$C$24:$K$39,3,FALSE)</f>
        <v>二村　南実②</v>
      </c>
      <c r="F34" s="18" t="str">
        <f>VLOOKUP($C34,団体名簿データ!$C$24:$K$39,4,FALSE)</f>
        <v>芝野　愛夕②</v>
      </c>
      <c r="G34" s="18" t="str">
        <f>VLOOKUP($C34,団体名簿データ!$C$24:$K$39,5,FALSE)</f>
        <v>山口　詩乃②</v>
      </c>
      <c r="H34" s="18" t="str">
        <f>VLOOKUP($C34,団体名簿データ!$C$24:$K$39,6,FALSE)</f>
        <v>此島　知花②</v>
      </c>
      <c r="I34" s="19" t="str">
        <f>VLOOKUP($C34,団体名簿データ!$C$24:$K$39,7,FALSE)</f>
        <v>馬場　咲帆①</v>
      </c>
      <c r="J34" s="18" t="str">
        <f>VLOOKUP($C34,団体名簿データ!$C$24:$K$39,8,FALSE)</f>
        <v>渡辺　もも②</v>
      </c>
      <c r="K34" s="20">
        <f>VLOOKUP($C34,団体名簿データ!$C$24:$K$39,9,FALSE)</f>
        <v>0</v>
      </c>
    </row>
    <row r="35" spans="1:11" ht="15" customHeight="1">
      <c r="A35" s="11"/>
      <c r="B35" s="44">
        <v>12</v>
      </c>
      <c r="C35" s="55" t="str">
        <f>VLOOKUP(B35,データ!$D$3:$E$34,2,FALSE)</f>
        <v>岐阜</v>
      </c>
      <c r="D35" s="18" t="str">
        <f>VLOOKUP($C35,団体名簿データ!$C$24:$K$39,2,FALSE)</f>
        <v>田中　論志</v>
      </c>
      <c r="E35" s="18" t="str">
        <f>VLOOKUP($C35,団体名簿データ!$C$24:$K$39,3,FALSE)</f>
        <v>深尾　初音①</v>
      </c>
      <c r="F35" s="18" t="str">
        <f>VLOOKUP($C35,団体名簿データ!$C$24:$K$39,4,FALSE)</f>
        <v>和田菜々穂②</v>
      </c>
      <c r="G35" s="18" t="str">
        <f>VLOOKUP($C35,団体名簿データ!$C$24:$K$39,5,FALSE)</f>
        <v>池田　　絢②</v>
      </c>
      <c r="H35" s="18" t="str">
        <f>VLOOKUP($C35,団体名簿データ!$C$24:$K$39,6,FALSE)</f>
        <v>三輪　祐佳②</v>
      </c>
      <c r="I35" s="19" t="str">
        <f>VLOOKUP($C35,団体名簿データ!$C$24:$K$39,7,FALSE)</f>
        <v>井深　　葵②</v>
      </c>
      <c r="J35" s="18" t="str">
        <f>VLOOKUP($C35,団体名簿データ!$C$24:$K$39,8,FALSE)</f>
        <v>稗田　優菜②</v>
      </c>
      <c r="K35" s="20" t="str">
        <f>VLOOKUP($C35,団体名簿データ!$C$24:$K$39,9,FALSE)</f>
        <v>羽賀　天音②</v>
      </c>
    </row>
    <row r="36" spans="1:11" ht="15" customHeight="1">
      <c r="A36" s="11"/>
      <c r="B36" s="44">
        <v>13</v>
      </c>
      <c r="C36" s="55" t="str">
        <f>VLOOKUP(B36,データ!$D$3:$E$34,2,FALSE)</f>
        <v>関商工</v>
      </c>
      <c r="D36" s="18" t="str">
        <f>VLOOKUP($C36,団体名簿データ!$C$24:$K$39,2,FALSE)</f>
        <v>伊藤　拓麿</v>
      </c>
      <c r="E36" s="18" t="str">
        <f>VLOOKUP($C36,団体名簿データ!$C$24:$K$39,3,FALSE)</f>
        <v>和田　萌那③</v>
      </c>
      <c r="F36" s="18" t="str">
        <f>VLOOKUP($C36,団体名簿データ!$C$24:$K$39,4,FALSE)</f>
        <v>足立　衣里③</v>
      </c>
      <c r="G36" s="18" t="str">
        <f>VLOOKUP($C36,団体名簿データ!$C$24:$K$39,5,FALSE)</f>
        <v>杉山　　好③</v>
      </c>
      <c r="H36" s="18" t="str">
        <f>VLOOKUP($C36,団体名簿データ!$C$24:$K$39,6,FALSE)</f>
        <v>亀山　友菜②</v>
      </c>
      <c r="I36" s="19" t="str">
        <f>VLOOKUP($C36,団体名簿データ!$C$24:$K$39,7,FALSE)</f>
        <v>早兼　　光②</v>
      </c>
      <c r="J36" s="18">
        <f>VLOOKUP($C36,団体名簿データ!$C$24:$K$39,8,FALSE)</f>
        <v>0</v>
      </c>
      <c r="K36" s="20">
        <f>VLOOKUP($C36,団体名簿データ!$C$24:$K$39,9,FALSE)</f>
        <v>0</v>
      </c>
    </row>
    <row r="37" spans="1:11" ht="15" customHeight="1">
      <c r="A37" s="11"/>
      <c r="B37" s="44">
        <v>14</v>
      </c>
      <c r="C37" s="55" t="str">
        <f>VLOOKUP(B37,データ!$D$3:$E$34,2,FALSE)</f>
        <v>大垣南</v>
      </c>
      <c r="D37" s="18" t="str">
        <f>VLOOKUP($C37,団体名簿データ!$C$24:$K$39,2,FALSE)</f>
        <v>久保田信孝</v>
      </c>
      <c r="E37" s="18" t="str">
        <f>VLOOKUP($C37,団体名簿データ!$C$24:$K$39,3,FALSE)</f>
        <v>向山　実来②</v>
      </c>
      <c r="F37" s="18" t="str">
        <f>VLOOKUP($C37,団体名簿データ!$C$24:$K$39,4,FALSE)</f>
        <v>近藤　春奈②</v>
      </c>
      <c r="G37" s="18" t="str">
        <f>VLOOKUP($C37,団体名簿データ!$C$24:$K$39,5,FALSE)</f>
        <v>小野木笑花①</v>
      </c>
      <c r="H37" s="18" t="str">
        <f>VLOOKUP($C37,団体名簿データ!$C$24:$K$39,6,FALSE)</f>
        <v>鳥本　優奈②</v>
      </c>
      <c r="I37" s="19" t="str">
        <f>VLOOKUP($C37,団体名簿データ!$C$24:$K$39,7,FALSE)</f>
        <v>川瀬菜々美②</v>
      </c>
      <c r="J37" s="18" t="str">
        <f>VLOOKUP($C37,団体名簿データ!$C$24:$K$39,8,FALSE)</f>
        <v>葛山　　恵②</v>
      </c>
      <c r="K37" s="20" t="str">
        <f>VLOOKUP($C37,団体名簿データ!$C$24:$K$39,9,FALSE)</f>
        <v>宮川　実咲②</v>
      </c>
    </row>
    <row r="38" spans="1:11" ht="15" customHeight="1">
      <c r="B38" s="44">
        <v>15</v>
      </c>
      <c r="C38" s="55" t="str">
        <f>VLOOKUP(B38,データ!$D$3:$E$34,2,FALSE)</f>
        <v>加納</v>
      </c>
      <c r="D38" s="18" t="str">
        <f>VLOOKUP($C38,団体名簿データ!$C$24:$K$39,2,FALSE)</f>
        <v>田中　聖子</v>
      </c>
      <c r="E38" s="18" t="str">
        <f>VLOOKUP($C38,団体名簿データ!$C$24:$K$39,3,FALSE)</f>
        <v>鈴木　彩乃②</v>
      </c>
      <c r="F38" s="18" t="str">
        <f>VLOOKUP($C38,団体名簿データ!$C$24:$K$39,4,FALSE)</f>
        <v>磯野　湖都②</v>
      </c>
      <c r="G38" s="18" t="str">
        <f>VLOOKUP($C38,団体名簿データ!$C$24:$K$39,5,FALSE)</f>
        <v>石井　佳緒②</v>
      </c>
      <c r="H38" s="18" t="str">
        <f>VLOOKUP($C38,団体名簿データ!$C$24:$K$39,6,FALSE)</f>
        <v>田中　夏輝②</v>
      </c>
      <c r="I38" s="19" t="str">
        <f>VLOOKUP($C38,団体名簿データ!$C$24:$K$39,7,FALSE)</f>
        <v>長坂　彩未②</v>
      </c>
      <c r="J38" s="18" t="str">
        <f>VLOOKUP($C38,団体名簿データ!$C$24:$K$39,8,FALSE)</f>
        <v>山田　薫之②</v>
      </c>
      <c r="K38" s="20" t="str">
        <f>VLOOKUP($C38,団体名簿データ!$C$24:$K$39,9,FALSE)</f>
        <v>平光菜々心②</v>
      </c>
    </row>
    <row r="39" spans="1:11" ht="15" customHeight="1" thickBot="1">
      <c r="B39" s="45">
        <v>16</v>
      </c>
      <c r="C39" s="57" t="str">
        <f>VLOOKUP(B39,データ!$D$3:$E$34,2,FALSE)</f>
        <v>関</v>
      </c>
      <c r="D39" s="21" t="str">
        <f>VLOOKUP($C39,団体名簿データ!$C$24:$K$39,2,FALSE)</f>
        <v>奥田　靖彦</v>
      </c>
      <c r="E39" s="21" t="str">
        <f>VLOOKUP($C39,団体名簿データ!$C$24:$K$39,3,FALSE)</f>
        <v>間宮　万結②</v>
      </c>
      <c r="F39" s="21" t="str">
        <f>VLOOKUP($C39,団体名簿データ!$C$24:$K$39,4,FALSE)</f>
        <v>林　　香那①</v>
      </c>
      <c r="G39" s="21" t="str">
        <f>VLOOKUP($C39,団体名簿データ!$C$24:$K$39,5,FALSE)</f>
        <v>古田　唯夏②</v>
      </c>
      <c r="H39" s="21" t="str">
        <f>VLOOKUP($C39,団体名簿データ!$C$24:$K$39,6,FALSE)</f>
        <v>石井　　晶②</v>
      </c>
      <c r="I39" s="22" t="str">
        <f>VLOOKUP($C39,団体名簿データ!$C$24:$K$39,7,FALSE)</f>
        <v>足立　莉子②</v>
      </c>
      <c r="J39" s="21" t="str">
        <f>VLOOKUP($C39,団体名簿データ!$C$24:$K$39,8,FALSE)</f>
        <v>後藤　咲季②</v>
      </c>
      <c r="K39" s="23">
        <f>VLOOKUP($C39,団体名簿データ!$C$24:$K$39,9,FALSE)</f>
        <v>0</v>
      </c>
    </row>
    <row r="40" spans="1:11" ht="15" thickTop="1">
      <c r="B40" s="3"/>
      <c r="C40" s="6"/>
      <c r="D40" s="3"/>
      <c r="E40" s="3"/>
      <c r="F40" s="3"/>
      <c r="G40" s="3"/>
      <c r="H40" s="3"/>
      <c r="I40" s="3"/>
      <c r="J40" s="3"/>
      <c r="K40" s="3"/>
    </row>
  </sheetData>
  <mergeCells count="10">
    <mergeCell ref="B1:I1"/>
    <mergeCell ref="E2:K2"/>
    <mergeCell ref="B21:I21"/>
    <mergeCell ref="E22:K22"/>
    <mergeCell ref="B2:B3"/>
    <mergeCell ref="B22:B23"/>
    <mergeCell ref="C2:C3"/>
    <mergeCell ref="C22:C23"/>
    <mergeCell ref="D2:D3"/>
    <mergeCell ref="D22:D23"/>
  </mergeCells>
  <phoneticPr fontId="27"/>
  <printOptions horizontalCentered="1" verticalCentered="1"/>
  <pageMargins left="0.39305555555555555" right="0.39305555555555555" top="0.59027777777777779" bottom="0.39305555555555555" header="0" footer="0"/>
  <pageSetup paperSize="9" scale="89" firstPageNumber="429496319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F99"/>
  <sheetViews>
    <sheetView zoomScale="70" zoomScaleNormal="70" workbookViewId="0">
      <selection activeCell="D12" sqref="D12"/>
    </sheetView>
  </sheetViews>
  <sheetFormatPr baseColWidth="10" defaultColWidth="8.83203125" defaultRowHeight="14"/>
  <cols>
    <col min="1" max="1" width="3" customWidth="1"/>
    <col min="2" max="2" width="10.6640625" customWidth="1"/>
    <col min="3" max="3" width="6.6640625" customWidth="1"/>
    <col min="4" max="4" width="3" customWidth="1"/>
    <col min="5" max="5" width="10.6640625" customWidth="1"/>
    <col min="6" max="6" width="6.6640625" customWidth="1"/>
  </cols>
  <sheetData>
    <row r="1" spans="1:6">
      <c r="B1" t="s">
        <v>15</v>
      </c>
      <c r="E1" t="s">
        <v>16</v>
      </c>
    </row>
    <row r="3" spans="1:6">
      <c r="A3" s="48">
        <v>16</v>
      </c>
      <c r="B3" s="88" t="str">
        <f>Sheet1!A2</f>
        <v>県岐阜商</v>
      </c>
      <c r="C3" s="91" t="s">
        <v>13</v>
      </c>
      <c r="D3" s="48">
        <v>1</v>
      </c>
      <c r="E3" s="88" t="str">
        <f>Sheet1!D2</f>
        <v>県岐阜商</v>
      </c>
      <c r="F3" s="91" t="s">
        <v>13</v>
      </c>
    </row>
    <row r="4" spans="1:6">
      <c r="B4" s="88"/>
      <c r="C4" s="91"/>
      <c r="E4" s="88"/>
      <c r="F4" s="91"/>
    </row>
    <row r="5" spans="1:6">
      <c r="A5" s="48">
        <v>14</v>
      </c>
      <c r="B5" s="89" t="str">
        <f>Sheet1!A3</f>
        <v>各務原</v>
      </c>
      <c r="C5" s="91" t="s">
        <v>13</v>
      </c>
      <c r="D5" s="48">
        <v>5</v>
      </c>
      <c r="E5" s="88" t="str">
        <f>Sheet1!D3</f>
        <v>各務原西</v>
      </c>
      <c r="F5" s="91" t="s">
        <v>13</v>
      </c>
    </row>
    <row r="6" spans="1:6">
      <c r="B6" s="90"/>
      <c r="C6" s="91"/>
      <c r="E6" s="88"/>
      <c r="F6" s="91"/>
    </row>
    <row r="7" spans="1:6">
      <c r="A7" s="48">
        <v>5</v>
      </c>
      <c r="B7" s="89" t="str">
        <f>Sheet1!A4</f>
        <v>加納</v>
      </c>
      <c r="C7" s="91" t="s">
        <v>13</v>
      </c>
      <c r="D7" s="48">
        <v>4</v>
      </c>
      <c r="E7" s="88" t="str">
        <f>Sheet1!D4</f>
        <v>済美</v>
      </c>
      <c r="F7" s="91" t="s">
        <v>13</v>
      </c>
    </row>
    <row r="8" spans="1:6">
      <c r="B8" s="90"/>
      <c r="C8" s="91"/>
      <c r="E8" s="88"/>
      <c r="F8" s="91"/>
    </row>
    <row r="9" spans="1:6">
      <c r="A9" s="48">
        <v>3</v>
      </c>
      <c r="B9" s="89" t="str">
        <f>Sheet1!A5</f>
        <v>岐阜</v>
      </c>
      <c r="C9" s="91" t="s">
        <v>13</v>
      </c>
      <c r="D9" s="48">
        <v>12</v>
      </c>
      <c r="E9" s="88" t="str">
        <f>Sheet1!D5</f>
        <v>岐阜</v>
      </c>
      <c r="F9" s="91" t="s">
        <v>13</v>
      </c>
    </row>
    <row r="10" spans="1:6">
      <c r="B10" s="90"/>
      <c r="C10" s="91"/>
      <c r="E10" s="88"/>
      <c r="F10" s="91"/>
    </row>
    <row r="11" spans="1:6">
      <c r="A11" s="48">
        <v>10</v>
      </c>
      <c r="B11" s="89" t="str">
        <f>Sheet1!A6</f>
        <v>岐南工</v>
      </c>
      <c r="C11" s="91" t="s">
        <v>13</v>
      </c>
      <c r="D11" s="48">
        <v>15</v>
      </c>
      <c r="E11" s="88" t="str">
        <f>Sheet1!D6</f>
        <v>加納</v>
      </c>
      <c r="F11" s="91" t="s">
        <v>13</v>
      </c>
    </row>
    <row r="12" spans="1:6">
      <c r="B12" s="90"/>
      <c r="C12" s="91"/>
      <c r="E12" s="88"/>
      <c r="F12" s="91"/>
    </row>
    <row r="13" spans="1:6">
      <c r="A13" s="48">
        <v>12</v>
      </c>
      <c r="B13" s="89" t="str">
        <f>Sheet1!A7</f>
        <v>大垣南</v>
      </c>
      <c r="C13" s="91" t="s">
        <v>13</v>
      </c>
      <c r="D13" s="48">
        <v>14</v>
      </c>
      <c r="E13" s="88" t="str">
        <f>Sheet1!D7</f>
        <v>大垣南</v>
      </c>
      <c r="F13" s="91" t="s">
        <v>292</v>
      </c>
    </row>
    <row r="14" spans="1:6">
      <c r="B14" s="90"/>
      <c r="C14" s="91"/>
      <c r="E14" s="88"/>
      <c r="F14" s="91"/>
    </row>
    <row r="15" spans="1:6">
      <c r="A15" s="48">
        <v>7</v>
      </c>
      <c r="B15" s="89" t="str">
        <f>Sheet1!A8</f>
        <v>大垣北</v>
      </c>
      <c r="C15" s="92" t="s">
        <v>17</v>
      </c>
      <c r="D15" s="48">
        <v>10</v>
      </c>
      <c r="E15" s="88" t="str">
        <f>Sheet1!D8</f>
        <v>大垣北</v>
      </c>
      <c r="F15" s="92" t="s">
        <v>292</v>
      </c>
    </row>
    <row r="16" spans="1:6">
      <c r="B16" s="90"/>
      <c r="C16" s="93"/>
      <c r="E16" s="88"/>
      <c r="F16" s="93"/>
    </row>
    <row r="17" spans="1:6">
      <c r="A17" s="48">
        <v>8</v>
      </c>
      <c r="B17" s="89" t="str">
        <f>Sheet1!A9</f>
        <v>関</v>
      </c>
      <c r="C17" s="92" t="s">
        <v>291</v>
      </c>
      <c r="D17" s="48">
        <v>16</v>
      </c>
      <c r="E17" s="88" t="str">
        <f>Sheet1!D9</f>
        <v>関</v>
      </c>
      <c r="F17" s="92" t="s">
        <v>293</v>
      </c>
    </row>
    <row r="18" spans="1:6">
      <c r="B18" s="90"/>
      <c r="C18" s="93"/>
      <c r="E18" s="88"/>
      <c r="F18" s="93"/>
    </row>
    <row r="19" spans="1:6">
      <c r="A19" s="48">
        <v>9</v>
      </c>
      <c r="B19" s="89" t="str">
        <f>Sheet1!A10</f>
        <v>郡上</v>
      </c>
      <c r="C19" s="92" t="s">
        <v>18</v>
      </c>
      <c r="D19" s="48">
        <v>8</v>
      </c>
      <c r="E19" s="88" t="str">
        <f>Sheet1!D10</f>
        <v>東濃実業</v>
      </c>
      <c r="F19" s="91" t="s">
        <v>293</v>
      </c>
    </row>
    <row r="20" spans="1:6">
      <c r="B20" s="90"/>
      <c r="C20" s="93"/>
      <c r="E20" s="88"/>
      <c r="F20" s="91"/>
    </row>
    <row r="21" spans="1:6">
      <c r="A21" s="48">
        <v>13</v>
      </c>
      <c r="B21" s="89" t="str">
        <f>Sheet1!A11</f>
        <v>加茂</v>
      </c>
      <c r="C21" s="92" t="s">
        <v>18</v>
      </c>
      <c r="D21" s="48">
        <v>9</v>
      </c>
      <c r="E21" s="88" t="str">
        <f>Sheet1!D11</f>
        <v>加茂</v>
      </c>
      <c r="F21" s="91" t="s">
        <v>18</v>
      </c>
    </row>
    <row r="22" spans="1:6">
      <c r="B22" s="90"/>
      <c r="C22" s="93"/>
      <c r="E22" s="88"/>
      <c r="F22" s="91"/>
    </row>
    <row r="23" spans="1:6">
      <c r="A23" s="48">
        <v>4</v>
      </c>
      <c r="B23" s="89" t="str">
        <f>Sheet1!A12</f>
        <v>帝京大可児</v>
      </c>
      <c r="C23" s="92" t="s">
        <v>18</v>
      </c>
      <c r="D23" s="48">
        <v>11</v>
      </c>
      <c r="E23" s="88" t="str">
        <f>Sheet1!D12</f>
        <v>郡上</v>
      </c>
      <c r="F23" s="91" t="s">
        <v>18</v>
      </c>
    </row>
    <row r="24" spans="1:6">
      <c r="B24" s="90"/>
      <c r="C24" s="93"/>
      <c r="E24" s="88"/>
      <c r="F24" s="91"/>
    </row>
    <row r="25" spans="1:6">
      <c r="A25" s="48">
        <v>2</v>
      </c>
      <c r="B25" s="89" t="str">
        <f>Sheet1!A13</f>
        <v>加茂農林</v>
      </c>
      <c r="C25" s="92" t="s">
        <v>18</v>
      </c>
      <c r="D25" s="48">
        <v>6</v>
      </c>
      <c r="E25" s="88" t="str">
        <f>Sheet1!D13</f>
        <v>武義</v>
      </c>
      <c r="F25" s="91" t="s">
        <v>18</v>
      </c>
    </row>
    <row r="26" spans="1:6">
      <c r="B26" s="90"/>
      <c r="C26" s="93"/>
      <c r="E26" s="88"/>
      <c r="F26" s="91"/>
    </row>
    <row r="27" spans="1:6">
      <c r="A27" s="48">
        <v>1</v>
      </c>
      <c r="B27" s="89" t="str">
        <f>Sheet1!A14</f>
        <v>麗澤瑞浪</v>
      </c>
      <c r="C27" s="92" t="s">
        <v>19</v>
      </c>
      <c r="D27" s="48">
        <v>2</v>
      </c>
      <c r="E27" s="88" t="str">
        <f>Sheet1!D14</f>
        <v>可児</v>
      </c>
      <c r="F27" s="91" t="s">
        <v>18</v>
      </c>
    </row>
    <row r="28" spans="1:6">
      <c r="B28" s="90"/>
      <c r="C28" s="93"/>
      <c r="E28" s="88"/>
      <c r="F28" s="91"/>
    </row>
    <row r="29" spans="1:6">
      <c r="A29" s="48">
        <v>11</v>
      </c>
      <c r="B29" s="89" t="str">
        <f>Sheet1!A15</f>
        <v>中津</v>
      </c>
      <c r="C29" s="92" t="s">
        <v>19</v>
      </c>
      <c r="D29" s="48">
        <v>13</v>
      </c>
      <c r="E29" s="88" t="str">
        <f>Sheet1!D15</f>
        <v>関商工</v>
      </c>
      <c r="F29" s="91" t="s">
        <v>294</v>
      </c>
    </row>
    <row r="30" spans="1:6">
      <c r="B30" s="90"/>
      <c r="C30" s="93"/>
      <c r="E30" s="88"/>
      <c r="F30" s="91"/>
    </row>
    <row r="31" spans="1:6">
      <c r="A31" s="48">
        <v>15</v>
      </c>
      <c r="B31" s="88" t="str">
        <f>Sheet1!A16</f>
        <v>多治見</v>
      </c>
      <c r="C31" s="92" t="s">
        <v>19</v>
      </c>
      <c r="D31" s="48">
        <v>7</v>
      </c>
      <c r="E31" s="88" t="str">
        <f>Sheet1!D16</f>
        <v>恵那</v>
      </c>
      <c r="F31" s="91" t="s">
        <v>19</v>
      </c>
    </row>
    <row r="32" spans="1:6">
      <c r="B32" s="88"/>
      <c r="C32" s="93"/>
      <c r="E32" s="88"/>
      <c r="F32" s="91"/>
    </row>
    <row r="33" spans="1:6">
      <c r="A33" s="48">
        <v>6</v>
      </c>
      <c r="B33" s="88" t="str">
        <f>Sheet1!A17</f>
        <v>中津川工業</v>
      </c>
      <c r="C33" s="92" t="s">
        <v>19</v>
      </c>
      <c r="D33" s="48">
        <v>3</v>
      </c>
      <c r="E33" s="88" t="str">
        <f>Sheet1!D17</f>
        <v>麗澤瑞浪</v>
      </c>
      <c r="F33" s="91" t="s">
        <v>19</v>
      </c>
    </row>
    <row r="34" spans="1:6">
      <c r="B34" s="88"/>
      <c r="C34" s="93"/>
      <c r="E34" s="88"/>
      <c r="F34" s="91"/>
    </row>
    <row r="35" spans="1:6">
      <c r="B35" s="39"/>
      <c r="C35" s="40"/>
      <c r="D35" s="42"/>
      <c r="E35" s="41"/>
      <c r="F35" s="2"/>
    </row>
    <row r="36" spans="1:6">
      <c r="B36" s="39"/>
      <c r="C36" s="40"/>
      <c r="D36" s="42"/>
      <c r="E36" s="41"/>
      <c r="F36" s="2"/>
    </row>
    <row r="37" spans="1:6">
      <c r="B37" s="39"/>
      <c r="C37" s="40"/>
      <c r="D37" s="42"/>
      <c r="E37" s="41"/>
      <c r="F37" s="2"/>
    </row>
    <row r="38" spans="1:6">
      <c r="B38" s="39"/>
      <c r="C38" s="40"/>
      <c r="D38" s="42"/>
      <c r="E38" s="41"/>
      <c r="F38" s="2"/>
    </row>
    <row r="39" spans="1:6">
      <c r="B39" s="39"/>
      <c r="C39" s="49"/>
      <c r="D39" s="42"/>
      <c r="E39" s="41"/>
      <c r="F39" s="47"/>
    </row>
    <row r="40" spans="1:6">
      <c r="B40" s="39"/>
      <c r="C40" s="49"/>
      <c r="D40" s="42"/>
      <c r="E40" s="51"/>
      <c r="F40" s="47"/>
    </row>
    <row r="41" spans="1:6">
      <c r="B41" s="39"/>
      <c r="C41" s="49"/>
      <c r="D41" s="42"/>
      <c r="E41" s="50"/>
      <c r="F41" s="49"/>
    </row>
    <row r="42" spans="1:6">
      <c r="B42" s="39"/>
      <c r="C42" s="49"/>
      <c r="D42" s="42"/>
      <c r="E42" s="50"/>
      <c r="F42" s="40"/>
    </row>
    <row r="43" spans="1:6">
      <c r="B43" s="39"/>
      <c r="C43" s="49"/>
      <c r="D43" s="42"/>
      <c r="E43" s="39"/>
      <c r="F43" s="49"/>
    </row>
    <row r="44" spans="1:6">
      <c r="B44" s="39"/>
      <c r="C44" s="49"/>
      <c r="D44" s="42"/>
      <c r="E44" s="50"/>
      <c r="F44" s="49"/>
    </row>
    <row r="45" spans="1:6">
      <c r="B45" s="50"/>
      <c r="C45" s="49"/>
      <c r="D45" s="42"/>
      <c r="E45" s="50"/>
      <c r="F45" s="49"/>
    </row>
    <row r="46" spans="1:6">
      <c r="B46" s="50"/>
      <c r="C46" s="49"/>
      <c r="D46" s="42"/>
      <c r="E46" s="50"/>
      <c r="F46" s="49"/>
    </row>
    <row r="47" spans="1:6">
      <c r="B47" s="50"/>
      <c r="C47" s="49"/>
      <c r="D47" s="42"/>
      <c r="E47" s="39"/>
      <c r="F47" s="40"/>
    </row>
    <row r="48" spans="1:6">
      <c r="B48" s="39"/>
      <c r="C48" s="40"/>
      <c r="D48" s="42"/>
      <c r="E48" s="39"/>
      <c r="F48" s="40"/>
    </row>
    <row r="49" spans="2:6">
      <c r="B49" s="53"/>
      <c r="C49" s="49"/>
      <c r="D49" s="42"/>
      <c r="E49" s="39"/>
      <c r="F49" s="49"/>
    </row>
    <row r="50" spans="2:6">
      <c r="B50" s="52"/>
      <c r="C50" s="49"/>
      <c r="D50" s="42"/>
      <c r="E50" s="39"/>
      <c r="F50" s="49"/>
    </row>
    <row r="51" spans="2:6">
      <c r="B51" s="42"/>
      <c r="C51" s="49"/>
      <c r="D51" s="42"/>
      <c r="E51" s="50"/>
      <c r="F51" s="49"/>
    </row>
    <row r="52" spans="2:6">
      <c r="B52" s="46"/>
      <c r="C52" s="49"/>
      <c r="E52" s="50"/>
      <c r="F52" s="40"/>
    </row>
    <row r="53" spans="2:6">
      <c r="B53" s="46"/>
      <c r="C53" s="49"/>
      <c r="E53" s="50"/>
      <c r="F53" s="40"/>
    </row>
    <row r="54" spans="2:6">
      <c r="B54" s="46"/>
      <c r="C54" s="49"/>
      <c r="E54" s="50"/>
      <c r="F54" s="40"/>
    </row>
    <row r="55" spans="2:6">
      <c r="E55" s="39"/>
      <c r="F55" s="40"/>
    </row>
    <row r="57" spans="2:6" ht="31.5" customHeight="1"/>
    <row r="60" spans="2:6" ht="18" customHeight="1"/>
    <row r="61" spans="2:6" ht="18" customHeight="1">
      <c r="B61" s="1"/>
      <c r="C61" s="1"/>
      <c r="D61" s="1"/>
      <c r="E61" s="1"/>
    </row>
    <row r="62" spans="2:6" ht="18" customHeight="1">
      <c r="B62" s="94"/>
      <c r="C62" s="95"/>
      <c r="D62" s="1"/>
      <c r="E62" s="94"/>
      <c r="F62" s="95"/>
    </row>
    <row r="63" spans="2:6" ht="18" customHeight="1">
      <c r="B63" s="94"/>
      <c r="C63" s="95"/>
      <c r="D63" s="1"/>
      <c r="E63" s="94"/>
      <c r="F63" s="95"/>
    </row>
    <row r="64" spans="2:6" ht="18" customHeight="1">
      <c r="B64" s="94"/>
      <c r="C64" s="95"/>
      <c r="D64" s="1"/>
      <c r="E64" s="94"/>
      <c r="F64" s="95"/>
    </row>
    <row r="65" spans="2:6" ht="18" customHeight="1">
      <c r="B65" s="94"/>
      <c r="C65" s="95"/>
      <c r="D65" s="1"/>
      <c r="E65" s="94"/>
      <c r="F65" s="95"/>
    </row>
    <row r="66" spans="2:6" ht="18" customHeight="1">
      <c r="B66" s="94"/>
      <c r="C66" s="95"/>
      <c r="D66" s="1"/>
      <c r="E66" s="94"/>
      <c r="F66" s="95"/>
    </row>
    <row r="67" spans="2:6" ht="18" customHeight="1">
      <c r="B67" s="94"/>
      <c r="C67" s="95"/>
      <c r="D67" s="1"/>
      <c r="E67" s="94"/>
      <c r="F67" s="95"/>
    </row>
    <row r="68" spans="2:6" ht="18" customHeight="1">
      <c r="B68" s="94"/>
      <c r="C68" s="95"/>
      <c r="D68" s="1"/>
      <c r="E68" s="94"/>
      <c r="F68" s="96"/>
    </row>
    <row r="69" spans="2:6" ht="18" customHeight="1">
      <c r="B69" s="94"/>
      <c r="C69" s="95"/>
      <c r="D69" s="1"/>
      <c r="E69" s="94"/>
      <c r="F69" s="96"/>
    </row>
    <row r="70" spans="2:6" ht="18" customHeight="1"/>
    <row r="71" spans="2:6" ht="18" customHeight="1"/>
    <row r="72" spans="2:6" ht="18" customHeight="1"/>
    <row r="73" spans="2:6" ht="18" customHeight="1"/>
    <row r="74" spans="2:6" ht="18" customHeight="1"/>
    <row r="75" spans="2:6" ht="18" customHeight="1"/>
    <row r="76" spans="2:6" ht="18" customHeight="1"/>
    <row r="77" spans="2:6" ht="18" customHeight="1"/>
    <row r="78" spans="2:6" ht="18" customHeight="1"/>
    <row r="79" spans="2:6" ht="18" customHeight="1"/>
    <row r="80" spans="2: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80">
    <mergeCell ref="F33:F34"/>
    <mergeCell ref="F62:F63"/>
    <mergeCell ref="F64:F65"/>
    <mergeCell ref="F66:F67"/>
    <mergeCell ref="F68:F69"/>
    <mergeCell ref="F19:F20"/>
    <mergeCell ref="F21:F22"/>
    <mergeCell ref="F23:F24"/>
    <mergeCell ref="F25:F26"/>
    <mergeCell ref="F27:F28"/>
    <mergeCell ref="E29:E30"/>
    <mergeCell ref="E31:E32"/>
    <mergeCell ref="E33:E34"/>
    <mergeCell ref="E62:E63"/>
    <mergeCell ref="E64:E65"/>
    <mergeCell ref="F9:F10"/>
    <mergeCell ref="F11:F12"/>
    <mergeCell ref="F13:F14"/>
    <mergeCell ref="F15:F16"/>
    <mergeCell ref="F17:F18"/>
    <mergeCell ref="E3:E4"/>
    <mergeCell ref="E5:E6"/>
    <mergeCell ref="F31:F32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F29:F30"/>
    <mergeCell ref="F3:F4"/>
    <mergeCell ref="F5:F6"/>
    <mergeCell ref="F7:F8"/>
    <mergeCell ref="E66:E67"/>
    <mergeCell ref="C68:C69"/>
    <mergeCell ref="C19:C20"/>
    <mergeCell ref="C21:C22"/>
    <mergeCell ref="C23:C24"/>
    <mergeCell ref="C25:C26"/>
    <mergeCell ref="C27:C28"/>
    <mergeCell ref="C29:C30"/>
    <mergeCell ref="C31:C32"/>
    <mergeCell ref="C33:C34"/>
    <mergeCell ref="C62:C63"/>
    <mergeCell ref="C64:C65"/>
    <mergeCell ref="C66:C67"/>
    <mergeCell ref="E25:E26"/>
    <mergeCell ref="E68:E69"/>
    <mergeCell ref="E27:E28"/>
    <mergeCell ref="B66:B67"/>
    <mergeCell ref="B68:B69"/>
    <mergeCell ref="B29:B30"/>
    <mergeCell ref="B31:B32"/>
    <mergeCell ref="B33:B34"/>
    <mergeCell ref="B62:B63"/>
    <mergeCell ref="B64:B65"/>
    <mergeCell ref="C3:C4"/>
    <mergeCell ref="C5:C6"/>
    <mergeCell ref="C7:C8"/>
    <mergeCell ref="C9:C10"/>
    <mergeCell ref="C11:C12"/>
    <mergeCell ref="C13:C14"/>
    <mergeCell ref="C15:C16"/>
    <mergeCell ref="C17:C18"/>
    <mergeCell ref="B27:B28"/>
    <mergeCell ref="B15:B16"/>
    <mergeCell ref="B17:B18"/>
    <mergeCell ref="B19:B20"/>
    <mergeCell ref="B21:B22"/>
    <mergeCell ref="B23:B24"/>
    <mergeCell ref="B25:B26"/>
    <mergeCell ref="B13:B14"/>
    <mergeCell ref="B3:B4"/>
    <mergeCell ref="B5:B6"/>
    <mergeCell ref="B7:B8"/>
    <mergeCell ref="B9:B10"/>
    <mergeCell ref="B11:B12"/>
  </mergeCells>
  <phoneticPr fontId="27"/>
  <pageMargins left="0.2" right="0.20972222222222223" top="1" bottom="0.73958333333333337" header="0.51111111111111107" footer="0.51111111111111107"/>
  <pageSetup paperSize="9" firstPageNumber="4294963191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B1:N50"/>
  <sheetViews>
    <sheetView workbookViewId="0">
      <selection activeCell="H1" sqref="H1:N1048576"/>
    </sheetView>
  </sheetViews>
  <sheetFormatPr baseColWidth="10" defaultColWidth="8.83203125" defaultRowHeight="14"/>
  <sheetData>
    <row r="1" spans="2:14">
      <c r="B1" t="s">
        <v>15</v>
      </c>
      <c r="E1" t="s">
        <v>16</v>
      </c>
    </row>
    <row r="3" spans="2:14">
      <c r="B3" s="97" t="str">
        <f>Sheet1!A2</f>
        <v>県岐阜商</v>
      </c>
      <c r="E3" s="97" t="str">
        <f>Sheet1!D2</f>
        <v>県岐阜商</v>
      </c>
      <c r="H3" s="97"/>
      <c r="I3" s="97"/>
      <c r="J3" s="97"/>
      <c r="L3" s="97"/>
      <c r="M3" s="97"/>
      <c r="N3" s="97"/>
    </row>
    <row r="4" spans="2:14">
      <c r="B4" s="97"/>
      <c r="E4" s="97"/>
      <c r="H4" s="97"/>
      <c r="I4" s="97"/>
      <c r="J4" s="97"/>
      <c r="L4" s="97"/>
      <c r="M4" s="97"/>
      <c r="N4" s="97"/>
    </row>
    <row r="5" spans="2:14">
      <c r="B5" s="97" t="str">
        <f>Sheet1!A3</f>
        <v>各務原</v>
      </c>
      <c r="E5" s="97" t="str">
        <f>Sheet1!D3</f>
        <v>各務原西</v>
      </c>
      <c r="H5" s="97"/>
      <c r="I5" s="97"/>
      <c r="J5" s="97"/>
      <c r="L5" s="97"/>
      <c r="M5" s="97"/>
      <c r="N5" s="97"/>
    </row>
    <row r="6" spans="2:14">
      <c r="B6" s="97"/>
      <c r="E6" s="97"/>
      <c r="H6" s="97"/>
      <c r="I6" s="97"/>
      <c r="J6" s="97"/>
      <c r="L6" s="97"/>
      <c r="M6" s="97"/>
      <c r="N6" s="97"/>
    </row>
    <row r="7" spans="2:14">
      <c r="B7" s="97" t="str">
        <f>Sheet1!A4</f>
        <v>加納</v>
      </c>
      <c r="E7" s="97" t="str">
        <f>Sheet1!D4</f>
        <v>済美</v>
      </c>
      <c r="H7" s="97"/>
      <c r="I7" s="97"/>
      <c r="J7" s="97"/>
      <c r="L7" s="97"/>
      <c r="M7" s="97"/>
      <c r="N7" s="97"/>
    </row>
    <row r="8" spans="2:14">
      <c r="B8" s="97"/>
      <c r="E8" s="97"/>
      <c r="H8" s="97"/>
      <c r="I8" s="97"/>
      <c r="J8" s="97"/>
      <c r="L8" s="97"/>
      <c r="M8" s="97"/>
      <c r="N8" s="97"/>
    </row>
    <row r="9" spans="2:14">
      <c r="B9" s="97" t="str">
        <f>Sheet1!A5</f>
        <v>岐阜</v>
      </c>
      <c r="E9" s="97" t="str">
        <f>Sheet1!D5</f>
        <v>岐阜</v>
      </c>
      <c r="H9" s="97"/>
      <c r="I9" s="97"/>
      <c r="J9" s="97"/>
      <c r="L9" s="97"/>
      <c r="M9" s="97"/>
      <c r="N9" s="97"/>
    </row>
    <row r="10" spans="2:14">
      <c r="B10" s="97"/>
      <c r="E10" s="97"/>
      <c r="H10" s="97"/>
      <c r="I10" s="97"/>
      <c r="J10" s="97"/>
      <c r="L10" s="97"/>
      <c r="M10" s="97"/>
      <c r="N10" s="97"/>
    </row>
    <row r="11" spans="2:14">
      <c r="B11" s="97" t="str">
        <f>Sheet1!A6</f>
        <v>岐南工</v>
      </c>
      <c r="E11" s="97" t="str">
        <f>Sheet1!D6</f>
        <v>加納</v>
      </c>
      <c r="H11" s="97"/>
      <c r="I11" s="97"/>
      <c r="J11" s="97"/>
      <c r="L11" s="97"/>
      <c r="M11" s="97"/>
      <c r="N11" s="97"/>
    </row>
    <row r="12" spans="2:14">
      <c r="B12" s="97"/>
      <c r="E12" s="97"/>
      <c r="H12" s="97"/>
      <c r="I12" s="97"/>
      <c r="J12" s="97"/>
      <c r="L12" s="97"/>
      <c r="M12" s="97"/>
      <c r="N12" s="97"/>
    </row>
    <row r="13" spans="2:14">
      <c r="B13" s="97" t="str">
        <f>Sheet1!A7</f>
        <v>大垣南</v>
      </c>
      <c r="E13" s="97" t="str">
        <f>Sheet1!D7</f>
        <v>大垣南</v>
      </c>
      <c r="H13" s="97"/>
      <c r="I13" s="97"/>
      <c r="J13" s="97"/>
      <c r="L13" s="97"/>
      <c r="M13" s="97"/>
      <c r="N13" s="97"/>
    </row>
    <row r="14" spans="2:14">
      <c r="B14" s="97"/>
      <c r="E14" s="97"/>
      <c r="H14" s="97"/>
      <c r="I14" s="97"/>
      <c r="J14" s="97"/>
      <c r="L14" s="97"/>
      <c r="M14" s="97"/>
      <c r="N14" s="97"/>
    </row>
    <row r="15" spans="2:14">
      <c r="B15" s="97" t="str">
        <f>Sheet1!A8</f>
        <v>大垣北</v>
      </c>
      <c r="E15" s="97" t="str">
        <f>Sheet1!D8</f>
        <v>大垣北</v>
      </c>
      <c r="H15" s="97"/>
      <c r="I15" s="97"/>
      <c r="J15" s="97"/>
      <c r="L15" s="97"/>
      <c r="M15" s="97"/>
      <c r="N15" s="97"/>
    </row>
    <row r="16" spans="2:14">
      <c r="B16" s="97"/>
      <c r="E16" s="97"/>
      <c r="H16" s="97"/>
      <c r="I16" s="97"/>
      <c r="J16" s="97"/>
      <c r="L16" s="97"/>
      <c r="M16" s="97"/>
      <c r="N16" s="97"/>
    </row>
    <row r="17" spans="2:14">
      <c r="B17" s="97" t="str">
        <f>Sheet1!A9</f>
        <v>関</v>
      </c>
      <c r="E17" s="97" t="str">
        <f>Sheet1!D9</f>
        <v>関</v>
      </c>
      <c r="H17" s="97"/>
      <c r="I17" s="97"/>
      <c r="J17" s="97"/>
      <c r="L17" s="97"/>
      <c r="M17" s="97"/>
      <c r="N17" s="97"/>
    </row>
    <row r="18" spans="2:14">
      <c r="B18" s="97"/>
      <c r="E18" s="97"/>
      <c r="H18" s="97"/>
      <c r="I18" s="97"/>
      <c r="J18" s="97"/>
      <c r="L18" s="97"/>
      <c r="M18" s="97"/>
      <c r="N18" s="97"/>
    </row>
    <row r="19" spans="2:14">
      <c r="B19" s="97" t="str">
        <f>Sheet1!A10</f>
        <v>郡上</v>
      </c>
      <c r="E19" s="97" t="str">
        <f>Sheet1!D10</f>
        <v>東濃実業</v>
      </c>
      <c r="H19" s="97"/>
      <c r="I19" s="97"/>
      <c r="J19" s="97"/>
      <c r="L19" s="97"/>
      <c r="M19" s="97"/>
      <c r="N19" s="97"/>
    </row>
    <row r="20" spans="2:14">
      <c r="B20" s="97"/>
      <c r="E20" s="97"/>
      <c r="H20" s="97"/>
      <c r="I20" s="97"/>
      <c r="J20" s="97"/>
      <c r="L20" s="97"/>
      <c r="M20" s="97"/>
      <c r="N20" s="97"/>
    </row>
    <row r="21" spans="2:14">
      <c r="B21" s="97" t="str">
        <f>Sheet1!A11</f>
        <v>加茂</v>
      </c>
      <c r="E21" s="97" t="str">
        <f>Sheet1!D11</f>
        <v>加茂</v>
      </c>
      <c r="H21" s="97"/>
      <c r="I21" s="97"/>
      <c r="J21" s="97"/>
      <c r="L21" s="97"/>
      <c r="M21" s="97"/>
      <c r="N21" s="97"/>
    </row>
    <row r="22" spans="2:14">
      <c r="B22" s="97"/>
      <c r="E22" s="97"/>
      <c r="H22" s="97"/>
      <c r="I22" s="97"/>
      <c r="J22" s="97"/>
      <c r="L22" s="97"/>
      <c r="M22" s="97"/>
      <c r="N22" s="97"/>
    </row>
    <row r="23" spans="2:14">
      <c r="B23" s="97" t="str">
        <f>Sheet1!A12</f>
        <v>帝京大可児</v>
      </c>
      <c r="E23" s="97" t="str">
        <f>Sheet1!D12</f>
        <v>郡上</v>
      </c>
      <c r="H23" s="97"/>
      <c r="I23" s="97"/>
      <c r="J23" s="97"/>
      <c r="L23" s="97"/>
      <c r="M23" s="97"/>
      <c r="N23" s="97"/>
    </row>
    <row r="24" spans="2:14">
      <c r="B24" s="97"/>
      <c r="E24" s="97"/>
      <c r="H24" s="97"/>
      <c r="I24" s="97"/>
      <c r="J24" s="97"/>
      <c r="L24" s="97"/>
      <c r="M24" s="97"/>
      <c r="N24" s="97"/>
    </row>
    <row r="25" spans="2:14">
      <c r="B25" s="97" t="str">
        <f>Sheet1!A13</f>
        <v>加茂農林</v>
      </c>
      <c r="E25" s="97" t="str">
        <f>Sheet1!D13</f>
        <v>武義</v>
      </c>
      <c r="H25" s="97"/>
      <c r="I25" s="97"/>
      <c r="J25" s="97"/>
      <c r="L25" s="97"/>
      <c r="M25" s="97"/>
      <c r="N25" s="97"/>
    </row>
    <row r="26" spans="2:14">
      <c r="B26" s="97"/>
      <c r="E26" s="97"/>
      <c r="H26" s="97"/>
      <c r="I26" s="97"/>
      <c r="J26" s="97"/>
      <c r="L26" s="97"/>
      <c r="M26" s="97"/>
      <c r="N26" s="97"/>
    </row>
    <row r="27" spans="2:14">
      <c r="B27" s="97" t="str">
        <f>Sheet1!A14</f>
        <v>麗澤瑞浪</v>
      </c>
      <c r="E27" s="97" t="str">
        <f>Sheet1!D14</f>
        <v>可児</v>
      </c>
      <c r="H27" s="97"/>
      <c r="I27" s="97"/>
      <c r="J27" s="97"/>
      <c r="L27" s="97"/>
      <c r="M27" s="97"/>
      <c r="N27" s="97"/>
    </row>
    <row r="28" spans="2:14">
      <c r="B28" s="97"/>
      <c r="E28" s="97"/>
      <c r="H28" s="97"/>
      <c r="I28" s="97"/>
      <c r="J28" s="97"/>
      <c r="L28" s="97"/>
      <c r="M28" s="97"/>
      <c r="N28" s="97"/>
    </row>
    <row r="29" spans="2:14">
      <c r="B29" s="97" t="str">
        <f>Sheet1!A15</f>
        <v>中津</v>
      </c>
      <c r="E29" s="97" t="str">
        <f>Sheet1!D15</f>
        <v>関商工</v>
      </c>
      <c r="H29" s="97"/>
      <c r="I29" s="97"/>
      <c r="J29" s="97"/>
      <c r="L29" s="97"/>
      <c r="M29" s="97"/>
      <c r="N29" s="97"/>
    </row>
    <row r="30" spans="2:14">
      <c r="B30" s="97"/>
      <c r="E30" s="97"/>
      <c r="H30" s="97"/>
      <c r="I30" s="97"/>
      <c r="J30" s="97"/>
      <c r="L30" s="97"/>
      <c r="M30" s="97"/>
      <c r="N30" s="97"/>
    </row>
    <row r="31" spans="2:14">
      <c r="B31" s="97" t="str">
        <f>Sheet1!A16</f>
        <v>多治見</v>
      </c>
      <c r="E31" s="97" t="str">
        <f>Sheet1!D16</f>
        <v>恵那</v>
      </c>
      <c r="H31" s="97"/>
      <c r="I31" s="97"/>
      <c r="J31" s="97"/>
      <c r="L31" s="97"/>
      <c r="M31" s="97"/>
      <c r="N31" s="97"/>
    </row>
    <row r="32" spans="2:14">
      <c r="B32" s="97"/>
      <c r="E32" s="97"/>
      <c r="H32" s="97"/>
      <c r="I32" s="97"/>
      <c r="J32" s="97"/>
      <c r="L32" s="97"/>
      <c r="M32" s="97"/>
      <c r="N32" s="97"/>
    </row>
    <row r="33" spans="2:14">
      <c r="B33" s="97" t="str">
        <f>Sheet1!A17</f>
        <v>中津川工業</v>
      </c>
      <c r="E33" s="97" t="str">
        <f>Sheet1!D17</f>
        <v>麗澤瑞浪</v>
      </c>
      <c r="H33" s="97"/>
      <c r="I33" s="97"/>
      <c r="J33" s="97"/>
      <c r="L33" s="97"/>
      <c r="M33" s="97"/>
      <c r="N33" s="97"/>
    </row>
    <row r="34" spans="2:14">
      <c r="B34" s="97"/>
      <c r="E34" s="97"/>
      <c r="H34" s="97"/>
      <c r="I34" s="97"/>
      <c r="J34" s="97"/>
      <c r="L34" s="97"/>
      <c r="M34" s="97"/>
      <c r="N34" s="97"/>
    </row>
    <row r="35" spans="2:14">
      <c r="H35" s="97"/>
      <c r="I35" s="97"/>
      <c r="J35" s="97"/>
      <c r="L35" s="97"/>
      <c r="M35" s="97"/>
      <c r="N35" s="97"/>
    </row>
    <row r="36" spans="2:14">
      <c r="H36" s="97"/>
      <c r="I36" s="97"/>
      <c r="J36" s="97"/>
      <c r="L36" s="97"/>
      <c r="M36" s="97"/>
      <c r="N36" s="97"/>
    </row>
    <row r="37" spans="2:14">
      <c r="H37" s="97"/>
      <c r="I37" s="97"/>
      <c r="J37" s="97"/>
      <c r="L37" s="97"/>
      <c r="M37" s="97"/>
      <c r="N37" s="97"/>
    </row>
    <row r="38" spans="2:14">
      <c r="H38" s="97"/>
      <c r="I38" s="97"/>
      <c r="J38" s="97"/>
      <c r="L38" s="97"/>
      <c r="M38" s="97"/>
      <c r="N38" s="97"/>
    </row>
    <row r="39" spans="2:14">
      <c r="H39" s="97"/>
      <c r="I39" s="97"/>
      <c r="J39" s="97"/>
      <c r="L39" s="97"/>
      <c r="M39" s="97"/>
      <c r="N39" s="97"/>
    </row>
    <row r="40" spans="2:14">
      <c r="H40" s="97"/>
      <c r="I40" s="97"/>
      <c r="J40" s="97"/>
      <c r="L40" s="97"/>
      <c r="M40" s="97"/>
      <c r="N40" s="97"/>
    </row>
    <row r="41" spans="2:14">
      <c r="H41" s="97"/>
      <c r="I41" s="97"/>
      <c r="J41" s="97"/>
      <c r="L41" s="97"/>
      <c r="M41" s="97"/>
      <c r="N41" s="97"/>
    </row>
    <row r="42" spans="2:14">
      <c r="H42" s="97"/>
      <c r="I42" s="97"/>
      <c r="J42" s="97"/>
      <c r="L42" s="97"/>
      <c r="M42" s="97"/>
      <c r="N42" s="97"/>
    </row>
    <row r="43" spans="2:14">
      <c r="H43" s="97"/>
      <c r="I43" s="97"/>
      <c r="J43" s="97"/>
      <c r="L43" s="97"/>
      <c r="M43" s="97"/>
      <c r="N43" s="97"/>
    </row>
    <row r="44" spans="2:14">
      <c r="H44" s="97"/>
      <c r="I44" s="97"/>
      <c r="J44" s="97"/>
      <c r="L44" s="97"/>
      <c r="M44" s="97"/>
      <c r="N44" s="97"/>
    </row>
    <row r="45" spans="2:14">
      <c r="H45" s="97"/>
      <c r="I45" s="97"/>
      <c r="J45" s="97"/>
      <c r="L45" s="97"/>
      <c r="M45" s="97"/>
      <c r="N45" s="97"/>
    </row>
    <row r="46" spans="2:14">
      <c r="H46" s="97"/>
      <c r="I46" s="97"/>
      <c r="J46" s="97"/>
      <c r="L46" s="97"/>
      <c r="M46" s="97"/>
      <c r="N46" s="97"/>
    </row>
    <row r="47" spans="2:14">
      <c r="H47" s="97"/>
      <c r="I47" s="97"/>
      <c r="J47" s="97"/>
      <c r="L47" s="97"/>
      <c r="M47" s="97"/>
      <c r="N47" s="97"/>
    </row>
    <row r="48" spans="2:14">
      <c r="H48" s="97"/>
      <c r="I48" s="97"/>
      <c r="J48" s="97"/>
      <c r="L48" s="97"/>
      <c r="M48" s="97"/>
      <c r="N48" s="97"/>
    </row>
    <row r="49" spans="8:14">
      <c r="H49" s="97"/>
      <c r="I49" s="97"/>
      <c r="J49" s="97"/>
      <c r="L49" s="97"/>
      <c r="M49" s="97"/>
      <c r="N49" s="97"/>
    </row>
    <row r="50" spans="8:14">
      <c r="H50" s="97"/>
      <c r="I50" s="97"/>
      <c r="J50" s="97"/>
      <c r="L50" s="97"/>
      <c r="M50" s="97"/>
      <c r="N50" s="97"/>
    </row>
  </sheetData>
  <mergeCells count="176">
    <mergeCell ref="N39:N40"/>
    <mergeCell ref="N41:N42"/>
    <mergeCell ref="N43:N44"/>
    <mergeCell ref="N45:N46"/>
    <mergeCell ref="N47:N48"/>
    <mergeCell ref="N49:N50"/>
    <mergeCell ref="N27:N28"/>
    <mergeCell ref="N29:N30"/>
    <mergeCell ref="N31:N32"/>
    <mergeCell ref="N33:N34"/>
    <mergeCell ref="N35:N36"/>
    <mergeCell ref="N37:N38"/>
    <mergeCell ref="N15:N16"/>
    <mergeCell ref="N17:N18"/>
    <mergeCell ref="N19:N20"/>
    <mergeCell ref="N21:N22"/>
    <mergeCell ref="N23:N24"/>
    <mergeCell ref="N25:N26"/>
    <mergeCell ref="N3:N4"/>
    <mergeCell ref="N5:N6"/>
    <mergeCell ref="N7:N8"/>
    <mergeCell ref="N9:N10"/>
    <mergeCell ref="N11:N12"/>
    <mergeCell ref="N13:N14"/>
    <mergeCell ref="M39:M40"/>
    <mergeCell ref="M41:M42"/>
    <mergeCell ref="M43:M44"/>
    <mergeCell ref="M45:M46"/>
    <mergeCell ref="M47:M48"/>
    <mergeCell ref="M49:M50"/>
    <mergeCell ref="M27:M28"/>
    <mergeCell ref="M29:M30"/>
    <mergeCell ref="M31:M32"/>
    <mergeCell ref="M33:M34"/>
    <mergeCell ref="M35:M36"/>
    <mergeCell ref="M37:M38"/>
    <mergeCell ref="M15:M16"/>
    <mergeCell ref="M17:M18"/>
    <mergeCell ref="M19:M20"/>
    <mergeCell ref="M21:M22"/>
    <mergeCell ref="M23:M24"/>
    <mergeCell ref="M25:M26"/>
    <mergeCell ref="M3:M4"/>
    <mergeCell ref="M5:M6"/>
    <mergeCell ref="M7:M8"/>
    <mergeCell ref="M9:M10"/>
    <mergeCell ref="M11:M12"/>
    <mergeCell ref="M13:M14"/>
    <mergeCell ref="L39:L40"/>
    <mergeCell ref="L41:L42"/>
    <mergeCell ref="L43:L44"/>
    <mergeCell ref="L45:L46"/>
    <mergeCell ref="L47:L48"/>
    <mergeCell ref="L49:L50"/>
    <mergeCell ref="L27:L28"/>
    <mergeCell ref="L29:L30"/>
    <mergeCell ref="L31:L32"/>
    <mergeCell ref="L33:L34"/>
    <mergeCell ref="L35:L36"/>
    <mergeCell ref="L37:L38"/>
    <mergeCell ref="L15:L16"/>
    <mergeCell ref="L17:L18"/>
    <mergeCell ref="L19:L20"/>
    <mergeCell ref="L21:L22"/>
    <mergeCell ref="L23:L24"/>
    <mergeCell ref="L25:L26"/>
    <mergeCell ref="L3:L4"/>
    <mergeCell ref="L5:L6"/>
    <mergeCell ref="L7:L8"/>
    <mergeCell ref="L9:L10"/>
    <mergeCell ref="L11:L12"/>
    <mergeCell ref="L13:L14"/>
    <mergeCell ref="J39:J40"/>
    <mergeCell ref="J41:J42"/>
    <mergeCell ref="J43:J44"/>
    <mergeCell ref="J45:J46"/>
    <mergeCell ref="J47:J48"/>
    <mergeCell ref="J49:J50"/>
    <mergeCell ref="J27:J28"/>
    <mergeCell ref="J29:J30"/>
    <mergeCell ref="J31:J32"/>
    <mergeCell ref="J33:J34"/>
    <mergeCell ref="J35:J36"/>
    <mergeCell ref="J37:J38"/>
    <mergeCell ref="J15:J16"/>
    <mergeCell ref="J17:J18"/>
    <mergeCell ref="J19:J20"/>
    <mergeCell ref="J21:J22"/>
    <mergeCell ref="J23:J24"/>
    <mergeCell ref="J25:J26"/>
    <mergeCell ref="J3:J4"/>
    <mergeCell ref="J5:J6"/>
    <mergeCell ref="J7:J8"/>
    <mergeCell ref="J9:J10"/>
    <mergeCell ref="J11:J12"/>
    <mergeCell ref="J13:J14"/>
    <mergeCell ref="I39:I40"/>
    <mergeCell ref="I41:I42"/>
    <mergeCell ref="I43:I44"/>
    <mergeCell ref="I45:I46"/>
    <mergeCell ref="I47:I48"/>
    <mergeCell ref="I49:I50"/>
    <mergeCell ref="I27:I28"/>
    <mergeCell ref="I29:I30"/>
    <mergeCell ref="I31:I32"/>
    <mergeCell ref="I33:I34"/>
    <mergeCell ref="I35:I36"/>
    <mergeCell ref="I37:I38"/>
    <mergeCell ref="I15:I16"/>
    <mergeCell ref="I17:I18"/>
    <mergeCell ref="I19:I20"/>
    <mergeCell ref="I21:I22"/>
    <mergeCell ref="I23:I24"/>
    <mergeCell ref="I25:I26"/>
    <mergeCell ref="I3:I4"/>
    <mergeCell ref="I5:I6"/>
    <mergeCell ref="I7:I8"/>
    <mergeCell ref="I9:I10"/>
    <mergeCell ref="I11:I12"/>
    <mergeCell ref="I13:I14"/>
    <mergeCell ref="E29:E30"/>
    <mergeCell ref="E31:E32"/>
    <mergeCell ref="H39:H40"/>
    <mergeCell ref="H41:H42"/>
    <mergeCell ref="H43:H44"/>
    <mergeCell ref="H45:H46"/>
    <mergeCell ref="H47:H48"/>
    <mergeCell ref="H49:H50"/>
    <mergeCell ref="H27:H28"/>
    <mergeCell ref="H29:H30"/>
    <mergeCell ref="H31:H32"/>
    <mergeCell ref="H33:H34"/>
    <mergeCell ref="H35:H36"/>
    <mergeCell ref="H37:H38"/>
    <mergeCell ref="E23:E24"/>
    <mergeCell ref="E25:E26"/>
    <mergeCell ref="H15:H16"/>
    <mergeCell ref="H17:H18"/>
    <mergeCell ref="H19:H20"/>
    <mergeCell ref="H21:H22"/>
    <mergeCell ref="H23:H24"/>
    <mergeCell ref="H25:H26"/>
    <mergeCell ref="E27:E28"/>
    <mergeCell ref="H3:H4"/>
    <mergeCell ref="H5:H6"/>
    <mergeCell ref="H7:H8"/>
    <mergeCell ref="H9:H10"/>
    <mergeCell ref="H11:H12"/>
    <mergeCell ref="H13:H14"/>
    <mergeCell ref="E15:E16"/>
    <mergeCell ref="E17:E18"/>
    <mergeCell ref="E19:E20"/>
    <mergeCell ref="B27:B28"/>
    <mergeCell ref="B29:B30"/>
    <mergeCell ref="B31:B32"/>
    <mergeCell ref="B33:B34"/>
    <mergeCell ref="E3:E4"/>
    <mergeCell ref="E5:E6"/>
    <mergeCell ref="E7:E8"/>
    <mergeCell ref="E9:E10"/>
    <mergeCell ref="E11:E12"/>
    <mergeCell ref="E13:E14"/>
    <mergeCell ref="B15:B16"/>
    <mergeCell ref="B17:B18"/>
    <mergeCell ref="B19:B20"/>
    <mergeCell ref="B21:B22"/>
    <mergeCell ref="B23:B24"/>
    <mergeCell ref="B25:B26"/>
    <mergeCell ref="B3:B4"/>
    <mergeCell ref="B5:B6"/>
    <mergeCell ref="B7:B8"/>
    <mergeCell ref="B9:B10"/>
    <mergeCell ref="B11:B12"/>
    <mergeCell ref="B13:B14"/>
    <mergeCell ref="E33:E34"/>
    <mergeCell ref="E21:E22"/>
  </mergeCells>
  <phoneticPr fontId="27"/>
  <pageMargins left="0.75" right="0.75" top="1" bottom="1" header="0.51111111111111107" footer="0.51111111111111107"/>
  <pageSetup paperSize="9" firstPageNumber="4294963191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G41"/>
  <sheetViews>
    <sheetView workbookViewId="0">
      <selection activeCell="G1" sqref="G1:U1048576"/>
    </sheetView>
  </sheetViews>
  <sheetFormatPr baseColWidth="10" defaultColWidth="9" defaultRowHeight="14"/>
  <cols>
    <col min="1" max="1" width="15.33203125" style="25" bestFit="1" customWidth="1"/>
    <col min="2" max="3" width="2.33203125" style="25" customWidth="1"/>
    <col min="4" max="4" width="15.33203125" style="25" bestFit="1" customWidth="1"/>
    <col min="5" max="6" width="3.1640625" style="25" customWidth="1"/>
    <col min="7" max="7" width="4.33203125" style="25" customWidth="1"/>
    <col min="8" max="16384" width="9" style="25"/>
  </cols>
  <sheetData>
    <row r="1" spans="1:7">
      <c r="A1" s="25" t="s">
        <v>15</v>
      </c>
      <c r="D1" s="25" t="s">
        <v>16</v>
      </c>
    </row>
    <row r="2" spans="1:7">
      <c r="A2" s="58" t="s">
        <v>25</v>
      </c>
      <c r="D2" s="58" t="s">
        <v>25</v>
      </c>
      <c r="G2" s="61"/>
    </row>
    <row r="3" spans="1:7">
      <c r="A3" s="58" t="s">
        <v>46</v>
      </c>
      <c r="D3" s="58" t="s">
        <v>111</v>
      </c>
      <c r="G3" s="61"/>
    </row>
    <row r="4" spans="1:7">
      <c r="A4" s="58" t="s">
        <v>21</v>
      </c>
      <c r="D4" s="58" t="s">
        <v>36</v>
      </c>
      <c r="G4" s="61"/>
    </row>
    <row r="5" spans="1:7">
      <c r="A5" s="58" t="s">
        <v>20</v>
      </c>
      <c r="D5" s="58" t="s">
        <v>20</v>
      </c>
      <c r="G5" s="61"/>
    </row>
    <row r="6" spans="1:7">
      <c r="A6" s="58" t="s">
        <v>31</v>
      </c>
      <c r="D6" s="58" t="s">
        <v>21</v>
      </c>
      <c r="G6" s="61"/>
    </row>
    <row r="7" spans="1:7">
      <c r="A7" s="59" t="s">
        <v>22</v>
      </c>
      <c r="D7" s="65" t="s">
        <v>22</v>
      </c>
      <c r="G7" s="61"/>
    </row>
    <row r="8" spans="1:7">
      <c r="A8" s="59" t="s">
        <v>28</v>
      </c>
      <c r="D8" s="65" t="s">
        <v>28</v>
      </c>
      <c r="G8" s="61"/>
    </row>
    <row r="9" spans="1:7">
      <c r="A9" s="64" t="s">
        <v>143</v>
      </c>
      <c r="D9" s="64" t="s">
        <v>143</v>
      </c>
      <c r="G9" s="61"/>
    </row>
    <row r="10" spans="1:7">
      <c r="A10" s="64" t="s">
        <v>149</v>
      </c>
      <c r="D10" s="64" t="s">
        <v>189</v>
      </c>
      <c r="G10" s="61"/>
    </row>
    <row r="11" spans="1:7">
      <c r="A11" s="64" t="s">
        <v>157</v>
      </c>
      <c r="D11" s="64" t="s">
        <v>32</v>
      </c>
      <c r="G11" s="61"/>
    </row>
    <row r="12" spans="1:7">
      <c r="A12" s="64" t="s">
        <v>165</v>
      </c>
      <c r="D12" s="64" t="s">
        <v>23</v>
      </c>
      <c r="G12" s="61"/>
    </row>
    <row r="13" spans="1:7">
      <c r="A13" s="64" t="s">
        <v>174</v>
      </c>
      <c r="D13" s="64" t="s">
        <v>213</v>
      </c>
      <c r="G13" s="61"/>
    </row>
    <row r="14" spans="1:7">
      <c r="A14" s="60" t="s">
        <v>24</v>
      </c>
      <c r="D14" s="64" t="s">
        <v>221</v>
      </c>
      <c r="G14" s="61"/>
    </row>
    <row r="15" spans="1:7">
      <c r="A15" s="60" t="s">
        <v>34</v>
      </c>
      <c r="D15" s="64" t="s">
        <v>229</v>
      </c>
      <c r="G15" s="61"/>
    </row>
    <row r="16" spans="1:7">
      <c r="A16" s="60" t="s">
        <v>33</v>
      </c>
      <c r="D16" s="60" t="s">
        <v>35</v>
      </c>
      <c r="G16" s="61"/>
    </row>
    <row r="17" spans="1:7">
      <c r="A17" s="60" t="s">
        <v>259</v>
      </c>
      <c r="D17" s="60" t="s">
        <v>24</v>
      </c>
      <c r="G17" s="61"/>
    </row>
    <row r="18" spans="1:7">
      <c r="G18" s="61"/>
    </row>
    <row r="19" spans="1:7">
      <c r="G19" s="61"/>
    </row>
    <row r="20" spans="1:7">
      <c r="G20" s="61"/>
    </row>
    <row r="21" spans="1:7">
      <c r="G21" s="61"/>
    </row>
    <row r="22" spans="1:7">
      <c r="G22" s="61"/>
    </row>
    <row r="23" spans="1:7">
      <c r="G23" s="61"/>
    </row>
    <row r="24" spans="1:7">
      <c r="G24" s="61"/>
    </row>
    <row r="25" spans="1:7">
      <c r="G25" s="61"/>
    </row>
    <row r="26" spans="1:7">
      <c r="G26" s="61"/>
    </row>
    <row r="27" spans="1:7">
      <c r="G27" s="61"/>
    </row>
    <row r="28" spans="1:7">
      <c r="G28" s="61"/>
    </row>
    <row r="29" spans="1:7">
      <c r="G29" s="61"/>
    </row>
    <row r="30" spans="1:7">
      <c r="G30" s="61"/>
    </row>
    <row r="31" spans="1:7">
      <c r="G31" s="61"/>
    </row>
    <row r="32" spans="1:7">
      <c r="G32" s="61"/>
    </row>
    <row r="33" spans="7:7">
      <c r="G33" s="61"/>
    </row>
    <row r="34" spans="7:7">
      <c r="G34" s="61"/>
    </row>
    <row r="35" spans="7:7">
      <c r="G35" s="61"/>
    </row>
    <row r="36" spans="7:7">
      <c r="G36" s="61"/>
    </row>
    <row r="37" spans="7:7">
      <c r="G37" s="61"/>
    </row>
    <row r="38" spans="7:7">
      <c r="G38" s="61"/>
    </row>
    <row r="39" spans="7:7">
      <c r="G39" s="61"/>
    </row>
    <row r="40" spans="7:7">
      <c r="G40" s="61"/>
    </row>
    <row r="41" spans="7:7">
      <c r="G41" s="61"/>
    </row>
  </sheetData>
  <phoneticPr fontId="27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N40"/>
  <sheetViews>
    <sheetView topLeftCell="A21" workbookViewId="0">
      <selection activeCell="K39" sqref="K39"/>
    </sheetView>
  </sheetViews>
  <sheetFormatPr baseColWidth="10" defaultColWidth="10" defaultRowHeight="14"/>
  <cols>
    <col min="1" max="1" width="1.6640625" style="4" customWidth="1"/>
    <col min="2" max="2" width="4.1640625" style="4" customWidth="1"/>
    <col min="3" max="3" width="8.33203125" style="24" customWidth="1"/>
    <col min="4" max="4" width="10.6640625" style="4" customWidth="1"/>
    <col min="5" max="11" width="12" style="4" customWidth="1"/>
    <col min="12" max="16384" width="10" style="4"/>
  </cols>
  <sheetData>
    <row r="1" spans="1:14" ht="20" customHeight="1" thickBot="1">
      <c r="B1" s="73" t="s">
        <v>2</v>
      </c>
      <c r="C1" s="73"/>
      <c r="D1" s="73"/>
      <c r="E1" s="74"/>
      <c r="F1" s="74"/>
      <c r="G1" s="74"/>
      <c r="H1" s="74"/>
      <c r="I1" s="74"/>
      <c r="J1" s="5"/>
      <c r="K1" s="5"/>
    </row>
    <row r="2" spans="1:14" ht="13.75" customHeight="1" thickTop="1">
      <c r="A2" s="3"/>
      <c r="B2" s="78"/>
      <c r="C2" s="82" t="s">
        <v>3</v>
      </c>
      <c r="D2" s="86" t="s">
        <v>4</v>
      </c>
      <c r="E2" s="75" t="s">
        <v>5</v>
      </c>
      <c r="F2" s="76"/>
      <c r="G2" s="76"/>
      <c r="H2" s="76"/>
      <c r="I2" s="76"/>
      <c r="J2" s="76"/>
      <c r="K2" s="77"/>
      <c r="L2" s="3"/>
    </row>
    <row r="3" spans="1:14" ht="13.75" customHeight="1" thickBot="1">
      <c r="A3" s="3"/>
      <c r="B3" s="79"/>
      <c r="C3" s="83"/>
      <c r="D3" s="87"/>
      <c r="E3" s="12" t="s">
        <v>6</v>
      </c>
      <c r="F3" s="12" t="s">
        <v>7</v>
      </c>
      <c r="G3" s="12" t="s">
        <v>8</v>
      </c>
      <c r="H3" s="12" t="s">
        <v>9</v>
      </c>
      <c r="I3" s="13" t="s">
        <v>10</v>
      </c>
      <c r="J3" s="12" t="s">
        <v>11</v>
      </c>
      <c r="K3" s="14" t="s">
        <v>12</v>
      </c>
      <c r="L3" s="3"/>
    </row>
    <row r="4" spans="1:14" ht="15" customHeight="1" thickTop="1">
      <c r="A4" s="3"/>
      <c r="B4" s="43">
        <v>1</v>
      </c>
      <c r="C4" s="55" t="s">
        <v>25</v>
      </c>
      <c r="D4" s="15" t="s">
        <v>38</v>
      </c>
      <c r="E4" s="15" t="s">
        <v>39</v>
      </c>
      <c r="F4" s="15" t="s">
        <v>40</v>
      </c>
      <c r="G4" s="15" t="s">
        <v>41</v>
      </c>
      <c r="H4" s="15" t="s">
        <v>42</v>
      </c>
      <c r="I4" s="16" t="s">
        <v>43</v>
      </c>
      <c r="J4" s="15" t="s">
        <v>44</v>
      </c>
      <c r="K4" s="17" t="s">
        <v>45</v>
      </c>
      <c r="L4" s="3"/>
    </row>
    <row r="5" spans="1:14" ht="15" customHeight="1">
      <c r="A5" s="3"/>
      <c r="B5" s="44">
        <v>2</v>
      </c>
      <c r="C5" s="56" t="s">
        <v>46</v>
      </c>
      <c r="D5" s="18" t="s">
        <v>27</v>
      </c>
      <c r="E5" s="18" t="s">
        <v>47</v>
      </c>
      <c r="F5" s="18" t="s">
        <v>48</v>
      </c>
      <c r="G5" s="18" t="s">
        <v>49</v>
      </c>
      <c r="H5" s="18" t="s">
        <v>50</v>
      </c>
      <c r="I5" s="19" t="s">
        <v>51</v>
      </c>
      <c r="J5" s="18" t="s">
        <v>52</v>
      </c>
      <c r="K5" s="20" t="s">
        <v>53</v>
      </c>
      <c r="L5" s="3"/>
    </row>
    <row r="6" spans="1:14" ht="15" customHeight="1">
      <c r="A6" s="3"/>
      <c r="B6" s="44">
        <v>3</v>
      </c>
      <c r="C6" s="56" t="s">
        <v>21</v>
      </c>
      <c r="D6" s="18" t="s">
        <v>37</v>
      </c>
      <c r="E6" s="18" t="s">
        <v>54</v>
      </c>
      <c r="F6" s="18" t="s">
        <v>55</v>
      </c>
      <c r="G6" s="18" t="s">
        <v>56</v>
      </c>
      <c r="H6" s="18" t="s">
        <v>57</v>
      </c>
      <c r="I6" s="19"/>
      <c r="J6" s="18"/>
      <c r="K6" s="20"/>
      <c r="L6" s="3"/>
    </row>
    <row r="7" spans="1:14" ht="15" customHeight="1">
      <c r="A7" s="3"/>
      <c r="B7" s="44">
        <v>4</v>
      </c>
      <c r="C7" s="56" t="s">
        <v>20</v>
      </c>
      <c r="D7" s="18" t="s">
        <v>58</v>
      </c>
      <c r="E7" s="18" t="s">
        <v>59</v>
      </c>
      <c r="F7" s="18" t="s">
        <v>60</v>
      </c>
      <c r="G7" s="18" t="s">
        <v>61</v>
      </c>
      <c r="H7" s="18" t="s">
        <v>62</v>
      </c>
      <c r="I7" s="19" t="s">
        <v>63</v>
      </c>
      <c r="J7" s="18" t="s">
        <v>64</v>
      </c>
      <c r="K7" s="20" t="s">
        <v>65</v>
      </c>
      <c r="L7" s="3"/>
    </row>
    <row r="8" spans="1:14" ht="15" customHeight="1">
      <c r="A8" s="3"/>
      <c r="B8" s="44">
        <v>5</v>
      </c>
      <c r="C8" s="56" t="s">
        <v>31</v>
      </c>
      <c r="D8" s="18" t="s">
        <v>66</v>
      </c>
      <c r="E8" s="18" t="s">
        <v>67</v>
      </c>
      <c r="F8" s="18" t="s">
        <v>68</v>
      </c>
      <c r="G8" s="18" t="s">
        <v>69</v>
      </c>
      <c r="H8" s="18" t="s">
        <v>70</v>
      </c>
      <c r="I8" s="19" t="s">
        <v>71</v>
      </c>
      <c r="J8" s="18" t="s">
        <v>72</v>
      </c>
      <c r="K8" s="20" t="s">
        <v>73</v>
      </c>
      <c r="L8" s="3"/>
    </row>
    <row r="9" spans="1:14" ht="15" customHeight="1">
      <c r="A9" s="3"/>
      <c r="B9" s="44">
        <v>6</v>
      </c>
      <c r="C9" s="56" t="s">
        <v>22</v>
      </c>
      <c r="D9" s="18" t="s">
        <v>29</v>
      </c>
      <c r="E9" s="18" t="s">
        <v>112</v>
      </c>
      <c r="F9" s="18" t="s">
        <v>113</v>
      </c>
      <c r="G9" s="18" t="s">
        <v>114</v>
      </c>
      <c r="H9" s="18" t="s">
        <v>115</v>
      </c>
      <c r="I9" s="19" t="s">
        <v>116</v>
      </c>
      <c r="J9" s="18" t="s">
        <v>117</v>
      </c>
      <c r="K9" s="20" t="s">
        <v>118</v>
      </c>
      <c r="L9" s="3"/>
    </row>
    <row r="10" spans="1:14" ht="15" customHeight="1">
      <c r="A10" s="3"/>
      <c r="B10" s="44">
        <v>7</v>
      </c>
      <c r="C10" s="56" t="s">
        <v>28</v>
      </c>
      <c r="D10" s="18" t="s">
        <v>119</v>
      </c>
      <c r="E10" s="18" t="s">
        <v>120</v>
      </c>
      <c r="F10" s="18" t="s">
        <v>121</v>
      </c>
      <c r="G10" s="18" t="s">
        <v>122</v>
      </c>
      <c r="H10" s="18" t="s">
        <v>123</v>
      </c>
      <c r="I10" s="19" t="s">
        <v>124</v>
      </c>
      <c r="J10" s="18" t="s">
        <v>125</v>
      </c>
      <c r="K10" s="20" t="s">
        <v>126</v>
      </c>
      <c r="L10" s="3" t="s">
        <v>286</v>
      </c>
      <c r="M10" s="4" t="s">
        <v>287</v>
      </c>
      <c r="N10" s="4" t="s">
        <v>290</v>
      </c>
    </row>
    <row r="11" spans="1:14" ht="15" customHeight="1">
      <c r="A11" s="3"/>
      <c r="B11" s="44">
        <v>8</v>
      </c>
      <c r="C11" s="56" t="s">
        <v>143</v>
      </c>
      <c r="D11" s="18" t="s">
        <v>236</v>
      </c>
      <c r="E11" s="18" t="s">
        <v>144</v>
      </c>
      <c r="F11" s="18" t="s">
        <v>145</v>
      </c>
      <c r="G11" s="18" t="s">
        <v>146</v>
      </c>
      <c r="H11" s="18" t="s">
        <v>147</v>
      </c>
      <c r="I11" s="19" t="s">
        <v>148</v>
      </c>
      <c r="J11" s="18"/>
      <c r="K11" s="20"/>
      <c r="L11" s="3"/>
    </row>
    <row r="12" spans="1:14" ht="15" customHeight="1">
      <c r="A12" s="3"/>
      <c r="B12" s="44">
        <v>9</v>
      </c>
      <c r="C12" s="56" t="s">
        <v>149</v>
      </c>
      <c r="D12" s="18" t="s">
        <v>150</v>
      </c>
      <c r="E12" s="18" t="s">
        <v>151</v>
      </c>
      <c r="F12" s="18" t="s">
        <v>152</v>
      </c>
      <c r="G12" s="18" t="s">
        <v>153</v>
      </c>
      <c r="H12" s="18" t="s">
        <v>154</v>
      </c>
      <c r="I12" s="19" t="s">
        <v>155</v>
      </c>
      <c r="J12" s="19" t="s">
        <v>156</v>
      </c>
      <c r="K12" s="20"/>
      <c r="L12" s="3"/>
    </row>
    <row r="13" spans="1:14" ht="15" customHeight="1">
      <c r="A13" s="3"/>
      <c r="B13" s="44">
        <v>10</v>
      </c>
      <c r="C13" s="56" t="s">
        <v>157</v>
      </c>
      <c r="D13" s="18" t="s">
        <v>237</v>
      </c>
      <c r="E13" s="18" t="s">
        <v>158</v>
      </c>
      <c r="F13" s="18" t="s">
        <v>159</v>
      </c>
      <c r="G13" s="18" t="s">
        <v>160</v>
      </c>
      <c r="H13" s="18" t="s">
        <v>161</v>
      </c>
      <c r="I13" s="19" t="s">
        <v>162</v>
      </c>
      <c r="J13" s="18" t="s">
        <v>163</v>
      </c>
      <c r="K13" s="20" t="s">
        <v>164</v>
      </c>
      <c r="L13" s="3"/>
    </row>
    <row r="14" spans="1:14" ht="15" customHeight="1">
      <c r="A14" s="3"/>
      <c r="B14" s="44">
        <v>11</v>
      </c>
      <c r="C14" s="56" t="s">
        <v>165</v>
      </c>
      <c r="D14" s="18" t="s">
        <v>166</v>
      </c>
      <c r="E14" s="18" t="s">
        <v>167</v>
      </c>
      <c r="F14" s="18" t="s">
        <v>168</v>
      </c>
      <c r="G14" s="18" t="s">
        <v>169</v>
      </c>
      <c r="H14" s="18" t="s">
        <v>170</v>
      </c>
      <c r="I14" s="19" t="s">
        <v>171</v>
      </c>
      <c r="J14" s="18" t="s">
        <v>172</v>
      </c>
      <c r="K14" s="20" t="s">
        <v>173</v>
      </c>
      <c r="L14" s="3"/>
    </row>
    <row r="15" spans="1:14" ht="15" customHeight="1">
      <c r="A15" s="3"/>
      <c r="B15" s="44">
        <v>12</v>
      </c>
      <c r="C15" s="56" t="s">
        <v>174</v>
      </c>
      <c r="D15" s="18" t="s">
        <v>175</v>
      </c>
      <c r="E15" s="18" t="s">
        <v>176</v>
      </c>
      <c r="F15" s="18" t="s">
        <v>177</v>
      </c>
      <c r="G15" s="18" t="s">
        <v>178</v>
      </c>
      <c r="H15" s="18" t="s">
        <v>179</v>
      </c>
      <c r="I15" s="54" t="s">
        <v>180</v>
      </c>
      <c r="J15" s="18" t="s">
        <v>181</v>
      </c>
      <c r="K15" s="20"/>
      <c r="L15" s="3"/>
    </row>
    <row r="16" spans="1:14" ht="15" customHeight="1">
      <c r="A16" s="3"/>
      <c r="B16" s="44">
        <v>13</v>
      </c>
      <c r="C16" s="56" t="s">
        <v>24</v>
      </c>
      <c r="D16" s="18" t="s">
        <v>280</v>
      </c>
      <c r="E16" s="18" t="s">
        <v>239</v>
      </c>
      <c r="F16" s="18" t="s">
        <v>240</v>
      </c>
      <c r="G16" s="18" t="s">
        <v>241</v>
      </c>
      <c r="H16" s="18" t="s">
        <v>242</v>
      </c>
      <c r="I16" s="19" t="s">
        <v>243</v>
      </c>
      <c r="J16" s="18" t="s">
        <v>244</v>
      </c>
      <c r="K16" s="20" t="s">
        <v>245</v>
      </c>
      <c r="L16" s="3"/>
    </row>
    <row r="17" spans="1:13" ht="15" customHeight="1">
      <c r="A17" s="3"/>
      <c r="B17" s="44">
        <v>14</v>
      </c>
      <c r="C17" s="56" t="s">
        <v>34</v>
      </c>
      <c r="D17" s="18" t="s">
        <v>281</v>
      </c>
      <c r="E17" s="18" t="s">
        <v>246</v>
      </c>
      <c r="F17" s="18" t="s">
        <v>247</v>
      </c>
      <c r="G17" s="18" t="s">
        <v>248</v>
      </c>
      <c r="H17" s="18" t="s">
        <v>249</v>
      </c>
      <c r="I17" s="19" t="s">
        <v>250</v>
      </c>
      <c r="J17" s="18" t="s">
        <v>251</v>
      </c>
      <c r="K17" s="20" t="s">
        <v>252</v>
      </c>
      <c r="L17" s="3"/>
    </row>
    <row r="18" spans="1:13" ht="15" customHeight="1">
      <c r="A18" s="3"/>
      <c r="B18" s="44">
        <v>15</v>
      </c>
      <c r="C18" s="56" t="s">
        <v>33</v>
      </c>
      <c r="D18" s="18" t="s">
        <v>282</v>
      </c>
      <c r="E18" s="18" t="s">
        <v>253</v>
      </c>
      <c r="F18" s="18" t="s">
        <v>254</v>
      </c>
      <c r="G18" s="18" t="s">
        <v>255</v>
      </c>
      <c r="H18" s="18" t="s">
        <v>256</v>
      </c>
      <c r="I18" s="19" t="s">
        <v>257</v>
      </c>
      <c r="J18" s="18" t="s">
        <v>258</v>
      </c>
      <c r="K18" s="20"/>
      <c r="L18" s="3"/>
    </row>
    <row r="19" spans="1:13" ht="15" customHeight="1" thickBot="1">
      <c r="A19" s="3"/>
      <c r="B19" s="45">
        <v>16</v>
      </c>
      <c r="C19" s="57" t="s">
        <v>259</v>
      </c>
      <c r="D19" s="21" t="s">
        <v>279</v>
      </c>
      <c r="E19" s="21" t="s">
        <v>260</v>
      </c>
      <c r="F19" s="21" t="s">
        <v>261</v>
      </c>
      <c r="G19" s="21" t="s">
        <v>262</v>
      </c>
      <c r="H19" s="21" t="s">
        <v>263</v>
      </c>
      <c r="I19" s="22" t="s">
        <v>264</v>
      </c>
      <c r="J19" s="21"/>
      <c r="K19" s="23"/>
      <c r="L19" s="3"/>
    </row>
    <row r="20" spans="1:13" ht="10.25" customHeight="1" thickTop="1">
      <c r="A20" s="3"/>
      <c r="B20" s="6"/>
      <c r="C20" s="7"/>
      <c r="D20" s="3"/>
      <c r="E20" s="3"/>
      <c r="F20" s="3"/>
      <c r="G20" s="3"/>
      <c r="H20" s="3"/>
      <c r="I20" s="3"/>
      <c r="J20" s="3"/>
      <c r="K20" s="3"/>
      <c r="L20" s="3"/>
    </row>
    <row r="21" spans="1:13" ht="20" customHeight="1" thickBot="1">
      <c r="B21" s="73" t="s">
        <v>14</v>
      </c>
      <c r="C21" s="73"/>
      <c r="D21" s="73"/>
      <c r="E21" s="74"/>
      <c r="F21" s="74"/>
      <c r="G21" s="74"/>
      <c r="H21" s="74"/>
      <c r="I21" s="74"/>
      <c r="J21" s="8"/>
      <c r="K21" s="9"/>
    </row>
    <row r="22" spans="1:13" ht="13.75" customHeight="1" thickTop="1">
      <c r="B22" s="80"/>
      <c r="C22" s="84" t="s">
        <v>3</v>
      </c>
      <c r="D22" s="86" t="s">
        <v>4</v>
      </c>
      <c r="E22" s="75" t="s">
        <v>5</v>
      </c>
      <c r="F22" s="76"/>
      <c r="G22" s="76"/>
      <c r="H22" s="76"/>
      <c r="I22" s="76"/>
      <c r="J22" s="76"/>
      <c r="K22" s="77"/>
    </row>
    <row r="23" spans="1:13" ht="13.75" customHeight="1" thickBot="1">
      <c r="B23" s="81"/>
      <c r="C23" s="85"/>
      <c r="D23" s="87"/>
      <c r="E23" s="12" t="s">
        <v>6</v>
      </c>
      <c r="F23" s="12" t="s">
        <v>7</v>
      </c>
      <c r="G23" s="12" t="s">
        <v>8</v>
      </c>
      <c r="H23" s="12" t="s">
        <v>9</v>
      </c>
      <c r="I23" s="13" t="s">
        <v>10</v>
      </c>
      <c r="J23" s="12" t="s">
        <v>11</v>
      </c>
      <c r="K23" s="14" t="s">
        <v>12</v>
      </c>
    </row>
    <row r="24" spans="1:13" ht="15" customHeight="1" thickTop="1">
      <c r="A24" s="10"/>
      <c r="B24" s="43">
        <v>1</v>
      </c>
      <c r="C24" s="55" t="s">
        <v>25</v>
      </c>
      <c r="D24" s="15" t="s">
        <v>295</v>
      </c>
      <c r="E24" s="15" t="s">
        <v>74</v>
      </c>
      <c r="F24" s="15" t="s">
        <v>75</v>
      </c>
      <c r="G24" s="15" t="s">
        <v>76</v>
      </c>
      <c r="H24" s="15" t="s">
        <v>77</v>
      </c>
      <c r="I24" s="16" t="s">
        <v>78</v>
      </c>
      <c r="J24" s="15" t="s">
        <v>79</v>
      </c>
      <c r="K24" s="17" t="s">
        <v>80</v>
      </c>
    </row>
    <row r="25" spans="1:13" ht="15" customHeight="1">
      <c r="A25" s="11"/>
      <c r="B25" s="44">
        <v>2</v>
      </c>
      <c r="C25" s="56" t="s">
        <v>111</v>
      </c>
      <c r="D25" s="18" t="s">
        <v>30</v>
      </c>
      <c r="E25" s="18" t="s">
        <v>81</v>
      </c>
      <c r="F25" s="18" t="s">
        <v>82</v>
      </c>
      <c r="G25" s="18" t="s">
        <v>83</v>
      </c>
      <c r="H25" s="18" t="s">
        <v>84</v>
      </c>
      <c r="I25" s="19" t="s">
        <v>85</v>
      </c>
      <c r="J25" s="18" t="s">
        <v>86</v>
      </c>
      <c r="K25" s="20" t="s">
        <v>87</v>
      </c>
      <c r="L25" s="66"/>
    </row>
    <row r="26" spans="1:13" ht="15" customHeight="1">
      <c r="A26" s="11"/>
      <c r="B26" s="44">
        <v>3</v>
      </c>
      <c r="C26" s="56" t="s">
        <v>36</v>
      </c>
      <c r="D26" s="18" t="s">
        <v>88</v>
      </c>
      <c r="E26" s="18" t="s">
        <v>89</v>
      </c>
      <c r="F26" s="18" t="s">
        <v>90</v>
      </c>
      <c r="G26" s="18" t="s">
        <v>91</v>
      </c>
      <c r="H26" s="18" t="s">
        <v>92</v>
      </c>
      <c r="I26" s="19" t="s">
        <v>93</v>
      </c>
      <c r="J26" s="18" t="s">
        <v>94</v>
      </c>
      <c r="K26" s="20" t="s">
        <v>95</v>
      </c>
    </row>
    <row r="27" spans="1:13" ht="15" customHeight="1">
      <c r="B27" s="44">
        <v>4</v>
      </c>
      <c r="C27" s="56" t="s">
        <v>20</v>
      </c>
      <c r="D27" s="18" t="s">
        <v>96</v>
      </c>
      <c r="E27" s="18" t="s">
        <v>97</v>
      </c>
      <c r="F27" s="18" t="s">
        <v>98</v>
      </c>
      <c r="G27" s="18" t="s">
        <v>99</v>
      </c>
      <c r="H27" s="18" t="s">
        <v>100</v>
      </c>
      <c r="I27" s="19" t="s">
        <v>101</v>
      </c>
      <c r="J27" s="18" t="s">
        <v>102</v>
      </c>
      <c r="K27" s="20" t="s">
        <v>103</v>
      </c>
    </row>
    <row r="28" spans="1:13" ht="15" customHeight="1">
      <c r="A28" s="11"/>
      <c r="B28" s="44">
        <v>5</v>
      </c>
      <c r="C28" s="56" t="s">
        <v>21</v>
      </c>
      <c r="D28" s="18" t="s">
        <v>26</v>
      </c>
      <c r="E28" s="18" t="s">
        <v>104</v>
      </c>
      <c r="F28" s="18" t="s">
        <v>105</v>
      </c>
      <c r="G28" s="18" t="s">
        <v>106</v>
      </c>
      <c r="H28" s="18" t="s">
        <v>107</v>
      </c>
      <c r="I28" s="19" t="s">
        <v>108</v>
      </c>
      <c r="J28" s="18" t="s">
        <v>109</v>
      </c>
      <c r="K28" s="20" t="s">
        <v>110</v>
      </c>
    </row>
    <row r="29" spans="1:13" ht="15" customHeight="1">
      <c r="A29" s="11"/>
      <c r="B29" s="44">
        <v>6</v>
      </c>
      <c r="C29" s="56" t="s">
        <v>22</v>
      </c>
      <c r="D29" s="18" t="s">
        <v>127</v>
      </c>
      <c r="E29" s="18" t="s">
        <v>128</v>
      </c>
      <c r="F29" s="18" t="s">
        <v>129</v>
      </c>
      <c r="G29" s="18" t="s">
        <v>130</v>
      </c>
      <c r="H29" s="18" t="s">
        <v>131</v>
      </c>
      <c r="I29" s="19" t="s">
        <v>132</v>
      </c>
      <c r="J29" s="18" t="s">
        <v>133</v>
      </c>
      <c r="K29" s="20" t="s">
        <v>134</v>
      </c>
    </row>
    <row r="30" spans="1:13" ht="15" customHeight="1">
      <c r="A30" s="11"/>
      <c r="B30" s="44">
        <v>7</v>
      </c>
      <c r="C30" s="56" t="s">
        <v>28</v>
      </c>
      <c r="D30" s="18" t="s">
        <v>135</v>
      </c>
      <c r="E30" s="56" t="s">
        <v>136</v>
      </c>
      <c r="F30" s="18" t="s">
        <v>137</v>
      </c>
      <c r="G30" s="18" t="s">
        <v>138</v>
      </c>
      <c r="H30" s="18" t="s">
        <v>139</v>
      </c>
      <c r="I30" s="19" t="s">
        <v>140</v>
      </c>
      <c r="J30" s="18" t="s">
        <v>141</v>
      </c>
      <c r="K30" s="20" t="s">
        <v>142</v>
      </c>
      <c r="L30" s="4" t="s">
        <v>288</v>
      </c>
      <c r="M30" s="4" t="s">
        <v>289</v>
      </c>
    </row>
    <row r="31" spans="1:13" ht="15" customHeight="1">
      <c r="A31" s="11"/>
      <c r="B31" s="44">
        <v>8</v>
      </c>
      <c r="C31" s="56" t="s">
        <v>143</v>
      </c>
      <c r="D31" s="18" t="s">
        <v>182</v>
      </c>
      <c r="E31" s="18" t="s">
        <v>183</v>
      </c>
      <c r="F31" s="18" t="s">
        <v>184</v>
      </c>
      <c r="G31" s="18" t="s">
        <v>185</v>
      </c>
      <c r="H31" s="18" t="s">
        <v>186</v>
      </c>
      <c r="I31" s="19" t="s">
        <v>187</v>
      </c>
      <c r="J31" s="18" t="s">
        <v>188</v>
      </c>
      <c r="K31" s="20"/>
    </row>
    <row r="32" spans="1:13" ht="15" customHeight="1">
      <c r="A32" s="11"/>
      <c r="B32" s="44">
        <v>9</v>
      </c>
      <c r="C32" s="56" t="s">
        <v>189</v>
      </c>
      <c r="D32" s="18" t="s">
        <v>190</v>
      </c>
      <c r="E32" s="18" t="s">
        <v>191</v>
      </c>
      <c r="F32" s="18" t="s">
        <v>192</v>
      </c>
      <c r="G32" s="18" t="s">
        <v>193</v>
      </c>
      <c r="H32" s="18" t="s">
        <v>194</v>
      </c>
      <c r="I32" s="19" t="s">
        <v>195</v>
      </c>
      <c r="J32" s="18" t="s">
        <v>196</v>
      </c>
      <c r="K32" s="20" t="s">
        <v>197</v>
      </c>
    </row>
    <row r="33" spans="1:11" ht="15" customHeight="1">
      <c r="B33" s="44">
        <v>10</v>
      </c>
      <c r="C33" s="56" t="s">
        <v>32</v>
      </c>
      <c r="D33" s="18" t="s">
        <v>198</v>
      </c>
      <c r="E33" s="18" t="s">
        <v>199</v>
      </c>
      <c r="F33" s="18" t="s">
        <v>200</v>
      </c>
      <c r="G33" s="18" t="s">
        <v>201</v>
      </c>
      <c r="H33" s="18" t="s">
        <v>202</v>
      </c>
      <c r="I33" s="19" t="s">
        <v>203</v>
      </c>
      <c r="J33" s="18" t="s">
        <v>204</v>
      </c>
      <c r="K33" s="20" t="s">
        <v>205</v>
      </c>
    </row>
    <row r="34" spans="1:11" ht="15" customHeight="1">
      <c r="B34" s="44">
        <v>11</v>
      </c>
      <c r="C34" s="56" t="s">
        <v>23</v>
      </c>
      <c r="D34" s="18" t="s">
        <v>206</v>
      </c>
      <c r="E34" s="18" t="s">
        <v>207</v>
      </c>
      <c r="F34" s="18" t="s">
        <v>208</v>
      </c>
      <c r="G34" s="18" t="s">
        <v>209</v>
      </c>
      <c r="H34" s="18" t="s">
        <v>210</v>
      </c>
      <c r="I34" s="19" t="s">
        <v>211</v>
      </c>
      <c r="J34" s="18" t="s">
        <v>212</v>
      </c>
      <c r="K34" s="20"/>
    </row>
    <row r="35" spans="1:11" ht="15" customHeight="1">
      <c r="A35" s="11"/>
      <c r="B35" s="44">
        <v>12</v>
      </c>
      <c r="C35" s="56" t="s">
        <v>213</v>
      </c>
      <c r="D35" s="18" t="s">
        <v>214</v>
      </c>
      <c r="E35" s="18" t="s">
        <v>215</v>
      </c>
      <c r="F35" s="18" t="s">
        <v>216</v>
      </c>
      <c r="G35" s="18" t="s">
        <v>217</v>
      </c>
      <c r="H35" s="18" t="s">
        <v>218</v>
      </c>
      <c r="I35" s="19" t="s">
        <v>219</v>
      </c>
      <c r="J35" s="18" t="s">
        <v>220</v>
      </c>
      <c r="K35" s="20"/>
    </row>
    <row r="36" spans="1:11" ht="15" customHeight="1">
      <c r="A36" s="11"/>
      <c r="B36" s="44">
        <v>13</v>
      </c>
      <c r="C36" s="56" t="s">
        <v>221</v>
      </c>
      <c r="D36" s="18" t="s">
        <v>238</v>
      </c>
      <c r="E36" s="18" t="s">
        <v>222</v>
      </c>
      <c r="F36" s="18" t="s">
        <v>223</v>
      </c>
      <c r="G36" s="18" t="s">
        <v>224</v>
      </c>
      <c r="H36" s="18" t="s">
        <v>225</v>
      </c>
      <c r="I36" s="19" t="s">
        <v>226</v>
      </c>
      <c r="J36" s="18" t="s">
        <v>227</v>
      </c>
      <c r="K36" s="20" t="s">
        <v>228</v>
      </c>
    </row>
    <row r="37" spans="1:11" ht="15" customHeight="1">
      <c r="A37" s="11"/>
      <c r="B37" s="44">
        <v>14</v>
      </c>
      <c r="C37" s="56" t="s">
        <v>229</v>
      </c>
      <c r="D37" s="18" t="s">
        <v>230</v>
      </c>
      <c r="E37" s="18" t="s">
        <v>231</v>
      </c>
      <c r="F37" s="18" t="s">
        <v>232</v>
      </c>
      <c r="G37" s="18" t="s">
        <v>233</v>
      </c>
      <c r="H37" s="18" t="s">
        <v>234</v>
      </c>
      <c r="I37" s="19" t="s">
        <v>235</v>
      </c>
      <c r="J37" s="18"/>
      <c r="K37" s="20"/>
    </row>
    <row r="38" spans="1:11" ht="15" customHeight="1">
      <c r="B38" s="44">
        <v>15</v>
      </c>
      <c r="C38" s="56" t="s">
        <v>35</v>
      </c>
      <c r="D38" s="18" t="s">
        <v>265</v>
      </c>
      <c r="E38" s="18" t="s">
        <v>266</v>
      </c>
      <c r="F38" s="18" t="s">
        <v>267</v>
      </c>
      <c r="G38" s="18" t="s">
        <v>268</v>
      </c>
      <c r="H38" s="18" t="s">
        <v>269</v>
      </c>
      <c r="I38" s="19" t="s">
        <v>270</v>
      </c>
      <c r="J38" s="18" t="s">
        <v>296</v>
      </c>
      <c r="K38" s="20" t="s">
        <v>297</v>
      </c>
    </row>
    <row r="39" spans="1:11" ht="15" customHeight="1" thickBot="1">
      <c r="B39" s="45">
        <v>16</v>
      </c>
      <c r="C39" s="57" t="s">
        <v>24</v>
      </c>
      <c r="D39" s="21" t="s">
        <v>278</v>
      </c>
      <c r="E39" s="21" t="s">
        <v>271</v>
      </c>
      <c r="F39" s="21" t="s">
        <v>272</v>
      </c>
      <c r="G39" s="21" t="s">
        <v>273</v>
      </c>
      <c r="H39" s="21" t="s">
        <v>274</v>
      </c>
      <c r="I39" s="22" t="s">
        <v>275</v>
      </c>
      <c r="J39" s="21" t="s">
        <v>276</v>
      </c>
      <c r="K39" s="23" t="s">
        <v>277</v>
      </c>
    </row>
    <row r="40" spans="1:11" ht="15" thickTop="1">
      <c r="B40" s="3"/>
      <c r="C40" s="6"/>
      <c r="D40" s="3"/>
      <c r="E40" s="3"/>
      <c r="F40" s="3"/>
      <c r="G40" s="3"/>
      <c r="H40" s="3"/>
      <c r="I40" s="3"/>
      <c r="J40" s="3"/>
      <c r="K40" s="3"/>
    </row>
  </sheetData>
  <mergeCells count="10">
    <mergeCell ref="B22:B23"/>
    <mergeCell ref="C22:C23"/>
    <mergeCell ref="D22:D23"/>
    <mergeCell ref="E22:K22"/>
    <mergeCell ref="B1:I1"/>
    <mergeCell ref="B2:B3"/>
    <mergeCell ref="C2:C3"/>
    <mergeCell ref="D2:D3"/>
    <mergeCell ref="E2:K2"/>
    <mergeCell ref="B21:I21"/>
  </mergeCells>
  <phoneticPr fontId="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団体男女</vt:lpstr>
      <vt:lpstr>団体名簿</vt:lpstr>
      <vt:lpstr>データ</vt:lpstr>
      <vt:lpstr>Sheet2</vt:lpstr>
      <vt:lpstr>Sheet1</vt:lpstr>
      <vt:lpstr>団体名簿データ</vt:lpstr>
      <vt:lpstr>団体男女!Print_Area</vt:lpstr>
      <vt:lpstr>団体名簿!Print_Area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片桐</dc:creator>
  <cp:lastModifiedBy>空 健太</cp:lastModifiedBy>
  <cp:revision/>
  <cp:lastPrinted>2020-07-28T21:56:22Z</cp:lastPrinted>
  <dcterms:created xsi:type="dcterms:W3CDTF">2001-03-27T06:56:52Z</dcterms:created>
  <dcterms:modified xsi:type="dcterms:W3CDTF">2020-07-28T21:56:36Z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