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32767" windowWidth="20736" windowHeight="11760" tabRatio="688" activeTab="0"/>
  </bookViews>
  <sheets>
    <sheet name="男子ドロー" sheetId="1" r:id="rId1"/>
    <sheet name="男子対戦表" sheetId="2" r:id="rId2"/>
    <sheet name="女子ドロー" sheetId="3" r:id="rId3"/>
    <sheet name="女子対戦表" sheetId="4" r:id="rId4"/>
    <sheet name="SF以降結果表 (m)" sheetId="5" r:id="rId5"/>
    <sheet name="SF以降結果表 (w)" sheetId="6" r:id="rId6"/>
    <sheet name="SF以降結果表" sheetId="7" r:id="rId7"/>
    <sheet name="男子データー" sheetId="8" r:id="rId8"/>
    <sheet name="女子データー" sheetId="9" r:id="rId9"/>
  </sheets>
  <definedNames>
    <definedName name="_xlnm.Print_Area" localSheetId="6">'SF以降結果表'!$A$1:$S$52</definedName>
    <definedName name="_xlnm.Print_Area" localSheetId="4">'SF以降結果表 (m)'!$B$1:$R$23</definedName>
    <definedName name="_xlnm.Print_Area" localSheetId="5">'SF以降結果表 (w)'!$B$1:$R$23</definedName>
    <definedName name="_xlnm.Print_Area" localSheetId="2">'女子ドロー'!$A$1:$O$37</definedName>
    <definedName name="_xlnm.Print_Area" localSheetId="3">'女子対戦表'!$C$1:$AF$70</definedName>
    <definedName name="_xlnm.Print_Area" localSheetId="0">'男子ドロー'!$A$1:$O$37</definedName>
    <definedName name="_xlnm.Print_Area" localSheetId="1">'男子対戦表'!$C$1:$AF$70</definedName>
  </definedNames>
  <calcPr fullCalcOnLoad="1"/>
</workbook>
</file>

<file path=xl/sharedStrings.xml><?xml version="1.0" encoding="utf-8"?>
<sst xmlns="http://schemas.openxmlformats.org/spreadsheetml/2006/main" count="1149" uniqueCount="470">
  <si>
    <t>■１回戦</t>
  </si>
  <si>
    <t>■決勝</t>
  </si>
  <si>
    <t>■準決勝</t>
  </si>
  <si>
    <t>■３位決定戦</t>
  </si>
  <si>
    <t>SF</t>
  </si>
  <si>
    <t>F</t>
  </si>
  <si>
    <t>QF</t>
  </si>
  <si>
    <t>■２回戦</t>
  </si>
  <si>
    <t>麗澤瑞浪</t>
  </si>
  <si>
    <t>■２回戦</t>
  </si>
  <si>
    <t>3決</t>
  </si>
  <si>
    <t>＜女子団体戦＞</t>
  </si>
  <si>
    <t>＜男子団体戦＞</t>
  </si>
  <si>
    <t>■２位決定戦</t>
  </si>
  <si>
    <t>2決</t>
  </si>
  <si>
    <t>土本　幸司</t>
  </si>
  <si>
    <t>R1</t>
  </si>
  <si>
    <t>R1</t>
  </si>
  <si>
    <t>R1</t>
  </si>
  <si>
    <t>県岐阜商</t>
  </si>
  <si>
    <t>フィードイン・コンソレーション</t>
  </si>
  <si>
    <t>S1</t>
  </si>
  <si>
    <t>D1</t>
  </si>
  <si>
    <t>S2</t>
  </si>
  <si>
    <t>D2</t>
  </si>
  <si>
    <t>S3</t>
  </si>
  <si>
    <t>R1</t>
  </si>
  <si>
    <t>■３位決定戦</t>
  </si>
  <si>
    <t>岐阜</t>
  </si>
  <si>
    <t>中濃</t>
  </si>
  <si>
    <t>大垣南</t>
  </si>
  <si>
    <t>奥田　靖彦</t>
  </si>
  <si>
    <t>田中　諭志</t>
  </si>
  <si>
    <t>大垣北</t>
  </si>
  <si>
    <t>五十川　貢</t>
  </si>
  <si>
    <t>岩田　知佳</t>
  </si>
  <si>
    <t>団体の部（男子）</t>
  </si>
  <si>
    <t>D1</t>
  </si>
  <si>
    <t>S2</t>
  </si>
  <si>
    <t>D2</t>
  </si>
  <si>
    <t>D2</t>
  </si>
  <si>
    <t>S3</t>
  </si>
  <si>
    <t>S3</t>
  </si>
  <si>
    <t>F</t>
  </si>
  <si>
    <t>S1</t>
  </si>
  <si>
    <t>S1</t>
  </si>
  <si>
    <t>D1</t>
  </si>
  <si>
    <t>D1</t>
  </si>
  <si>
    <t>S2</t>
  </si>
  <si>
    <t>S2</t>
  </si>
  <si>
    <t>D2</t>
  </si>
  <si>
    <t>D2</t>
  </si>
  <si>
    <t>S3</t>
  </si>
  <si>
    <t>団体の部（女子）</t>
  </si>
  <si>
    <t>SF</t>
  </si>
  <si>
    <t>SF</t>
  </si>
  <si>
    <t>S1</t>
  </si>
  <si>
    <t>S1</t>
  </si>
  <si>
    <t>D1</t>
  </si>
  <si>
    <t>S2</t>
  </si>
  <si>
    <t>S3</t>
  </si>
  <si>
    <t>F</t>
  </si>
  <si>
    <t>S1</t>
  </si>
  <si>
    <t>D1</t>
  </si>
  <si>
    <t>D1</t>
  </si>
  <si>
    <t>S2</t>
  </si>
  <si>
    <t>D2</t>
  </si>
  <si>
    <t>S3</t>
  </si>
  <si>
    <t>２決</t>
  </si>
  <si>
    <t>S1</t>
  </si>
  <si>
    <t>D1</t>
  </si>
  <si>
    <t>S2</t>
  </si>
  <si>
    <t>D2</t>
  </si>
  <si>
    <t>平岡　勇人</t>
  </si>
  <si>
    <t>田代　寿文</t>
  </si>
  <si>
    <t>門　　有宏</t>
  </si>
  <si>
    <t>山下由香理</t>
  </si>
  <si>
    <t>桐山　茂寛</t>
  </si>
  <si>
    <t>東濃</t>
  </si>
  <si>
    <t>岐阜北</t>
  </si>
  <si>
    <t>加納</t>
  </si>
  <si>
    <t>可児</t>
  </si>
  <si>
    <t>西濃</t>
  </si>
  <si>
    <t>関商工</t>
  </si>
  <si>
    <t>多治見</t>
  </si>
  <si>
    <t>各務原</t>
  </si>
  <si>
    <t>関</t>
  </si>
  <si>
    <t>恵那</t>
  </si>
  <si>
    <t>加茂</t>
  </si>
  <si>
    <t>多治見北</t>
  </si>
  <si>
    <t>東濃実</t>
  </si>
  <si>
    <t>岐阜東</t>
  </si>
  <si>
    <t>向山　莉央②</t>
  </si>
  <si>
    <t>佐野　愛鈴②</t>
  </si>
  <si>
    <t>大野　　暖②</t>
  </si>
  <si>
    <t>酒井　菜帆②</t>
  </si>
  <si>
    <t>下田　莉々①</t>
  </si>
  <si>
    <t>岩田　侑芽①</t>
  </si>
  <si>
    <t>廣瀬菜々音②</t>
  </si>
  <si>
    <t>田村　心侑①</t>
  </si>
  <si>
    <t>安藤　喜章</t>
  </si>
  <si>
    <t>白橋　乃詠②</t>
  </si>
  <si>
    <t>木股　弥子②</t>
  </si>
  <si>
    <t>亀山　紗希②</t>
  </si>
  <si>
    <t>伏屋　若葉②</t>
  </si>
  <si>
    <t>飯田ほのか②</t>
  </si>
  <si>
    <t>小川　侑紗②</t>
  </si>
  <si>
    <t>尾下　咲愛①</t>
  </si>
  <si>
    <t>阿部　　望①</t>
  </si>
  <si>
    <t>近藤　祐衣①</t>
  </si>
  <si>
    <t>聖マリア</t>
  </si>
  <si>
    <t>大野　勝史</t>
  </si>
  <si>
    <t>山谷　莉子①</t>
  </si>
  <si>
    <t>園井　美月①</t>
  </si>
  <si>
    <t>山田奈乃羽①</t>
  </si>
  <si>
    <t>糟谷　柚奈②</t>
  </si>
  <si>
    <t>國枝　わこ②</t>
  </si>
  <si>
    <t>上村　莉子②</t>
  </si>
  <si>
    <t>三島　怜実②</t>
  </si>
  <si>
    <t>ｻﾅﾘﾗﾍｲﾘｰ  ②</t>
  </si>
  <si>
    <t>高橋　杏奈②</t>
  </si>
  <si>
    <t>上原　綺里②</t>
  </si>
  <si>
    <t>丹羽　絢香①</t>
  </si>
  <si>
    <t>細川　真由②</t>
  </si>
  <si>
    <t>松原　花心②</t>
  </si>
  <si>
    <t>丹羽　絢子①</t>
  </si>
  <si>
    <t>江﨑　叶恵①</t>
  </si>
  <si>
    <t>黒田　優良②</t>
  </si>
  <si>
    <t>福井　　優①</t>
  </si>
  <si>
    <t>鳥居　優和②</t>
  </si>
  <si>
    <t>小川　泰史</t>
  </si>
  <si>
    <t>平光　更彩②</t>
  </si>
  <si>
    <t>藤田恵実里②</t>
  </si>
  <si>
    <t>亀川　蒼空①</t>
  </si>
  <si>
    <t>北川　絢奈②</t>
  </si>
  <si>
    <t>浅井萌々香②</t>
  </si>
  <si>
    <t>_xD842__xDFB7_村　咲乃②</t>
  </si>
  <si>
    <t>境　ゆきの②</t>
  </si>
  <si>
    <t>神谷さくら②</t>
  </si>
  <si>
    <t>大久保祐良②</t>
  </si>
  <si>
    <t>各務原西</t>
  </si>
  <si>
    <t>足立愉有子</t>
  </si>
  <si>
    <t>澤﨑　奈実②</t>
  </si>
  <si>
    <t>佐藤　凛奈②</t>
  </si>
  <si>
    <t>杉本　愛渚②</t>
  </si>
  <si>
    <t>市川　夢菜①</t>
  </si>
  <si>
    <t>神田　　愛①</t>
  </si>
  <si>
    <t>平松　穂羽②</t>
  </si>
  <si>
    <t>木口　心那②</t>
  </si>
  <si>
    <t>亀山　琥珀②</t>
  </si>
  <si>
    <t>小川　紗矢②</t>
  </si>
  <si>
    <t>岐阜聖徳</t>
  </si>
  <si>
    <t>児島　　涼</t>
  </si>
  <si>
    <t>久野　　響②</t>
  </si>
  <si>
    <t>細野　心来②</t>
  </si>
  <si>
    <t>吉川　　凜②</t>
  </si>
  <si>
    <t>橋本　亜音①</t>
  </si>
  <si>
    <t>櫻井　麗奈②</t>
  </si>
  <si>
    <t>羽賀　愛華①</t>
  </si>
  <si>
    <t>岩田妃良莉①</t>
  </si>
  <si>
    <t>井戸　優希②</t>
  </si>
  <si>
    <t>岐阜城北</t>
  </si>
  <si>
    <t>上原　一人</t>
  </si>
  <si>
    <t>福手ももこ②</t>
  </si>
  <si>
    <t>梅田　　陽②</t>
  </si>
  <si>
    <t>丹羽優衣奈②</t>
  </si>
  <si>
    <t>堀部　羽美①</t>
  </si>
  <si>
    <t>堀　　みう②</t>
  </si>
  <si>
    <t>服部市桜里②</t>
  </si>
  <si>
    <t>傍島　美紗②</t>
  </si>
  <si>
    <t>平野　和奏②</t>
  </si>
  <si>
    <t>水野　花娃②</t>
  </si>
  <si>
    <t>渡邉　珠玖②</t>
  </si>
  <si>
    <t>山﨑　悠加①</t>
  </si>
  <si>
    <t>則武　愛良②</t>
  </si>
  <si>
    <t>鈴木　杏奈②</t>
  </si>
  <si>
    <t>寺戸　結菜②</t>
  </si>
  <si>
    <t>大橋　奈桜②</t>
  </si>
  <si>
    <t>伊藤　榛花②</t>
  </si>
  <si>
    <t>髙野　結菜②</t>
  </si>
  <si>
    <t>岩川　由奈②</t>
  </si>
  <si>
    <t>田中　夢乃②</t>
  </si>
  <si>
    <t>二村　絢菜②</t>
  </si>
  <si>
    <t>清水　美有②</t>
  </si>
  <si>
    <t>杉浦ひなた①</t>
  </si>
  <si>
    <t>堀井　　篤</t>
  </si>
  <si>
    <t>松永　珠莉②</t>
  </si>
  <si>
    <t>髙木純愛梨②</t>
  </si>
  <si>
    <t>後藤　累伽②</t>
  </si>
  <si>
    <t>後藤　夢海②</t>
  </si>
  <si>
    <t>永瀨　綾華②</t>
  </si>
  <si>
    <t>大野妃沙奈①</t>
  </si>
  <si>
    <t>水野　心菜①</t>
  </si>
  <si>
    <t>若宮ほの香①</t>
  </si>
  <si>
    <t>鈴木　奏音①</t>
  </si>
  <si>
    <t>花井　由弥②</t>
  </si>
  <si>
    <t>野口　莉央②</t>
  </si>
  <si>
    <t>西部絵莉香②</t>
  </si>
  <si>
    <t>山本　和心②</t>
  </si>
  <si>
    <t>吉田　栞菜①</t>
  </si>
  <si>
    <t>赤塚　幸子①</t>
  </si>
  <si>
    <t>松本　悠里①</t>
  </si>
  <si>
    <t>子安　梨央①</t>
  </si>
  <si>
    <t>吉村　知優②</t>
  </si>
  <si>
    <t>藤吉　優香②</t>
  </si>
  <si>
    <t>吉田　桜子②</t>
  </si>
  <si>
    <t>堀江　悠月①</t>
  </si>
  <si>
    <t>佐藤　璃奈②</t>
  </si>
  <si>
    <t>野中　珠李②</t>
  </si>
  <si>
    <t>榎本　季歩②</t>
  </si>
  <si>
    <t>小栗　愛奈①</t>
  </si>
  <si>
    <t>橋本　侑美①</t>
  </si>
  <si>
    <t>靏本　陽加②</t>
  </si>
  <si>
    <t>河合亜沙香②</t>
  </si>
  <si>
    <t>手塚　　凜②</t>
  </si>
  <si>
    <t>林　　杏優②</t>
  </si>
  <si>
    <t>青木　一華②</t>
  </si>
  <si>
    <t>楢本　結萌②</t>
  </si>
  <si>
    <t>西村　真央②</t>
  </si>
  <si>
    <t>田口　蒼依①</t>
  </si>
  <si>
    <t>森本　展健</t>
  </si>
  <si>
    <t>古林　優衣①</t>
  </si>
  <si>
    <t>工藤　朱音②</t>
  </si>
  <si>
    <t>森　彩花里①</t>
  </si>
  <si>
    <t>鹿倉　美和②</t>
  </si>
  <si>
    <t>安藤　綾香②</t>
  </si>
  <si>
    <t>羽柴安里紗②</t>
  </si>
  <si>
    <t>纐纈　咲羽②</t>
  </si>
  <si>
    <t>山川　花純①</t>
  </si>
  <si>
    <t>浦沢　眞悠①</t>
  </si>
  <si>
    <t>水谷　浩久</t>
  </si>
  <si>
    <t>池俣　知佳①</t>
  </si>
  <si>
    <t>田牧　里渉②</t>
  </si>
  <si>
    <t>藤田　紗衣②</t>
  </si>
  <si>
    <t>鈴木　心遥②</t>
  </si>
  <si>
    <t>大石茉理奈②</t>
  </si>
  <si>
    <t>宮崎　真弥①</t>
  </si>
  <si>
    <t>半田　　葵①</t>
  </si>
  <si>
    <t>若宮　詩織①</t>
  </si>
  <si>
    <t>加藤　　栞①</t>
  </si>
  <si>
    <t>村井　独歩</t>
  </si>
  <si>
    <t>山田　稜真①</t>
  </si>
  <si>
    <t>清野　皓貴②</t>
  </si>
  <si>
    <t>安田　大剛②</t>
  </si>
  <si>
    <t>山口　雄大①</t>
  </si>
  <si>
    <t>青山　拓矢①</t>
  </si>
  <si>
    <t>深尾　風月②</t>
  </si>
  <si>
    <t>山村　恵史①</t>
  </si>
  <si>
    <t>小瀬喜代治①</t>
  </si>
  <si>
    <t>浜崎　侑弥②</t>
  </si>
  <si>
    <t>森　　有紀</t>
  </si>
  <si>
    <t>杉田　健心②</t>
  </si>
  <si>
    <t>片桐　佳祐②</t>
  </si>
  <si>
    <t>鈴木　啓太②</t>
  </si>
  <si>
    <t>奥村　陽太②</t>
  </si>
  <si>
    <t>木山　　陸①</t>
  </si>
  <si>
    <t>山下銀之丞②</t>
  </si>
  <si>
    <t>國井　恵佑②</t>
  </si>
  <si>
    <t>三宅　　諒②</t>
  </si>
  <si>
    <t>福田　侑大①</t>
  </si>
  <si>
    <t>伊藤　拓麿</t>
  </si>
  <si>
    <t>村田　佑太①</t>
  </si>
  <si>
    <t>伏屋　慶一②</t>
  </si>
  <si>
    <t>中本　大翔①</t>
  </si>
  <si>
    <t>可知　裕基②</t>
  </si>
  <si>
    <t>横山　健人②</t>
  </si>
  <si>
    <t>八代　征己②</t>
  </si>
  <si>
    <t>森　　俊和②</t>
  </si>
  <si>
    <t>瀧上　陽太②</t>
  </si>
  <si>
    <t>畠山　　凌①</t>
  </si>
  <si>
    <t>堀　　　薫</t>
  </si>
  <si>
    <t>北島　颯人②</t>
  </si>
  <si>
    <t>井深　雄貴②</t>
  </si>
  <si>
    <t>辻　　隼平②</t>
  </si>
  <si>
    <t>瀬古　暁崇②</t>
  </si>
  <si>
    <t>池田ゆあん②</t>
  </si>
  <si>
    <t>坂井田息吹②</t>
  </si>
  <si>
    <t>河辺　一心②</t>
  </si>
  <si>
    <t>岩田　一輝①</t>
  </si>
  <si>
    <t>髙田　　隼②</t>
  </si>
  <si>
    <t>橋本　　純</t>
  </si>
  <si>
    <t>塩谷　怜大②</t>
  </si>
  <si>
    <t>澤田　宗征②</t>
  </si>
  <si>
    <t>石田　隆頼②</t>
  </si>
  <si>
    <t>河田　侑大②</t>
  </si>
  <si>
    <t>藤井　雅也②</t>
  </si>
  <si>
    <t>中野　祐太②</t>
  </si>
  <si>
    <t>成瀬　奏汰①</t>
  </si>
  <si>
    <t>佐橋　拓磨②</t>
  </si>
  <si>
    <t>三輪　航大①</t>
  </si>
  <si>
    <t>長屋　佳裕</t>
  </si>
  <si>
    <t>大西　崚央②</t>
  </si>
  <si>
    <t>西村　友希②</t>
  </si>
  <si>
    <t>森藤　寛大②</t>
  </si>
  <si>
    <t>白木　寛二②</t>
  </si>
  <si>
    <t>市原　涼太②</t>
  </si>
  <si>
    <t>五島　佳祐②</t>
  </si>
  <si>
    <t>安藤　　緑①</t>
  </si>
  <si>
    <t>小笠原快雄①</t>
  </si>
  <si>
    <t>田中　滉朗②</t>
  </si>
  <si>
    <t>大垣東</t>
  </si>
  <si>
    <t>中村　治男</t>
  </si>
  <si>
    <t>長尾　侑和②</t>
  </si>
  <si>
    <t>佐藤　　漣②</t>
  </si>
  <si>
    <t>渡邊　陽向②</t>
  </si>
  <si>
    <t>光井　祐輝②</t>
  </si>
  <si>
    <t>髙木　淳平②</t>
  </si>
  <si>
    <t>川添　創平②</t>
  </si>
  <si>
    <t>小竹　翔太②</t>
  </si>
  <si>
    <t>杉山　　慶②</t>
  </si>
  <si>
    <t>箕浦　嶺太②</t>
  </si>
  <si>
    <t>中村　洸翔②</t>
  </si>
  <si>
    <t>橋本　知暖②</t>
  </si>
  <si>
    <t>谷　　彰悟②</t>
  </si>
  <si>
    <t>金崎　旭浩②</t>
  </si>
  <si>
    <t>井口　光希②</t>
  </si>
  <si>
    <t>岸上　大悟②</t>
  </si>
  <si>
    <t>古川　昊空②</t>
  </si>
  <si>
    <t>永井　穂隆①</t>
  </si>
  <si>
    <t>山中　結賀①</t>
  </si>
  <si>
    <t>三品　遥輝②</t>
  </si>
  <si>
    <t>尾関日乃佑②</t>
  </si>
  <si>
    <t>後藤　新太②</t>
  </si>
  <si>
    <t>渡邉　楓大②</t>
  </si>
  <si>
    <t>髙木　一磨①</t>
  </si>
  <si>
    <t>西村　優汰②</t>
  </si>
  <si>
    <t>山藤　　遼②</t>
  </si>
  <si>
    <t>増田　雄哉②</t>
  </si>
  <si>
    <t>遠藤　彰悟②</t>
  </si>
  <si>
    <t>打田　幸人</t>
  </si>
  <si>
    <t>伊左治遥人②</t>
  </si>
  <si>
    <t>久保　宏斗②</t>
  </si>
  <si>
    <t>鈴木 　  和②</t>
  </si>
  <si>
    <t>鍵谷　遙希②</t>
  </si>
  <si>
    <t>中島　康瑛②</t>
  </si>
  <si>
    <t>幸村　直輝①</t>
  </si>
  <si>
    <t>太田　悠登①</t>
  </si>
  <si>
    <t>山田　心優①</t>
  </si>
  <si>
    <t>小郷　真輝①</t>
  </si>
  <si>
    <t>可児工</t>
  </si>
  <si>
    <t>安田　竜一</t>
  </si>
  <si>
    <t>伊藤　　汀②</t>
  </si>
  <si>
    <t>今井　柊吾②</t>
  </si>
  <si>
    <t>伊神　悠雅②</t>
  </si>
  <si>
    <t>古田　琉聖②</t>
  </si>
  <si>
    <t>金城　涼太②</t>
  </si>
  <si>
    <t>塩崎　諒太②</t>
  </si>
  <si>
    <t>神田　琉斗①</t>
  </si>
  <si>
    <t>杉山　頼斗①</t>
  </si>
  <si>
    <t>西野　京平①</t>
  </si>
  <si>
    <t>大野　昊大②</t>
  </si>
  <si>
    <t>熊崎　一絆②</t>
  </si>
  <si>
    <t>佐藤　佑哉①</t>
  </si>
  <si>
    <t>篠田　淳成②</t>
  </si>
  <si>
    <t>吉田　康平②</t>
  </si>
  <si>
    <t>吉田　航悠①</t>
  </si>
  <si>
    <t>市川　朝陽①</t>
  </si>
  <si>
    <t>澤田　琉星①</t>
  </si>
  <si>
    <t>髙井　祐真①</t>
  </si>
  <si>
    <t>杉江　尚紀</t>
  </si>
  <si>
    <t>矢内　大祐②</t>
  </si>
  <si>
    <t>西山　大樹①</t>
  </si>
  <si>
    <t>白井幸太朗①</t>
  </si>
  <si>
    <t>長田虎汰郎②</t>
  </si>
  <si>
    <t>加藤　佑真②</t>
  </si>
  <si>
    <t>塩崎　一護②</t>
  </si>
  <si>
    <t>加藤　樹真②</t>
  </si>
  <si>
    <t>山本　悠生①</t>
  </si>
  <si>
    <t>山崎正二朗②</t>
  </si>
  <si>
    <t>小笠原凉太</t>
  </si>
  <si>
    <t>橋詰　拡輝①</t>
  </si>
  <si>
    <t>後藤　朝陽②</t>
  </si>
  <si>
    <t>安江　孝弘②</t>
  </si>
  <si>
    <t>林　　侑生①</t>
  </si>
  <si>
    <t>山本　悠太②</t>
  </si>
  <si>
    <t>度会　泰星①</t>
  </si>
  <si>
    <t>西尾　颯真①</t>
  </si>
  <si>
    <t>小椋　奏吾①</t>
  </si>
  <si>
    <t>大堀　寛太①</t>
  </si>
  <si>
    <t>吉田　凌平</t>
  </si>
  <si>
    <t>木股　綜希②</t>
  </si>
  <si>
    <t>中平　颯斗①</t>
  </si>
  <si>
    <t>小林　聖矢②</t>
  </si>
  <si>
    <t>伊藤　　輝②</t>
  </si>
  <si>
    <t>鈴木　翔太②</t>
  </si>
  <si>
    <t>中嶋　海翔②</t>
  </si>
  <si>
    <t>小泉　晴揮②</t>
  </si>
  <si>
    <t>林　　煌斗①</t>
  </si>
  <si>
    <t>山田　琉生①</t>
  </si>
  <si>
    <t>中津</t>
  </si>
  <si>
    <t>市川　　潤</t>
  </si>
  <si>
    <t>黒川　晄汰①</t>
  </si>
  <si>
    <t>村田　瑞樹②</t>
  </si>
  <si>
    <t>高須　　煌②</t>
  </si>
  <si>
    <t>西尾　拓哉①</t>
  </si>
  <si>
    <t>高村　琉世②</t>
  </si>
  <si>
    <t>小木曽真央②</t>
  </si>
  <si>
    <t>伊藤　一真①</t>
  </si>
  <si>
    <t>武田　昂征②</t>
  </si>
  <si>
    <t>桂川　　嵐①</t>
  </si>
  <si>
    <t>令和５年度　岐阜県テニス新人大会</t>
  </si>
  <si>
    <t>令和５年度　岐阜県高等学校テニス新人大会　兼　全国高等学校選抜テニス大会岐阜県予選</t>
  </si>
  <si>
    <t>令和5年9月16,17日</t>
  </si>
  <si>
    <t>西濃</t>
  </si>
  <si>
    <t>岐阜</t>
  </si>
  <si>
    <t>西濃</t>
  </si>
  <si>
    <t>中濃</t>
  </si>
  <si>
    <t>東濃</t>
  </si>
  <si>
    <t>田口　心優②</t>
  </si>
  <si>
    <t>5-0</t>
  </si>
  <si>
    <t>6-0</t>
  </si>
  <si>
    <t>4-1</t>
  </si>
  <si>
    <t>6-1</t>
  </si>
  <si>
    <t>4-6</t>
  </si>
  <si>
    <t>7-5</t>
  </si>
  <si>
    <t>6-3</t>
  </si>
  <si>
    <t>7-6(1)</t>
  </si>
  <si>
    <t>6-2</t>
  </si>
  <si>
    <t>7-6(3)</t>
  </si>
  <si>
    <t>3-6</t>
  </si>
  <si>
    <t>6-4</t>
  </si>
  <si>
    <t>3-0</t>
  </si>
  <si>
    <t>打切</t>
  </si>
  <si>
    <t>打切</t>
  </si>
  <si>
    <t>3-2</t>
  </si>
  <si>
    <t>1-6</t>
  </si>
  <si>
    <t>6(4)-7</t>
  </si>
  <si>
    <t>花井　美月②</t>
  </si>
  <si>
    <t>1-0打切</t>
  </si>
  <si>
    <t>3-0打切</t>
  </si>
  <si>
    <t>2-0打切</t>
  </si>
  <si>
    <t>0-6</t>
  </si>
  <si>
    <t>2-6</t>
  </si>
  <si>
    <t>3-1</t>
  </si>
  <si>
    <t>2-5打切</t>
  </si>
  <si>
    <t>4-0打切</t>
  </si>
  <si>
    <t>2-1打切</t>
  </si>
  <si>
    <t>3-2打切</t>
  </si>
  <si>
    <t>3-0</t>
  </si>
  <si>
    <t>4-0</t>
  </si>
  <si>
    <t>6-1</t>
  </si>
  <si>
    <t>県岐阜商</t>
  </si>
  <si>
    <t>優　勝　　麗澤瑞浪高等学校</t>
  </si>
  <si>
    <t>準優勝　 県立岐阜商業高等学校</t>
  </si>
  <si>
    <t>第３位　　岐阜北高等学校</t>
  </si>
  <si>
    <t>第３位　　岐阜高等学校</t>
  </si>
  <si>
    <t>0-4打切</t>
  </si>
  <si>
    <t>優　勝　　加納高等学校</t>
  </si>
  <si>
    <t>第３位　　麗澤瑞浪高等学校</t>
  </si>
  <si>
    <t>3-0</t>
  </si>
  <si>
    <t>6-1</t>
  </si>
  <si>
    <t>6-0</t>
  </si>
  <si>
    <t>打切</t>
  </si>
  <si>
    <t>4-0</t>
  </si>
  <si>
    <t>6-3</t>
  </si>
  <si>
    <t>4-0打切</t>
  </si>
  <si>
    <t>6-2</t>
  </si>
  <si>
    <t>2-1打切</t>
  </si>
  <si>
    <t>2-0打切</t>
  </si>
  <si>
    <t>3-2</t>
  </si>
  <si>
    <t>4-6</t>
  </si>
  <si>
    <t>6(4)-7</t>
  </si>
  <si>
    <t>6-4</t>
  </si>
  <si>
    <t>3-2打切</t>
  </si>
  <si>
    <t>3-0打切</t>
  </si>
  <si>
    <t>3-1</t>
  </si>
  <si>
    <t>7-5</t>
  </si>
  <si>
    <t>0-6</t>
  </si>
  <si>
    <t>0-4打切</t>
  </si>
  <si>
    <t>県岐阜商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</si>
</sst>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\(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b/>
      <sz val="13"/>
      <color indexed="62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HG丸ｺﾞｼｯｸM-PRO"/>
      <family val="3"/>
    </font>
    <font>
      <sz val="16"/>
      <color indexed="9"/>
      <name val="HG丸ｺﾞｼｯｸM-PRO"/>
      <family val="3"/>
    </font>
    <font>
      <sz val="11"/>
      <color indexed="9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HG丸ｺﾞｼｯｸM-PRO"/>
      <family val="3"/>
    </font>
    <font>
      <sz val="16"/>
      <color theme="0"/>
      <name val="HG丸ｺﾞｼｯｸM-PRO"/>
      <family val="3"/>
    </font>
    <font>
      <sz val="11"/>
      <color theme="0"/>
      <name val="ＭＳ 明朝"/>
      <family val="1"/>
    </font>
    <font>
      <sz val="10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2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52" fillId="3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Fill="1" applyAlignment="1" quotePrefix="1">
      <alignment horizontal="left" vertical="center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4" fillId="36" borderId="11" xfId="0" applyFont="1" applyFill="1" applyBorder="1" applyAlignment="1">
      <alignment horizontal="distributed" vertical="center"/>
    </xf>
    <xf numFmtId="0" fontId="3" fillId="36" borderId="12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15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0" fontId="3" fillId="36" borderId="18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36" borderId="22" xfId="0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0" fillId="0" borderId="0" xfId="0" applyAlignment="1">
      <alignment horizontal="distributed"/>
    </xf>
    <xf numFmtId="0" fontId="9" fillId="0" borderId="0" xfId="0" applyNumberFormat="1" applyFont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28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9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0" fontId="12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3" fillId="36" borderId="30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vertical="center"/>
    </xf>
    <xf numFmtId="0" fontId="3" fillId="36" borderId="33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vertical="center"/>
    </xf>
    <xf numFmtId="0" fontId="3" fillId="36" borderId="3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9" fillId="0" borderId="3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9" fillId="0" borderId="38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 horizontal="distributed" vertical="center"/>
    </xf>
    <xf numFmtId="0" fontId="5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49" fontId="13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0" fontId="9" fillId="0" borderId="44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left"/>
    </xf>
    <xf numFmtId="49" fontId="0" fillId="0" borderId="0" xfId="0" applyNumberFormat="1" applyBorder="1" applyAlignment="1">
      <alignment vertical="center"/>
    </xf>
    <xf numFmtId="0" fontId="3" fillId="36" borderId="10" xfId="0" applyFont="1" applyFill="1" applyBorder="1" applyAlignment="1">
      <alignment horizontal="center" vertical="center" shrinkToFit="1"/>
    </xf>
    <xf numFmtId="0" fontId="3" fillId="36" borderId="40" xfId="0" applyFont="1" applyFill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 shrinkToFit="1"/>
    </xf>
    <xf numFmtId="0" fontId="9" fillId="0" borderId="54" xfId="0" applyNumberFormat="1" applyFont="1" applyBorder="1" applyAlignment="1">
      <alignment horizontal="center"/>
    </xf>
    <xf numFmtId="49" fontId="9" fillId="0" borderId="55" xfId="0" applyNumberFormat="1" applyFont="1" applyBorder="1" applyAlignment="1">
      <alignment horizontal="center"/>
    </xf>
    <xf numFmtId="0" fontId="9" fillId="0" borderId="56" xfId="0" applyNumberFormat="1" applyFont="1" applyBorder="1" applyAlignment="1">
      <alignment horizontal="center"/>
    </xf>
    <xf numFmtId="0" fontId="9" fillId="0" borderId="52" xfId="0" applyNumberFormat="1" applyFont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0" fontId="55" fillId="36" borderId="31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/>
    </xf>
    <xf numFmtId="49" fontId="9" fillId="0" borderId="57" xfId="0" applyNumberFormat="1" applyFont="1" applyBorder="1" applyAlignment="1">
      <alignment horizontal="center"/>
    </xf>
    <xf numFmtId="0" fontId="9" fillId="0" borderId="59" xfId="0" applyNumberFormat="1" applyFont="1" applyBorder="1" applyAlignment="1">
      <alignment horizontal="center"/>
    </xf>
    <xf numFmtId="49" fontId="9" fillId="0" borderId="56" xfId="0" applyNumberFormat="1" applyFont="1" applyBorder="1" applyAlignment="1">
      <alignment horizontal="center"/>
    </xf>
    <xf numFmtId="0" fontId="9" fillId="0" borderId="60" xfId="0" applyNumberFormat="1" applyFont="1" applyBorder="1" applyAlignment="1">
      <alignment horizontal="center"/>
    </xf>
    <xf numFmtId="0" fontId="9" fillId="0" borderId="61" xfId="0" applyNumberFormat="1" applyFont="1" applyBorder="1" applyAlignment="1">
      <alignment horizontal="center"/>
    </xf>
    <xf numFmtId="49" fontId="9" fillId="0" borderId="62" xfId="0" applyNumberFormat="1" applyFont="1" applyBorder="1" applyAlignment="1">
      <alignment horizontal="center"/>
    </xf>
    <xf numFmtId="0" fontId="9" fillId="0" borderId="63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49" fontId="9" fillId="0" borderId="57" xfId="0" applyNumberFormat="1" applyFont="1" applyBorder="1" applyAlignment="1">
      <alignment horizontal="center" shrinkToFit="1"/>
    </xf>
    <xf numFmtId="0" fontId="9" fillId="0" borderId="65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56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distributed" vertical="center"/>
    </xf>
    <xf numFmtId="176" fontId="13" fillId="0" borderId="0" xfId="0" applyNumberFormat="1" applyFont="1" applyAlignment="1">
      <alignment horizontal="center" vertical="center"/>
    </xf>
    <xf numFmtId="176" fontId="56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 horizontal="distributed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36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4" fillId="36" borderId="68" xfId="0" applyNumberFormat="1" applyFont="1" applyFill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69" xfId="0" applyNumberFormat="1" applyBorder="1" applyAlignment="1">
      <alignment horizontal="center" vertical="center" shrinkToFit="1"/>
    </xf>
    <xf numFmtId="49" fontId="4" fillId="37" borderId="68" xfId="0" applyNumberFormat="1" applyFont="1" applyFill="1" applyBorder="1" applyAlignment="1">
      <alignment horizontal="center" vertical="center" shrinkToFit="1"/>
    </xf>
    <xf numFmtId="49" fontId="0" fillId="37" borderId="11" xfId="0" applyNumberFormat="1" applyFill="1" applyBorder="1" applyAlignment="1">
      <alignment horizontal="center" vertical="center" shrinkToFit="1"/>
    </xf>
    <xf numFmtId="49" fontId="0" fillId="37" borderId="69" xfId="0" applyNumberFormat="1" applyFill="1" applyBorder="1" applyAlignment="1">
      <alignment horizontal="center" vertical="center" shrinkToFit="1"/>
    </xf>
    <xf numFmtId="49" fontId="3" fillId="36" borderId="70" xfId="0" applyNumberFormat="1" applyFont="1" applyFill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3" fillId="36" borderId="71" xfId="0" applyNumberFormat="1" applyFont="1" applyFill="1" applyBorder="1" applyAlignment="1">
      <alignment horizontal="center" vertical="center" shrinkToFit="1"/>
    </xf>
    <xf numFmtId="49" fontId="3" fillId="0" borderId="72" xfId="0" applyNumberFormat="1" applyFont="1" applyBorder="1" applyAlignment="1">
      <alignment horizontal="center" vertical="center" shrinkToFit="1"/>
    </xf>
    <xf numFmtId="49" fontId="3" fillId="0" borderId="73" xfId="0" applyNumberFormat="1" applyFont="1" applyBorder="1" applyAlignment="1">
      <alignment horizontal="center" vertical="center" shrinkToFit="1"/>
    </xf>
    <xf numFmtId="49" fontId="3" fillId="36" borderId="74" xfId="0" applyNumberFormat="1" applyFont="1" applyFill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75" xfId="0" applyNumberFormat="1" applyFont="1" applyBorder="1" applyAlignment="1">
      <alignment horizontal="center" vertical="center" shrinkToFit="1"/>
    </xf>
    <xf numFmtId="49" fontId="0" fillId="0" borderId="76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77" xfId="0" applyNumberFormat="1" applyBorder="1" applyAlignment="1">
      <alignment horizontal="center" vertical="center" shrinkToFit="1"/>
    </xf>
    <xf numFmtId="49" fontId="3" fillId="0" borderId="78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79" xfId="0" applyNumberFormat="1" applyFont="1" applyBorder="1" applyAlignment="1">
      <alignment horizontal="center" vertical="center" shrinkToFit="1"/>
    </xf>
    <xf numFmtId="49" fontId="3" fillId="0" borderId="74" xfId="0" applyNumberFormat="1" applyFon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75" xfId="0" applyNumberFormat="1" applyBorder="1" applyAlignment="1">
      <alignment horizontal="center" vertical="center" shrinkToFit="1"/>
    </xf>
    <xf numFmtId="49" fontId="0" fillId="0" borderId="7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77" xfId="0" applyNumberFormat="1" applyBorder="1" applyAlignment="1">
      <alignment horizontal="center"/>
    </xf>
    <xf numFmtId="49" fontId="0" fillId="0" borderId="78" xfId="0" applyNumberFormat="1" applyBorder="1" applyAlignment="1">
      <alignment horizontal="center" shrinkToFit="1"/>
    </xf>
    <xf numFmtId="49" fontId="0" fillId="0" borderId="34" xfId="0" applyNumberFormat="1" applyBorder="1" applyAlignment="1">
      <alignment horizontal="center" shrinkToFit="1"/>
    </xf>
    <xf numFmtId="49" fontId="0" fillId="0" borderId="79" xfId="0" applyNumberFormat="1" applyBorder="1" applyAlignment="1">
      <alignment horizontal="center" shrinkToFit="1"/>
    </xf>
    <xf numFmtId="49" fontId="0" fillId="0" borderId="76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49" fontId="0" fillId="0" borderId="77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49" fontId="0" fillId="0" borderId="75" xfId="0" applyNumberFormat="1" applyFont="1" applyBorder="1" applyAlignment="1">
      <alignment horizontal="center" vertical="center" shrinkToFit="1"/>
    </xf>
    <xf numFmtId="49" fontId="0" fillId="0" borderId="76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77" xfId="0" applyNumberFormat="1" applyFont="1" applyBorder="1" applyAlignment="1">
      <alignment horizontal="center"/>
    </xf>
    <xf numFmtId="49" fontId="3" fillId="36" borderId="31" xfId="0" applyNumberFormat="1" applyFont="1" applyFill="1" applyBorder="1" applyAlignment="1">
      <alignment horizontal="center" vertical="center" shrinkToFit="1"/>
    </xf>
    <xf numFmtId="49" fontId="3" fillId="36" borderId="75" xfId="0" applyNumberFormat="1" applyFont="1" applyFill="1" applyBorder="1" applyAlignment="1">
      <alignment horizontal="center" vertical="center" shrinkToFit="1"/>
    </xf>
    <xf numFmtId="49" fontId="3" fillId="36" borderId="76" xfId="0" applyNumberFormat="1" applyFont="1" applyFill="1" applyBorder="1" applyAlignment="1">
      <alignment horizontal="center" vertical="center" shrinkToFit="1"/>
    </xf>
    <xf numFmtId="49" fontId="3" fillId="36" borderId="19" xfId="0" applyNumberFormat="1" applyFont="1" applyFill="1" applyBorder="1" applyAlignment="1">
      <alignment horizontal="center" vertical="center" shrinkToFit="1"/>
    </xf>
    <xf numFmtId="49" fontId="3" fillId="36" borderId="77" xfId="0" applyNumberFormat="1" applyFont="1" applyFill="1" applyBorder="1" applyAlignment="1">
      <alignment horizontal="center" vertical="center" shrinkToFit="1"/>
    </xf>
    <xf numFmtId="49" fontId="3" fillId="36" borderId="72" xfId="0" applyNumberFormat="1" applyFont="1" applyFill="1" applyBorder="1" applyAlignment="1">
      <alignment horizontal="center" vertical="center" shrinkToFit="1"/>
    </xf>
    <xf numFmtId="49" fontId="3" fillId="36" borderId="73" xfId="0" applyNumberFormat="1" applyFont="1" applyFill="1" applyBorder="1" applyAlignment="1">
      <alignment horizontal="center" vertical="center" shrinkToFit="1"/>
    </xf>
    <xf numFmtId="49" fontId="3" fillId="36" borderId="80" xfId="0" applyNumberFormat="1" applyFont="1" applyFill="1" applyBorder="1" applyAlignment="1">
      <alignment horizontal="center" vertical="center" shrinkToFit="1"/>
    </xf>
    <xf numFmtId="49" fontId="3" fillId="36" borderId="81" xfId="0" applyNumberFormat="1" applyFont="1" applyFill="1" applyBorder="1" applyAlignment="1">
      <alignment horizontal="center" vertical="center" shrinkToFit="1"/>
    </xf>
    <xf numFmtId="49" fontId="3" fillId="36" borderId="82" xfId="0" applyNumberFormat="1" applyFont="1" applyFill="1" applyBorder="1" applyAlignment="1">
      <alignment horizontal="center" vertical="center" shrinkToFit="1"/>
    </xf>
    <xf numFmtId="49" fontId="3" fillId="0" borderId="76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77" xfId="0" applyNumberFormat="1" applyFont="1" applyBorder="1" applyAlignment="1">
      <alignment horizontal="center" vertical="center" shrinkToFit="1"/>
    </xf>
    <xf numFmtId="0" fontId="16" fillId="0" borderId="71" xfId="0" applyNumberFormat="1" applyFont="1" applyFill="1" applyBorder="1" applyAlignment="1">
      <alignment horizontal="center" vertical="center" shrinkToFit="1"/>
    </xf>
    <xf numFmtId="0" fontId="16" fillId="0" borderId="72" xfId="0" applyNumberFormat="1" applyFont="1" applyFill="1" applyBorder="1" applyAlignment="1">
      <alignment horizontal="center" vertical="center" shrinkToFit="1"/>
    </xf>
    <xf numFmtId="0" fontId="16" fillId="0" borderId="73" xfId="0" applyNumberFormat="1" applyFont="1" applyFill="1" applyBorder="1" applyAlignment="1">
      <alignment horizontal="center" vertical="center" shrinkToFit="1"/>
    </xf>
    <xf numFmtId="49" fontId="16" fillId="0" borderId="71" xfId="0" applyNumberFormat="1" applyFont="1" applyFill="1" applyBorder="1" applyAlignment="1">
      <alignment horizontal="center" vertical="center" shrinkToFit="1"/>
    </xf>
    <xf numFmtId="0" fontId="16" fillId="0" borderId="78" xfId="0" applyNumberFormat="1" applyFont="1" applyFill="1" applyBorder="1" applyAlignment="1">
      <alignment horizontal="center" vertical="center" shrinkToFit="1"/>
    </xf>
    <xf numFmtId="0" fontId="16" fillId="0" borderId="34" xfId="0" applyNumberFormat="1" applyFont="1" applyFill="1" applyBorder="1" applyAlignment="1">
      <alignment horizontal="center" vertical="center" shrinkToFit="1"/>
    </xf>
    <xf numFmtId="0" fontId="16" fillId="0" borderId="79" xfId="0" applyNumberFormat="1" applyFont="1" applyFill="1" applyBorder="1" applyAlignment="1">
      <alignment horizontal="center" vertical="center" shrinkToFit="1"/>
    </xf>
    <xf numFmtId="49" fontId="16" fillId="0" borderId="78" xfId="0" applyNumberFormat="1" applyFont="1" applyFill="1" applyBorder="1" applyAlignment="1">
      <alignment horizontal="center" vertical="center" shrinkToFit="1"/>
    </xf>
    <xf numFmtId="0" fontId="16" fillId="0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74" xfId="0" applyNumberFormat="1" applyFont="1" applyFill="1" applyBorder="1" applyAlignment="1">
      <alignment horizontal="center" vertical="center" shrinkToFit="1"/>
    </xf>
    <xf numFmtId="0" fontId="16" fillId="0" borderId="31" xfId="0" applyNumberFormat="1" applyFont="1" applyFill="1" applyBorder="1" applyAlignment="1">
      <alignment horizontal="center" vertical="center" shrinkToFit="1"/>
    </xf>
    <xf numFmtId="0" fontId="16" fillId="0" borderId="75" xfId="0" applyNumberFormat="1" applyFont="1" applyFill="1" applyBorder="1" applyAlignment="1">
      <alignment horizontal="center" vertical="center" shrinkToFit="1"/>
    </xf>
    <xf numFmtId="0" fontId="16" fillId="0" borderId="76" xfId="0" applyNumberFormat="1" applyFont="1" applyFill="1" applyBorder="1" applyAlignment="1">
      <alignment horizontal="center" vertical="center" shrinkToFit="1"/>
    </xf>
    <xf numFmtId="0" fontId="16" fillId="0" borderId="19" xfId="0" applyNumberFormat="1" applyFont="1" applyFill="1" applyBorder="1" applyAlignment="1">
      <alignment horizontal="center" vertical="center" shrinkToFit="1"/>
    </xf>
    <xf numFmtId="0" fontId="16" fillId="0" borderId="77" xfId="0" applyNumberFormat="1" applyFont="1" applyFill="1" applyBorder="1" applyAlignment="1">
      <alignment horizontal="center" vertical="center" shrinkToFit="1"/>
    </xf>
    <xf numFmtId="49" fontId="16" fillId="0" borderId="74" xfId="0" applyNumberFormat="1" applyFont="1" applyFill="1" applyBorder="1" applyAlignment="1">
      <alignment horizontal="center" vertical="center" shrinkToFit="1"/>
    </xf>
    <xf numFmtId="0" fontId="16" fillId="0" borderId="68" xfId="0" applyNumberFormat="1" applyFont="1" applyFill="1" applyBorder="1" applyAlignment="1">
      <alignment horizontal="center" vertical="center" shrinkToFit="1"/>
    </xf>
    <xf numFmtId="0" fontId="16" fillId="0" borderId="11" xfId="0" applyNumberFormat="1" applyFont="1" applyFill="1" applyBorder="1" applyAlignment="1">
      <alignment horizontal="center" vertical="center" shrinkToFit="1"/>
    </xf>
    <xf numFmtId="0" fontId="16" fillId="0" borderId="69" xfId="0" applyNumberFormat="1" applyFont="1" applyFill="1" applyBorder="1" applyAlignment="1">
      <alignment horizontal="center" vertical="center" shrinkToFit="1"/>
    </xf>
    <xf numFmtId="49" fontId="16" fillId="0" borderId="68" xfId="0" applyNumberFormat="1" applyFont="1" applyFill="1" applyBorder="1" applyAlignment="1">
      <alignment horizontal="center" vertical="center" shrinkToFit="1"/>
    </xf>
    <xf numFmtId="0" fontId="16" fillId="0" borderId="80" xfId="0" applyNumberFormat="1" applyFont="1" applyFill="1" applyBorder="1" applyAlignment="1">
      <alignment horizontal="center" vertical="center" shrinkToFit="1"/>
    </xf>
    <xf numFmtId="0" fontId="16" fillId="0" borderId="81" xfId="0" applyNumberFormat="1" applyFont="1" applyFill="1" applyBorder="1" applyAlignment="1">
      <alignment horizontal="center" vertical="center" shrinkToFit="1"/>
    </xf>
    <xf numFmtId="0" fontId="16" fillId="0" borderId="82" xfId="0" applyNumberFormat="1" applyFont="1" applyFill="1" applyBorder="1" applyAlignment="1">
      <alignment horizontal="center" vertical="center" shrinkToFit="1"/>
    </xf>
    <xf numFmtId="49" fontId="16" fillId="0" borderId="8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6" fillId="0" borderId="72" xfId="0" applyNumberFormat="1" applyFont="1" applyFill="1" applyBorder="1" applyAlignment="1">
      <alignment horizontal="center" vertical="center" shrinkToFit="1"/>
    </xf>
    <xf numFmtId="49" fontId="16" fillId="0" borderId="73" xfId="0" applyNumberFormat="1" applyFont="1" applyFill="1" applyBorder="1" applyAlignment="1">
      <alignment horizontal="center" vertical="center" shrinkToFit="1"/>
    </xf>
    <xf numFmtId="49" fontId="16" fillId="0" borderId="11" xfId="0" applyNumberFormat="1" applyFont="1" applyFill="1" applyBorder="1" applyAlignment="1">
      <alignment horizontal="center" vertical="center" shrinkToFit="1"/>
    </xf>
    <xf numFmtId="49" fontId="16" fillId="0" borderId="69" xfId="0" applyNumberFormat="1" applyFont="1" applyFill="1" applyBorder="1" applyAlignment="1">
      <alignment horizontal="center" vertical="center" shrinkToFit="1"/>
    </xf>
    <xf numFmtId="49" fontId="16" fillId="0" borderId="81" xfId="0" applyNumberFormat="1" applyFont="1" applyFill="1" applyBorder="1" applyAlignment="1">
      <alignment horizontal="center" vertical="center" shrinkToFit="1"/>
    </xf>
    <xf numFmtId="49" fontId="16" fillId="0" borderId="82" xfId="0" applyNumberFormat="1" applyFont="1" applyFill="1" applyBorder="1" applyAlignment="1">
      <alignment horizontal="center" vertical="center" shrinkToFit="1"/>
    </xf>
    <xf numFmtId="49" fontId="16" fillId="0" borderId="31" xfId="0" applyNumberFormat="1" applyFont="1" applyFill="1" applyBorder="1" applyAlignment="1">
      <alignment horizontal="center" vertical="center" shrinkToFit="1"/>
    </xf>
    <xf numFmtId="49" fontId="16" fillId="0" borderId="75" xfId="0" applyNumberFormat="1" applyFont="1" applyFill="1" applyBorder="1" applyAlignment="1">
      <alignment horizontal="center" vertical="center" shrinkToFit="1"/>
    </xf>
    <xf numFmtId="49" fontId="16" fillId="0" borderId="76" xfId="0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horizontal="center" vertical="center" shrinkToFit="1"/>
    </xf>
    <xf numFmtId="49" fontId="16" fillId="0" borderId="77" xfId="0" applyNumberFormat="1" applyFont="1" applyFill="1" applyBorder="1" applyAlignment="1">
      <alignment horizontal="center" vertical="center" shrinkToFit="1"/>
    </xf>
    <xf numFmtId="49" fontId="16" fillId="0" borderId="34" xfId="0" applyNumberFormat="1" applyFont="1" applyFill="1" applyBorder="1" applyAlignment="1">
      <alignment horizontal="center" vertical="center" shrinkToFit="1"/>
    </xf>
    <xf numFmtId="49" fontId="16" fillId="0" borderId="79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eName1" xfId="33"/>
    <cellStyle name="StyleName2" xfId="34"/>
    <cellStyle name="StyleName3" xfId="35"/>
    <cellStyle name="StyleName4" xfId="36"/>
    <cellStyle name="StyleName5" xfId="37"/>
    <cellStyle name="StyleName6" xfId="38"/>
    <cellStyle name="StyleName7" xfId="39"/>
    <cellStyle name="StyleName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未定義" xfId="70"/>
    <cellStyle name="良い" xfId="71"/>
  </cellStyles>
  <dxfs count="13"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rgb="FFFFFFCC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1.125" style="0" customWidth="1"/>
    <col min="4" max="4" width="3.125" style="0" customWidth="1"/>
    <col min="5" max="5" width="8.875" style="0" customWidth="1"/>
    <col min="6" max="9" width="10.125" style="0" customWidth="1"/>
    <col min="10" max="10" width="8.875" style="0" customWidth="1"/>
    <col min="11" max="11" width="3.125" style="0" customWidth="1"/>
    <col min="12" max="12" width="11.125" style="0" customWidth="1"/>
    <col min="14" max="14" width="4.125" style="0" customWidth="1"/>
  </cols>
  <sheetData>
    <row r="1" spans="1:12" ht="16.5" customHeight="1">
      <c r="A1" s="62"/>
      <c r="B1" s="49" t="s">
        <v>401</v>
      </c>
      <c r="L1" s="49" t="s">
        <v>12</v>
      </c>
    </row>
    <row r="2" spans="2:12" ht="16.5" customHeight="1">
      <c r="B2" s="49"/>
      <c r="F2" s="49"/>
      <c r="H2" s="62"/>
      <c r="K2" s="62"/>
      <c r="L2" s="123" t="s">
        <v>402</v>
      </c>
    </row>
    <row r="3" spans="1:14" ht="13.5" customHeight="1" thickBot="1">
      <c r="A3" s="156">
        <v>1</v>
      </c>
      <c r="B3" s="150" t="str">
        <f>'男子データー'!B2</f>
        <v>麗澤瑞浪</v>
      </c>
      <c r="C3" s="151" t="s">
        <v>407</v>
      </c>
      <c r="D3" s="114"/>
      <c r="E3" s="31"/>
      <c r="F3" s="31"/>
      <c r="G3" s="31"/>
      <c r="H3" s="34"/>
      <c r="I3" s="34"/>
      <c r="J3" s="34"/>
      <c r="K3" s="114"/>
      <c r="L3" s="150" t="str">
        <f>'男子データー'!B10</f>
        <v>岐阜北</v>
      </c>
      <c r="M3" s="151" t="s">
        <v>404</v>
      </c>
      <c r="N3" s="150">
        <v>9</v>
      </c>
    </row>
    <row r="4" spans="1:14" ht="13.5" customHeight="1" thickBot="1" thickTop="1">
      <c r="A4" s="156"/>
      <c r="B4" s="150"/>
      <c r="C4" s="151"/>
      <c r="D4" s="34"/>
      <c r="E4" s="128" t="str">
        <f>'男子対戦表'!E3</f>
        <v>麗澤瑞浪</v>
      </c>
      <c r="F4" s="31"/>
      <c r="G4" s="159" t="str">
        <f>'男子対戦表'!E63</f>
        <v>麗澤瑞浪</v>
      </c>
      <c r="H4" s="159"/>
      <c r="I4" s="31"/>
      <c r="J4" s="114" t="str">
        <f>'男子対戦表'!P12</f>
        <v>岐阜北</v>
      </c>
      <c r="K4" s="132"/>
      <c r="L4" s="150"/>
      <c r="M4" s="151"/>
      <c r="N4" s="150"/>
    </row>
    <row r="5" spans="1:14" ht="13.5" customHeight="1" thickTop="1">
      <c r="A5" s="156">
        <v>2</v>
      </c>
      <c r="B5" s="150" t="str">
        <f>'男子データー'!B3</f>
        <v>岐阜東</v>
      </c>
      <c r="C5" s="151" t="s">
        <v>404</v>
      </c>
      <c r="D5" s="33"/>
      <c r="E5" s="129" t="str">
        <f>'男子対戦表'!F3</f>
        <v>5-0</v>
      </c>
      <c r="F5" s="34"/>
      <c r="G5" s="160" t="str">
        <f>'男子対戦表'!F63</f>
        <v>4-0</v>
      </c>
      <c r="H5" s="159"/>
      <c r="I5" s="115"/>
      <c r="J5" s="70" t="str">
        <f>'男子対戦表'!Q12</f>
        <v>5-0</v>
      </c>
      <c r="K5" s="36"/>
      <c r="L5" s="150" t="str">
        <f>'男子データー'!B11</f>
        <v>多治見</v>
      </c>
      <c r="M5" s="151" t="s">
        <v>407</v>
      </c>
      <c r="N5" s="150">
        <v>10</v>
      </c>
    </row>
    <row r="6" spans="1:16" ht="13.5" customHeight="1">
      <c r="A6" s="156"/>
      <c r="B6" s="150"/>
      <c r="C6" s="151"/>
      <c r="D6" s="31"/>
      <c r="E6" s="115"/>
      <c r="F6" s="34"/>
      <c r="G6" s="159" t="str">
        <f>"S1 "&amp;'男子対戦表'!F64&amp;" "</f>
        <v>S1 6-0 </v>
      </c>
      <c r="H6" s="159" t="str">
        <f>"D1 "&amp;'男子対戦表'!H30&amp;" "</f>
        <v>D1  </v>
      </c>
      <c r="I6" s="115"/>
      <c r="J6" s="34"/>
      <c r="K6" s="61"/>
      <c r="L6" s="150"/>
      <c r="M6" s="151"/>
      <c r="N6" s="150"/>
      <c r="P6" s="62"/>
    </row>
    <row r="7" spans="1:14" ht="13.5" customHeight="1" thickBot="1">
      <c r="A7" s="155"/>
      <c r="B7" s="153"/>
      <c r="C7" s="154"/>
      <c r="D7" s="34"/>
      <c r="E7" s="115"/>
      <c r="F7" s="34" t="str">
        <f>'男子対戦表'!E32</f>
        <v>麗澤瑞浪</v>
      </c>
      <c r="G7" s="159" t="str">
        <f>"D1 "&amp;'男子対戦表'!F65&amp;" "</f>
        <v>D1 6-3 </v>
      </c>
      <c r="H7" s="159" t="str">
        <f>"D2 "&amp;'男子対戦表'!H32&amp;" "</f>
        <v>D2  </v>
      </c>
      <c r="I7" s="136" t="str">
        <f>'男子対戦表'!AA32</f>
        <v>岐阜北</v>
      </c>
      <c r="J7" s="34"/>
      <c r="K7" s="31"/>
      <c r="L7" s="153"/>
      <c r="M7" s="154"/>
      <c r="N7" s="155"/>
    </row>
    <row r="8" spans="1:14" ht="13.5" customHeight="1" thickTop="1">
      <c r="A8" s="155"/>
      <c r="B8" s="153"/>
      <c r="C8" s="154"/>
      <c r="D8" s="34"/>
      <c r="E8" s="35"/>
      <c r="F8" s="129" t="str">
        <f>'男子対戦表'!F32</f>
        <v>3-0</v>
      </c>
      <c r="G8" s="157" t="str">
        <f>"S2 "&amp;'男子対戦表'!F67&amp;" "</f>
        <v>S2 6-3 </v>
      </c>
      <c r="H8" s="158" t="str">
        <f>"S1 "&amp;'男子対戦表'!H34&amp;" "</f>
        <v>S1  </v>
      </c>
      <c r="I8" s="111" t="str">
        <f>'男子対戦表'!AB32</f>
        <v>3-0</v>
      </c>
      <c r="J8" s="36"/>
      <c r="K8" s="34"/>
      <c r="L8" s="153"/>
      <c r="M8" s="154"/>
      <c r="N8" s="155"/>
    </row>
    <row r="9" spans="1:14" ht="13.5" customHeight="1" thickBot="1">
      <c r="A9" s="156">
        <v>3</v>
      </c>
      <c r="B9" s="150" t="str">
        <f>'男子データー'!B4</f>
        <v>関</v>
      </c>
      <c r="C9" s="151" t="s">
        <v>406</v>
      </c>
      <c r="D9" s="114"/>
      <c r="E9" s="35"/>
      <c r="F9" s="143" t="str">
        <f>"S1 "&amp;'男子対戦表'!F33&amp;" "</f>
        <v>S1 6-0 </v>
      </c>
      <c r="G9" s="157" t="str">
        <f>"D2 "&amp;'男子対戦表'!F68&amp;" "</f>
        <v>D2 6-0 </v>
      </c>
      <c r="H9" s="158" t="str">
        <f>"S2 "&amp;'男子対戦表'!H35&amp;" "</f>
        <v>S2  </v>
      </c>
      <c r="I9" s="36" t="str">
        <f>"S1 "&amp;'男子対戦表'!AB33&amp;" "</f>
        <v>S1 6-0 </v>
      </c>
      <c r="J9" s="36"/>
      <c r="K9" s="114"/>
      <c r="L9" s="150" t="str">
        <f>'男子データー'!B12</f>
        <v>各務原</v>
      </c>
      <c r="M9" s="151" t="s">
        <v>404</v>
      </c>
      <c r="N9" s="150">
        <v>11</v>
      </c>
    </row>
    <row r="10" spans="1:14" ht="13.5" customHeight="1" thickBot="1" thickTop="1">
      <c r="A10" s="156"/>
      <c r="B10" s="150"/>
      <c r="C10" s="151"/>
      <c r="D10" s="34"/>
      <c r="E10" s="140" t="str">
        <f>'男子対戦表'!P3</f>
        <v>関</v>
      </c>
      <c r="F10" s="143" t="str">
        <f>"D1 "&amp;'男子対戦表'!F34&amp;" "</f>
        <v>D1 6-0 </v>
      </c>
      <c r="G10" s="157" t="str">
        <f>"S3 "&amp;'男子対戦表'!F70&amp;" "</f>
        <v>S3 4-0打切 </v>
      </c>
      <c r="H10" s="158" t="str">
        <f>"S3 "&amp;'男子対戦表'!H36&amp;" "</f>
        <v>S3  </v>
      </c>
      <c r="I10" s="36" t="str">
        <f>"D1 "&amp;'男子対戦表'!AB34&amp;" "</f>
        <v>D1 6-2 </v>
      </c>
      <c r="J10" s="141" t="str">
        <f>'男子対戦表'!AA12</f>
        <v>各務原</v>
      </c>
      <c r="K10" s="34"/>
      <c r="L10" s="150"/>
      <c r="M10" s="151"/>
      <c r="N10" s="150"/>
    </row>
    <row r="11" spans="1:14" ht="13.5" customHeight="1" thickTop="1">
      <c r="A11" s="156">
        <v>4</v>
      </c>
      <c r="B11" s="150" t="str">
        <f>'男子データー'!B5</f>
        <v>大垣東</v>
      </c>
      <c r="C11" s="151" t="s">
        <v>405</v>
      </c>
      <c r="D11" s="33"/>
      <c r="E11" s="112" t="str">
        <f>'男子対戦表'!Q3</f>
        <v>4-1</v>
      </c>
      <c r="F11" s="115" t="str">
        <f>"S2 "&amp;'男子対戦表'!F36&amp;" "</f>
        <v>S2 6-0 </v>
      </c>
      <c r="G11" s="115"/>
      <c r="H11" s="35"/>
      <c r="I11" s="36" t="str">
        <f>"S2 "&amp;'男子対戦表'!AB36&amp;" "</f>
        <v>S2 6-0 </v>
      </c>
      <c r="J11" s="72" t="str">
        <f>'男子対戦表'!AB12</f>
        <v>3-2</v>
      </c>
      <c r="K11" s="71"/>
      <c r="L11" s="150" t="str">
        <f>'男子データー'!B13</f>
        <v>関商工</v>
      </c>
      <c r="M11" s="151" t="s">
        <v>406</v>
      </c>
      <c r="N11" s="150">
        <v>12</v>
      </c>
    </row>
    <row r="12" spans="1:14" ht="13.5" customHeight="1" thickBot="1">
      <c r="A12" s="156"/>
      <c r="B12" s="150"/>
      <c r="C12" s="151"/>
      <c r="D12" s="34"/>
      <c r="E12" s="31"/>
      <c r="F12" s="115" t="str">
        <f>"D2 "&amp;'男子対戦表'!F37&amp;" "</f>
        <v>D2 3-0打切 </v>
      </c>
      <c r="G12" s="146" t="str">
        <f>'男子対戦表'!E52</f>
        <v>麗澤瑞浪</v>
      </c>
      <c r="H12" s="35" t="str">
        <f>'男子対戦表'!P52</f>
        <v>県岐阜商</v>
      </c>
      <c r="I12" s="36" t="str">
        <f>"D2 "&amp;'男子対戦表'!AB37&amp;" "</f>
        <v>D2 2-0打切 </v>
      </c>
      <c r="J12" s="31"/>
      <c r="K12" s="34"/>
      <c r="L12" s="150"/>
      <c r="M12" s="151"/>
      <c r="N12" s="150"/>
    </row>
    <row r="13" spans="2:13" ht="13.5" customHeight="1" thickTop="1">
      <c r="B13" s="30"/>
      <c r="C13" s="46"/>
      <c r="D13" s="31"/>
      <c r="E13" s="31"/>
      <c r="F13" s="35" t="str">
        <f>"S3 "&amp;'男子対戦表'!F39&amp;" "</f>
        <v>S3 打切 </v>
      </c>
      <c r="G13" s="69" t="str">
        <f>'男子対戦表'!F52</f>
        <v>3-0</v>
      </c>
      <c r="H13" s="144" t="str">
        <f>'男子対戦表'!Q52</f>
        <v>3-0</v>
      </c>
      <c r="I13" s="34" t="str">
        <f>"S3 "&amp;'男子対戦表'!AB39&amp;" "</f>
        <v>S3 打切 </v>
      </c>
      <c r="J13" s="31"/>
      <c r="K13" s="31"/>
      <c r="L13" s="30"/>
      <c r="M13" s="154"/>
    </row>
    <row r="14" spans="2:13" ht="13.5" customHeight="1">
      <c r="B14" s="30"/>
      <c r="C14" s="46"/>
      <c r="D14" s="31"/>
      <c r="E14" s="31"/>
      <c r="F14" s="35"/>
      <c r="G14" s="34" t="str">
        <f>"S1 "&amp;'男子対戦表'!F53&amp;" "</f>
        <v>S1 6-1 </v>
      </c>
      <c r="H14" s="115" t="str">
        <f>"S1 "&amp;'男子対戦表'!Q53&amp;" "</f>
        <v>S1 6-1 </v>
      </c>
      <c r="I14" s="34"/>
      <c r="J14" s="31"/>
      <c r="K14" s="31"/>
      <c r="L14" s="30"/>
      <c r="M14" s="154"/>
    </row>
    <row r="15" spans="1:14" ht="13.5" customHeight="1" thickBot="1">
      <c r="A15" s="156">
        <v>5</v>
      </c>
      <c r="B15" s="150" t="str">
        <f>'男子データー'!B6</f>
        <v>加納</v>
      </c>
      <c r="C15" s="151" t="s">
        <v>404</v>
      </c>
      <c r="D15" s="114"/>
      <c r="E15" s="31"/>
      <c r="F15" s="35"/>
      <c r="G15" s="31" t="str">
        <f>"D1 "&amp;'男子対戦表'!F54&amp;" "</f>
        <v>D1 6-0 </v>
      </c>
      <c r="H15" s="115" t="str">
        <f>"D1 "&amp;'男子対戦表'!Q54&amp;" "</f>
        <v>D1 6-0 </v>
      </c>
      <c r="I15" s="34"/>
      <c r="J15" s="31"/>
      <c r="K15" s="114"/>
      <c r="L15" s="150" t="str">
        <f>'男子データー'!B14</f>
        <v>恵那</v>
      </c>
      <c r="M15" s="151" t="s">
        <v>407</v>
      </c>
      <c r="N15" s="150">
        <v>13</v>
      </c>
    </row>
    <row r="16" spans="1:14" ht="13.5" customHeight="1" thickBot="1" thickTop="1">
      <c r="A16" s="156"/>
      <c r="B16" s="150"/>
      <c r="C16" s="151"/>
      <c r="D16" s="130"/>
      <c r="E16" s="114" t="str">
        <f>'男子対戦表'!AA3</f>
        <v>加納</v>
      </c>
      <c r="F16" s="35"/>
      <c r="G16" s="31" t="str">
        <f>"S2 "&amp;'男子対戦表'!F56&amp;" "</f>
        <v>S2 6-0 </v>
      </c>
      <c r="H16" s="115" t="str">
        <f>"S2 "&amp;'男子対戦表'!Q56&amp;" "</f>
        <v>S2 6-2 </v>
      </c>
      <c r="I16" s="34"/>
      <c r="J16" s="114" t="str">
        <f>'男子対戦表'!E21</f>
        <v>恵那</v>
      </c>
      <c r="K16" s="132"/>
      <c r="L16" s="150"/>
      <c r="M16" s="151"/>
      <c r="N16" s="150"/>
    </row>
    <row r="17" spans="1:14" ht="13.5" customHeight="1" thickTop="1">
      <c r="A17" s="156">
        <v>6</v>
      </c>
      <c r="B17" s="150" t="str">
        <f>'男子データー'!B7</f>
        <v>中津</v>
      </c>
      <c r="C17" s="151" t="s">
        <v>407</v>
      </c>
      <c r="D17" s="110"/>
      <c r="E17" s="111" t="str">
        <f>'男子対戦表'!AB3</f>
        <v>4-1</v>
      </c>
      <c r="F17" s="65"/>
      <c r="G17" s="31" t="str">
        <f>"D2 "&amp;'男子対戦表'!F57&amp;" "</f>
        <v>D2 打切 </v>
      </c>
      <c r="H17" s="115" t="str">
        <f>"D2 "&amp;'男子対戦表'!Q57&amp;" "</f>
        <v>D2 2-1打切 </v>
      </c>
      <c r="I17" s="35"/>
      <c r="J17" s="111" t="str">
        <f>'男子対戦表'!F21</f>
        <v>4-1</v>
      </c>
      <c r="K17" s="34"/>
      <c r="L17" s="150" t="str">
        <f>'男子データー'!B15</f>
        <v>可児</v>
      </c>
      <c r="M17" s="151" t="s">
        <v>406</v>
      </c>
      <c r="N17" s="150">
        <v>14</v>
      </c>
    </row>
    <row r="18" spans="1:14" ht="13.5" customHeight="1">
      <c r="A18" s="156"/>
      <c r="B18" s="150"/>
      <c r="C18" s="151"/>
      <c r="D18" s="61"/>
      <c r="E18" s="34"/>
      <c r="F18" s="65"/>
      <c r="G18" s="31" t="str">
        <f>"S3 "&amp;'男子対戦表'!F59&amp;" "</f>
        <v>S3 打切 </v>
      </c>
      <c r="H18" s="115" t="str">
        <f>"S3 "&amp;'男子対戦表'!Q59&amp;" "</f>
        <v>S3 2-0打切 </v>
      </c>
      <c r="I18" s="35"/>
      <c r="J18" s="36"/>
      <c r="K18" s="61"/>
      <c r="L18" s="150"/>
      <c r="M18" s="151"/>
      <c r="N18" s="150"/>
    </row>
    <row r="19" spans="1:14" ht="13.5" customHeight="1" thickBot="1">
      <c r="A19" s="155"/>
      <c r="B19" s="153"/>
      <c r="C19" s="154"/>
      <c r="D19" s="34"/>
      <c r="E19" s="34"/>
      <c r="F19" s="65" t="str">
        <f>'男子対戦表'!P32</f>
        <v>岐阜</v>
      </c>
      <c r="G19" s="36"/>
      <c r="H19" s="115"/>
      <c r="I19" s="35" t="str">
        <f>'男子対戦表'!E41</f>
        <v>県岐阜商</v>
      </c>
      <c r="J19" s="36"/>
      <c r="K19" s="31"/>
      <c r="L19" s="153"/>
      <c r="M19" s="154"/>
      <c r="N19" s="155"/>
    </row>
    <row r="20" spans="1:14" ht="13.5" customHeight="1" thickTop="1">
      <c r="A20" s="155"/>
      <c r="B20" s="153"/>
      <c r="C20" s="154"/>
      <c r="D20" s="34"/>
      <c r="E20" s="115"/>
      <c r="F20" s="118" t="str">
        <f>'男子対戦表'!Q32</f>
        <v>3-0</v>
      </c>
      <c r="G20" s="31"/>
      <c r="H20" s="34"/>
      <c r="I20" s="139" t="str">
        <f>'男子対戦表'!F41</f>
        <v>3-0</v>
      </c>
      <c r="J20" s="34"/>
      <c r="K20" s="34"/>
      <c r="L20" s="153"/>
      <c r="M20" s="154"/>
      <c r="N20" s="155"/>
    </row>
    <row r="21" spans="1:14" ht="13.5" customHeight="1">
      <c r="A21" s="156">
        <v>7</v>
      </c>
      <c r="B21" s="150" t="str">
        <f>'男子データー'!B8</f>
        <v>可児工</v>
      </c>
      <c r="C21" s="151" t="s">
        <v>406</v>
      </c>
      <c r="D21" s="34"/>
      <c r="E21" s="115"/>
      <c r="F21" s="34" t="str">
        <f>"S1 "&amp;'男子対戦表'!Q33&amp;" "</f>
        <v>S1 6-0 </v>
      </c>
      <c r="G21" s="31"/>
      <c r="H21" s="31"/>
      <c r="I21" s="115" t="str">
        <f>"S1 "&amp;'男子対戦表'!F42&amp;" "</f>
        <v>S1 6-1 </v>
      </c>
      <c r="J21" s="34"/>
      <c r="K21" s="34"/>
      <c r="L21" s="150" t="str">
        <f>'男子データー'!B16</f>
        <v>大垣南</v>
      </c>
      <c r="M21" s="151" t="s">
        <v>405</v>
      </c>
      <c r="N21" s="150">
        <v>15</v>
      </c>
    </row>
    <row r="22" spans="1:14" ht="13.5" customHeight="1" thickBot="1">
      <c r="A22" s="156"/>
      <c r="B22" s="150"/>
      <c r="C22" s="151"/>
      <c r="D22" s="61"/>
      <c r="E22" s="141" t="str">
        <f>'男子対戦表'!E12</f>
        <v>岐阜</v>
      </c>
      <c r="F22" s="34" t="str">
        <f>"D1 "&amp;'男子対戦表'!Q34&amp;" "</f>
        <v>D1 6-4 </v>
      </c>
      <c r="G22" s="31"/>
      <c r="H22" s="31"/>
      <c r="I22" s="115" t="str">
        <f>"D1 "&amp;'男子対戦表'!F43&amp;" "</f>
        <v>D1 6-0 </v>
      </c>
      <c r="J22" s="116" t="str">
        <f>'男子対戦表'!P21</f>
        <v>県岐阜商</v>
      </c>
      <c r="K22" s="32"/>
      <c r="L22" s="150"/>
      <c r="M22" s="151"/>
      <c r="N22" s="150"/>
    </row>
    <row r="23" spans="1:14" ht="13.5" customHeight="1" thickBot="1" thickTop="1">
      <c r="A23" s="156">
        <v>8</v>
      </c>
      <c r="B23" s="150" t="str">
        <f>'男子データー'!B9</f>
        <v>岐阜</v>
      </c>
      <c r="C23" s="151" t="s">
        <v>404</v>
      </c>
      <c r="D23" s="115"/>
      <c r="E23" s="118" t="str">
        <f>'男子対戦表'!F12</f>
        <v>5-0</v>
      </c>
      <c r="F23" s="31" t="str">
        <f>"S2 "&amp;'男子対戦表'!Q36&amp;" "</f>
        <v>S2 6-1 </v>
      </c>
      <c r="G23" s="31"/>
      <c r="H23" s="31"/>
      <c r="I23" s="31" t="str">
        <f>"S2 "&amp;'男子対戦表'!F45&amp;" "</f>
        <v>S2 6-0 </v>
      </c>
      <c r="J23" s="72" t="str">
        <f>'男子対戦表'!Q21</f>
        <v>5-0</v>
      </c>
      <c r="K23" s="128"/>
      <c r="L23" s="150" t="str">
        <f>'男子データー'!B17</f>
        <v>県岐阜商</v>
      </c>
      <c r="M23" s="151" t="s">
        <v>404</v>
      </c>
      <c r="N23" s="150">
        <v>16</v>
      </c>
    </row>
    <row r="24" spans="1:14" ht="13.5" customHeight="1" thickTop="1">
      <c r="A24" s="156"/>
      <c r="B24" s="150"/>
      <c r="C24" s="151"/>
      <c r="D24" s="131"/>
      <c r="E24" s="31"/>
      <c r="F24" s="31" t="str">
        <f>"D2 "&amp;'男子対戦表'!Q37&amp;" "</f>
        <v>D2 打切 </v>
      </c>
      <c r="G24" s="31"/>
      <c r="H24" s="31"/>
      <c r="I24" s="31" t="str">
        <f>"D2 "&amp;'男子対戦表'!F46&amp;" "</f>
        <v>D2 3-0打切 </v>
      </c>
      <c r="J24" s="31"/>
      <c r="K24" s="34"/>
      <c r="L24" s="150"/>
      <c r="M24" s="151"/>
      <c r="N24" s="150"/>
    </row>
    <row r="25" spans="4:11" ht="13.5" customHeight="1">
      <c r="D25" s="34"/>
      <c r="E25" s="31"/>
      <c r="F25" s="31" t="str">
        <f>"S3 "&amp;'男子対戦表'!Q39&amp;" "</f>
        <v>S3 打切 </v>
      </c>
      <c r="G25" s="31"/>
      <c r="H25" s="31"/>
      <c r="I25" s="31" t="str">
        <f>"S3 "&amp;'男子対戦表'!F48&amp;" "</f>
        <v>S3 打切 </v>
      </c>
      <c r="J25" s="31"/>
      <c r="K25" s="31"/>
    </row>
    <row r="26" spans="4:11" ht="13.5" customHeight="1">
      <c r="D26" s="34"/>
      <c r="E26" s="31"/>
      <c r="F26" s="31"/>
      <c r="G26" s="161"/>
      <c r="H26" s="161"/>
      <c r="I26" s="31"/>
      <c r="J26" s="31"/>
      <c r="K26" s="31"/>
    </row>
    <row r="27" spans="4:13" ht="13.5" customHeight="1">
      <c r="D27" s="31"/>
      <c r="E27" s="31"/>
      <c r="F27" s="37"/>
      <c r="G27" s="47" t="s">
        <v>20</v>
      </c>
      <c r="H27" s="31"/>
      <c r="I27" s="31"/>
      <c r="J27" s="31"/>
      <c r="K27" s="31"/>
      <c r="L27" s="31"/>
      <c r="M27" s="31"/>
    </row>
    <row r="28" spans="4:13" ht="13.5" customHeight="1" thickBot="1">
      <c r="D28" s="148">
        <v>16</v>
      </c>
      <c r="E28" s="149" t="s">
        <v>441</v>
      </c>
      <c r="F28" s="152" t="s">
        <v>404</v>
      </c>
      <c r="G28" s="114"/>
      <c r="H28" s="114"/>
      <c r="I28" s="48"/>
      <c r="J28" s="48"/>
      <c r="K28" s="48"/>
      <c r="L28" s="48"/>
      <c r="M28" s="31"/>
    </row>
    <row r="29" spans="4:13" ht="13.5" customHeight="1" thickBot="1" thickTop="1">
      <c r="D29" s="148"/>
      <c r="E29" s="149"/>
      <c r="F29" s="152"/>
      <c r="G29" s="34"/>
      <c r="H29" s="34"/>
      <c r="I29" s="128" t="str">
        <f>'男子対戦表'!AA63</f>
        <v>県岐阜商</v>
      </c>
      <c r="K29" s="48"/>
      <c r="L29" s="64" t="s">
        <v>442</v>
      </c>
      <c r="M29" s="63"/>
    </row>
    <row r="30" spans="4:13" ht="13.5" customHeight="1" thickTop="1">
      <c r="D30" s="148">
        <v>8</v>
      </c>
      <c r="E30" s="149" t="s">
        <v>28</v>
      </c>
      <c r="F30" s="152" t="s">
        <v>404</v>
      </c>
      <c r="G30" s="34"/>
      <c r="H30" s="34"/>
      <c r="I30" s="69" t="str">
        <f>'男子対戦表'!AB63</f>
        <v>3-0</v>
      </c>
      <c r="K30" s="31"/>
      <c r="L30" s="64" t="s">
        <v>443</v>
      </c>
      <c r="M30" s="63"/>
    </row>
    <row r="31" spans="4:13" ht="13.5" customHeight="1" thickBot="1">
      <c r="D31" s="148"/>
      <c r="E31" s="149"/>
      <c r="F31" s="152"/>
      <c r="G31" s="68"/>
      <c r="H31" s="113" t="str">
        <f>'男子対戦表'!P63</f>
        <v>岐阜北</v>
      </c>
      <c r="I31" s="36" t="str">
        <f>"S1 "&amp;'男子対戦表'!AB64&amp;" "</f>
        <v>S1 6-1 </v>
      </c>
      <c r="K31" s="31"/>
      <c r="L31" s="122" t="s">
        <v>444</v>
      </c>
      <c r="M31" s="64"/>
    </row>
    <row r="32" spans="4:13" ht="13.5" customHeight="1" thickBot="1" thickTop="1">
      <c r="D32" s="149">
        <v>9</v>
      </c>
      <c r="E32" s="149" t="s">
        <v>79</v>
      </c>
      <c r="F32" s="152" t="s">
        <v>404</v>
      </c>
      <c r="G32" s="114"/>
      <c r="H32" s="145" t="str">
        <f>'男子対戦表'!Q63</f>
        <v>3-2</v>
      </c>
      <c r="I32" s="34" t="str">
        <f>"D1 "&amp;'男子対戦表'!AB65&amp;" "</f>
        <v>D1 6-0 </v>
      </c>
      <c r="K32" s="48"/>
      <c r="L32" s="122" t="s">
        <v>445</v>
      </c>
      <c r="M32" s="64"/>
    </row>
    <row r="33" spans="4:13" ht="13.5" customHeight="1" thickTop="1">
      <c r="D33" s="149"/>
      <c r="E33" s="149"/>
      <c r="F33" s="152"/>
      <c r="G33" s="34"/>
      <c r="H33" s="34" t="str">
        <f>"S1 "&amp;'男子対戦表'!Q64&amp;" "</f>
        <v>S1 4-6 </v>
      </c>
      <c r="I33" s="31" t="str">
        <f>"S2 "&amp;'男子対戦表'!AB67&amp;" "</f>
        <v>S2 6-2 </v>
      </c>
      <c r="K33" s="48"/>
      <c r="L33" s="48"/>
      <c r="M33" s="31"/>
    </row>
    <row r="34" spans="4:11" ht="13.5" customHeight="1">
      <c r="D34" s="31"/>
      <c r="E34" s="38"/>
      <c r="F34" s="39"/>
      <c r="G34" s="60"/>
      <c r="H34" s="34" t="str">
        <f>"D1 "&amp;'男子対戦表'!Q65&amp;" "</f>
        <v>D1 6-3 </v>
      </c>
      <c r="I34" s="31" t="str">
        <f>"D2 "&amp;'男子対戦表'!AB68&amp;" "</f>
        <v>D2 2-1打切 </v>
      </c>
      <c r="K34" s="31"/>
    </row>
    <row r="35" spans="4:11" ht="13.5" customHeight="1">
      <c r="D35" s="31"/>
      <c r="G35" s="60"/>
      <c r="H35" s="31" t="str">
        <f>"S2 "&amp;'男子対戦表'!Q67&amp;" "</f>
        <v>S2 6(4)-7 </v>
      </c>
      <c r="I35" s="31" t="str">
        <f>"S3 "&amp;'男子対戦表'!AB70&amp;" "</f>
        <v>S3 2-0打切 </v>
      </c>
      <c r="K35" s="31"/>
    </row>
    <row r="36" spans="4:11" ht="13.5" customHeight="1">
      <c r="D36" s="31"/>
      <c r="G36" s="39"/>
      <c r="H36" s="31" t="str">
        <f>"D2 "&amp;'男子対戦表'!Q68&amp;" "</f>
        <v>D2 6-3 </v>
      </c>
      <c r="I36" s="31"/>
      <c r="J36" s="31"/>
      <c r="K36" s="31"/>
    </row>
    <row r="37" spans="4:11" ht="13.5" customHeight="1">
      <c r="D37" s="31"/>
      <c r="G37" s="39"/>
      <c r="H37" s="31" t="str">
        <f>"S3 "&amp;'男子対戦表'!Q70&amp;" "</f>
        <v>S3 6-4 </v>
      </c>
      <c r="I37" s="31"/>
      <c r="J37" s="31"/>
      <c r="K37" s="31"/>
    </row>
    <row r="38" spans="4:11" ht="12.75">
      <c r="D38" s="31"/>
      <c r="G38" s="31"/>
      <c r="H38" s="31"/>
      <c r="I38" s="31"/>
      <c r="J38" s="31"/>
      <c r="K38" s="31"/>
    </row>
    <row r="39" spans="4:11" ht="12.75">
      <c r="D39" s="31"/>
      <c r="E39" s="31"/>
      <c r="F39" s="31"/>
      <c r="G39" s="31"/>
      <c r="H39" s="31"/>
      <c r="I39" s="31"/>
      <c r="J39" s="31"/>
      <c r="K39" s="31"/>
    </row>
    <row r="40" spans="4:11" ht="12.75">
      <c r="D40" s="26"/>
      <c r="E40" s="26"/>
      <c r="F40" s="26"/>
      <c r="G40" s="26"/>
      <c r="H40" s="26"/>
      <c r="I40" s="26"/>
      <c r="J40" s="26"/>
      <c r="K40" s="26"/>
    </row>
    <row r="41" spans="4:11" ht="12.75">
      <c r="D41" s="26"/>
      <c r="E41" s="26"/>
      <c r="F41" s="26"/>
      <c r="G41" s="26"/>
      <c r="H41" s="26"/>
      <c r="I41" s="26"/>
      <c r="J41" s="26"/>
      <c r="K41" s="26"/>
    </row>
    <row r="42" spans="4:11" ht="12.75">
      <c r="D42" s="26"/>
      <c r="E42" s="26"/>
      <c r="F42" s="26"/>
      <c r="G42" s="26"/>
      <c r="H42" s="26"/>
      <c r="I42" s="26"/>
      <c r="J42" s="26"/>
      <c r="K42" s="26"/>
    </row>
  </sheetData>
  <sheetProtection/>
  <mergeCells count="78">
    <mergeCell ref="C23:C24"/>
    <mergeCell ref="E28:E29"/>
    <mergeCell ref="D28:D29"/>
    <mergeCell ref="C21:C22"/>
    <mergeCell ref="G4:H4"/>
    <mergeCell ref="G5:H5"/>
    <mergeCell ref="F28:F29"/>
    <mergeCell ref="G26:H26"/>
    <mergeCell ref="E30:E31"/>
    <mergeCell ref="F30:F31"/>
    <mergeCell ref="C9:C10"/>
    <mergeCell ref="A7:A8"/>
    <mergeCell ref="G10:H10"/>
    <mergeCell ref="G6:H6"/>
    <mergeCell ref="G7:H7"/>
    <mergeCell ref="G8:H8"/>
    <mergeCell ref="G9:H9"/>
    <mergeCell ref="A11:A12"/>
    <mergeCell ref="A3:A4"/>
    <mergeCell ref="B3:B4"/>
    <mergeCell ref="C3:C4"/>
    <mergeCell ref="A5:A6"/>
    <mergeCell ref="B5:B6"/>
    <mergeCell ref="C5:C6"/>
    <mergeCell ref="B11:B12"/>
    <mergeCell ref="C11:C12"/>
    <mergeCell ref="B7:B8"/>
    <mergeCell ref="C7:C8"/>
    <mergeCell ref="A9:A10"/>
    <mergeCell ref="B9:B10"/>
    <mergeCell ref="A15:A16"/>
    <mergeCell ref="C15:C16"/>
    <mergeCell ref="B15:B16"/>
    <mergeCell ref="A17:A18"/>
    <mergeCell ref="B17:B18"/>
    <mergeCell ref="A19:A20"/>
    <mergeCell ref="B19:B20"/>
    <mergeCell ref="C17:C18"/>
    <mergeCell ref="C19:C20"/>
    <mergeCell ref="A21:A22"/>
    <mergeCell ref="B21:B22"/>
    <mergeCell ref="A23:A24"/>
    <mergeCell ref="B23:B24"/>
    <mergeCell ref="N3:N4"/>
    <mergeCell ref="L5:L6"/>
    <mergeCell ref="M5:M6"/>
    <mergeCell ref="N5:N6"/>
    <mergeCell ref="M3:M4"/>
    <mergeCell ref="L3:L4"/>
    <mergeCell ref="N7:N8"/>
    <mergeCell ref="L9:L10"/>
    <mergeCell ref="M9:M10"/>
    <mergeCell ref="N9:N10"/>
    <mergeCell ref="M7:M8"/>
    <mergeCell ref="L7:L8"/>
    <mergeCell ref="N11:N12"/>
    <mergeCell ref="L15:L16"/>
    <mergeCell ref="M15:M16"/>
    <mergeCell ref="N15:N16"/>
    <mergeCell ref="M11:M12"/>
    <mergeCell ref="L11:L12"/>
    <mergeCell ref="M13:M14"/>
    <mergeCell ref="N17:N18"/>
    <mergeCell ref="L19:L20"/>
    <mergeCell ref="M19:M20"/>
    <mergeCell ref="N19:N20"/>
    <mergeCell ref="M17:M18"/>
    <mergeCell ref="L17:L18"/>
    <mergeCell ref="D30:D31"/>
    <mergeCell ref="D32:D33"/>
    <mergeCell ref="N21:N22"/>
    <mergeCell ref="L23:L24"/>
    <mergeCell ref="M23:M24"/>
    <mergeCell ref="N23:N24"/>
    <mergeCell ref="L21:L22"/>
    <mergeCell ref="M21:M22"/>
    <mergeCell ref="E32:E33"/>
    <mergeCell ref="F32:F33"/>
  </mergeCells>
  <conditionalFormatting sqref="B9:C12 L3:N6 B3:C6 D32:F33 B15:C18 B21:C24 L9:N12 L15:N18 L21:N24">
    <cfRule type="expression" priority="7" dxfId="12" stopIfTrue="1">
      <formula>ISERROR(B3)</formula>
    </cfRule>
  </conditionalFormatting>
  <conditionalFormatting sqref="E30:F31">
    <cfRule type="expression" priority="2" dxfId="12" stopIfTrue="1">
      <formula>ISERROR(E30)</formula>
    </cfRule>
  </conditionalFormatting>
  <conditionalFormatting sqref="E28:F29">
    <cfRule type="expression" priority="1" dxfId="12" stopIfTrue="1">
      <formula>ISERROR(E28)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2.625" style="2" customWidth="1"/>
    <col min="2" max="2" width="3.50390625" style="2" customWidth="1"/>
    <col min="3" max="3" width="3.75390625" style="2" customWidth="1"/>
    <col min="4" max="4" width="3.00390625" style="2" customWidth="1"/>
    <col min="5" max="5" width="16.625" style="2" customWidth="1"/>
    <col min="6" max="8" width="2.125" style="3" customWidth="1"/>
    <col min="9" max="9" width="16.625" style="2" customWidth="1"/>
    <col min="10" max="10" width="3.00390625" style="2" customWidth="1"/>
    <col min="11" max="11" width="3.50390625" style="2" customWidth="1"/>
    <col min="12" max="12" width="2.625" style="2" customWidth="1"/>
    <col min="13" max="13" width="3.50390625" style="2" customWidth="1"/>
    <col min="14" max="14" width="3.75390625" style="2" customWidth="1"/>
    <col min="15" max="15" width="3.00390625" style="2" customWidth="1"/>
    <col min="16" max="16" width="16.625" style="2" customWidth="1"/>
    <col min="17" max="19" width="2.125" style="3" customWidth="1"/>
    <col min="20" max="20" width="16.625" style="2" customWidth="1"/>
    <col min="21" max="21" width="3.125" style="2" customWidth="1"/>
    <col min="22" max="22" width="3.50390625" style="2" customWidth="1"/>
    <col min="23" max="23" width="2.625" style="2" customWidth="1"/>
    <col min="24" max="24" width="3.50390625" style="2" customWidth="1"/>
    <col min="25" max="25" width="3.75390625" style="2" customWidth="1"/>
    <col min="26" max="26" width="3.00390625" style="2" customWidth="1"/>
    <col min="27" max="27" width="16.625" style="2" customWidth="1"/>
    <col min="28" max="30" width="2.125" style="3" customWidth="1"/>
    <col min="31" max="31" width="16.625" style="2" customWidth="1"/>
    <col min="32" max="32" width="3.00390625" style="2" customWidth="1"/>
    <col min="33" max="33" width="3.50390625" style="2" customWidth="1"/>
    <col min="34" max="16384" width="13.00390625" style="2" customWidth="1"/>
  </cols>
  <sheetData>
    <row r="1" spans="1:33" s="1" customFormat="1" ht="12.75">
      <c r="A1" s="4"/>
      <c r="B1" s="2"/>
      <c r="C1" s="5" t="s">
        <v>0</v>
      </c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2"/>
      <c r="AF1" s="2"/>
      <c r="AG1" s="2"/>
    </row>
    <row r="2" spans="1:33" s="1" customFormat="1" ht="19.5" customHeight="1" thickBot="1">
      <c r="A2" s="2"/>
      <c r="B2" s="6">
        <v>1</v>
      </c>
      <c r="C2" s="2"/>
      <c r="D2" s="2"/>
      <c r="E2" s="2"/>
      <c r="F2" s="3"/>
      <c r="G2" s="3"/>
      <c r="H2" s="3"/>
      <c r="I2" s="2"/>
      <c r="J2" s="2"/>
      <c r="K2" s="2"/>
      <c r="L2" s="2"/>
      <c r="M2" s="6">
        <v>2</v>
      </c>
      <c r="N2" s="2"/>
      <c r="O2" s="2"/>
      <c r="P2" s="2"/>
      <c r="Q2" s="3"/>
      <c r="R2" s="3"/>
      <c r="S2" s="3"/>
      <c r="T2" s="2"/>
      <c r="U2" s="2"/>
      <c r="V2" s="2"/>
      <c r="W2" s="2"/>
      <c r="X2" s="6">
        <v>3</v>
      </c>
      <c r="Y2" s="2"/>
      <c r="Z2" s="2"/>
      <c r="AA2" s="2"/>
      <c r="AB2" s="3"/>
      <c r="AC2" s="3"/>
      <c r="AD2" s="3"/>
      <c r="AE2" s="2"/>
      <c r="AF2" s="2"/>
      <c r="AG2" s="2"/>
    </row>
    <row r="3" spans="2:33" s="1" customFormat="1" ht="19.5" customHeight="1" thickBot="1">
      <c r="B3" s="7">
        <v>1</v>
      </c>
      <c r="C3" s="8" t="s">
        <v>16</v>
      </c>
      <c r="D3" s="9">
        <f>B3</f>
        <v>1</v>
      </c>
      <c r="E3" s="10" t="str">
        <f>VLOOKUP(B3,'男子データー'!$A$2:$L$17,2,0)</f>
        <v>麗澤瑞浪</v>
      </c>
      <c r="F3" s="167" t="s">
        <v>409</v>
      </c>
      <c r="G3" s="168"/>
      <c r="H3" s="169"/>
      <c r="I3" s="10" t="str">
        <f>VLOOKUP(K3,'男子データー'!$A$2:$L$17,2,0)</f>
        <v>岐阜東</v>
      </c>
      <c r="J3" s="11">
        <f>K3</f>
        <v>2</v>
      </c>
      <c r="K3" s="7">
        <v>2</v>
      </c>
      <c r="M3" s="7">
        <v>3</v>
      </c>
      <c r="N3" s="8" t="s">
        <v>17</v>
      </c>
      <c r="O3" s="9">
        <f>M3</f>
        <v>3</v>
      </c>
      <c r="P3" s="10" t="str">
        <f>VLOOKUP(M3,'男子データー'!$A$2:$L$17,2,0)</f>
        <v>関</v>
      </c>
      <c r="Q3" s="167" t="s">
        <v>411</v>
      </c>
      <c r="R3" s="168"/>
      <c r="S3" s="169"/>
      <c r="T3" s="10" t="str">
        <f>VLOOKUP(V3,'男子データー'!$A$2:$L$17,2,0)</f>
        <v>大垣東</v>
      </c>
      <c r="U3" s="11">
        <f>V3</f>
        <v>4</v>
      </c>
      <c r="V3" s="7">
        <v>4</v>
      </c>
      <c r="X3" s="7">
        <v>5</v>
      </c>
      <c r="Y3" s="8" t="s">
        <v>17</v>
      </c>
      <c r="Z3" s="9">
        <f>X3</f>
        <v>5</v>
      </c>
      <c r="AA3" s="10" t="str">
        <f>VLOOKUP(X3,'男子データー'!$A$2:$L$17,2,0)</f>
        <v>加納</v>
      </c>
      <c r="AB3" s="167" t="s">
        <v>411</v>
      </c>
      <c r="AC3" s="168"/>
      <c r="AD3" s="169"/>
      <c r="AE3" s="10" t="str">
        <f>VLOOKUP(AG3,'男子データー'!$A$2:$L$17,2,0)</f>
        <v>中津</v>
      </c>
      <c r="AF3" s="11">
        <f>AG3</f>
        <v>6</v>
      </c>
      <c r="AG3" s="7">
        <v>6</v>
      </c>
    </row>
    <row r="4" spans="2:33" s="1" customFormat="1" ht="19.5" customHeight="1">
      <c r="B4" s="7">
        <v>1</v>
      </c>
      <c r="C4" s="40" t="s">
        <v>21</v>
      </c>
      <c r="D4" s="12"/>
      <c r="E4" s="41" t="str">
        <f>VLOOKUP(B3,'男子データー'!$A$2:$L$17,3.45678+B4,1)</f>
        <v>矢内　大祐②</v>
      </c>
      <c r="F4" s="170" t="s">
        <v>410</v>
      </c>
      <c r="G4" s="171"/>
      <c r="H4" s="172"/>
      <c r="I4" s="21" t="str">
        <f>VLOOKUP(K3,'男子データー'!$A$2:$L$17,3.45678+K4,1)</f>
        <v>大西　崚央②</v>
      </c>
      <c r="J4" s="13"/>
      <c r="K4" s="7">
        <v>1</v>
      </c>
      <c r="M4" s="7">
        <v>1</v>
      </c>
      <c r="N4" s="40" t="s">
        <v>21</v>
      </c>
      <c r="O4" s="12"/>
      <c r="P4" s="41" t="str">
        <f>VLOOKUP(M3,'男子データー'!$A$2:$L$17,3.45678+M4,1)</f>
        <v>三品　遥輝②</v>
      </c>
      <c r="Q4" s="170" t="s">
        <v>412</v>
      </c>
      <c r="R4" s="171"/>
      <c r="S4" s="172"/>
      <c r="T4" s="21" t="str">
        <f>VLOOKUP(V3,'男子データー'!$A$2:$L$17,3.45678+V4,1)</f>
        <v>長尾　侑和②</v>
      </c>
      <c r="U4" s="13"/>
      <c r="V4" s="7">
        <v>1</v>
      </c>
      <c r="X4" s="7">
        <v>1</v>
      </c>
      <c r="Y4" s="40" t="s">
        <v>21</v>
      </c>
      <c r="Z4" s="12"/>
      <c r="AA4" s="41" t="str">
        <f>VLOOKUP(X3,'男子データー'!$A$2:$L$17,3.45678+X4,1)</f>
        <v>北島　颯人②</v>
      </c>
      <c r="AB4" s="170" t="s">
        <v>410</v>
      </c>
      <c r="AC4" s="171"/>
      <c r="AD4" s="172"/>
      <c r="AE4" s="21" t="str">
        <f>VLOOKUP(AG3,'男子データー'!$A$2:$L$17,3.45678+AG4,1)</f>
        <v>黒川　晄汰①</v>
      </c>
      <c r="AF4" s="13"/>
      <c r="AG4" s="7">
        <v>1</v>
      </c>
    </row>
    <row r="5" spans="2:33" s="1" customFormat="1" ht="19.5" customHeight="1">
      <c r="B5" s="7">
        <v>4</v>
      </c>
      <c r="C5" s="162" t="s">
        <v>22</v>
      </c>
      <c r="D5" s="51"/>
      <c r="E5" s="52" t="str">
        <f>VLOOKUP(B3,'男子データー'!$A$2:$L$17,3.45678+B5,1)</f>
        <v>長田虎汰郎②</v>
      </c>
      <c r="F5" s="185" t="s">
        <v>410</v>
      </c>
      <c r="G5" s="186"/>
      <c r="H5" s="187"/>
      <c r="I5" s="52" t="str">
        <f>VLOOKUP(K3,'男子データー'!$A$2:$L$17,3.45678+K5,1)</f>
        <v>森藤　寛大②</v>
      </c>
      <c r="J5" s="53"/>
      <c r="K5" s="7">
        <v>3</v>
      </c>
      <c r="M5" s="7">
        <v>3</v>
      </c>
      <c r="N5" s="162" t="s">
        <v>22</v>
      </c>
      <c r="O5" s="51"/>
      <c r="P5" s="52" t="str">
        <f>VLOOKUP(M3,'男子データー'!$A$2:$L$17,3.45678+M5,1)</f>
        <v>後藤　新太②</v>
      </c>
      <c r="Q5" s="185" t="s">
        <v>413</v>
      </c>
      <c r="R5" s="186"/>
      <c r="S5" s="187"/>
      <c r="T5" s="52" t="str">
        <f>VLOOKUP(V3,'男子データー'!$A$2:$L$17,3.45678+V5,1)</f>
        <v>渡邊　陽向②</v>
      </c>
      <c r="U5" s="53"/>
      <c r="V5" s="7">
        <v>3</v>
      </c>
      <c r="X5" s="7">
        <v>3</v>
      </c>
      <c r="Y5" s="162" t="s">
        <v>22</v>
      </c>
      <c r="Z5" s="51"/>
      <c r="AA5" s="52" t="str">
        <f>VLOOKUP(X3,'男子データー'!$A$2:$L$17,3.45678+X5,1)</f>
        <v>辻　　隼平②</v>
      </c>
      <c r="AB5" s="185" t="s">
        <v>416</v>
      </c>
      <c r="AC5" s="186"/>
      <c r="AD5" s="187"/>
      <c r="AE5" s="52" t="str">
        <f>VLOOKUP(AG3,'男子データー'!$A$2:$L$17,3.45678+AG5,1)</f>
        <v>村田　瑞樹②</v>
      </c>
      <c r="AF5" s="53"/>
      <c r="AG5" s="7">
        <v>2</v>
      </c>
    </row>
    <row r="6" spans="2:33" s="1" customFormat="1" ht="19.5" customHeight="1">
      <c r="B6" s="7">
        <v>8</v>
      </c>
      <c r="C6" s="163"/>
      <c r="D6" s="28"/>
      <c r="E6" s="44" t="str">
        <f>VLOOKUP(B3,'男子データー'!$A$2:$L$17,3.45678+B6,1)</f>
        <v>山本　悠生①</v>
      </c>
      <c r="F6" s="188"/>
      <c r="G6" s="189"/>
      <c r="H6" s="190"/>
      <c r="I6" s="23" t="str">
        <f>VLOOKUP(K3,'男子データー'!$A$2:$L$17,3.45678+K6,1)</f>
        <v>五島　佳祐②</v>
      </c>
      <c r="J6" s="29"/>
      <c r="K6" s="7">
        <v>6</v>
      </c>
      <c r="M6" s="7">
        <v>4</v>
      </c>
      <c r="N6" s="163"/>
      <c r="O6" s="28"/>
      <c r="P6" s="44" t="str">
        <f>VLOOKUP(M3,'男子データー'!$A$2:$L$17,3.45678+M6,1)</f>
        <v>渡邉　楓大②</v>
      </c>
      <c r="Q6" s="188"/>
      <c r="R6" s="189"/>
      <c r="S6" s="190"/>
      <c r="T6" s="23" t="str">
        <f>VLOOKUP(V3,'男子データー'!$A$2:$L$17,3.45678+V6,1)</f>
        <v>光井　祐輝②</v>
      </c>
      <c r="U6" s="29"/>
      <c r="V6" s="7">
        <v>4</v>
      </c>
      <c r="X6" s="7">
        <v>7</v>
      </c>
      <c r="Y6" s="163"/>
      <c r="Z6" s="28"/>
      <c r="AA6" s="44" t="str">
        <f>VLOOKUP(X3,'男子データー'!$A$2:$L$17,3.45678+X6,1)</f>
        <v>河辺　一心②</v>
      </c>
      <c r="AB6" s="188"/>
      <c r="AC6" s="189"/>
      <c r="AD6" s="190"/>
      <c r="AE6" s="23" t="str">
        <f>VLOOKUP(AG3,'男子データー'!$A$2:$L$17,3.45678+AG6,1)</f>
        <v>高須　　煌②</v>
      </c>
      <c r="AF6" s="29"/>
      <c r="AG6" s="7">
        <v>3</v>
      </c>
    </row>
    <row r="7" spans="2:33" s="1" customFormat="1" ht="19.5" customHeight="1">
      <c r="B7" s="7">
        <v>2</v>
      </c>
      <c r="C7" s="54" t="s">
        <v>23</v>
      </c>
      <c r="D7" s="55"/>
      <c r="E7" s="56" t="str">
        <f>VLOOKUP(B3,'男子データー'!$A$2:$L$17,3.45678+B7,1)</f>
        <v>西山　大樹①</v>
      </c>
      <c r="F7" s="182" t="s">
        <v>410</v>
      </c>
      <c r="G7" s="183"/>
      <c r="H7" s="184"/>
      <c r="I7" s="56" t="str">
        <f>VLOOKUP(K3,'男子データー'!$A$2:$L$17,3.45678+K7,1)</f>
        <v>西村　友希②</v>
      </c>
      <c r="J7" s="57"/>
      <c r="K7" s="7">
        <v>2</v>
      </c>
      <c r="M7" s="7">
        <v>2</v>
      </c>
      <c r="N7" s="54" t="s">
        <v>23</v>
      </c>
      <c r="O7" s="55"/>
      <c r="P7" s="56" t="str">
        <f>VLOOKUP(M3,'男子データー'!$A$2:$L$17,3.45678+M7,1)</f>
        <v>尾関日乃佑②</v>
      </c>
      <c r="Q7" s="182" t="s">
        <v>414</v>
      </c>
      <c r="R7" s="183"/>
      <c r="S7" s="184"/>
      <c r="T7" s="56" t="str">
        <f>VLOOKUP(V3,'男子データー'!$A$2:$L$17,3.45678+V7,1)</f>
        <v>佐藤　　漣②</v>
      </c>
      <c r="U7" s="57"/>
      <c r="V7" s="7">
        <v>2</v>
      </c>
      <c r="X7" s="7">
        <v>2</v>
      </c>
      <c r="Y7" s="54" t="s">
        <v>23</v>
      </c>
      <c r="Z7" s="55"/>
      <c r="AA7" s="56" t="str">
        <f>VLOOKUP(X3,'男子データー'!$A$2:$L$17,3.45678+X7,1)</f>
        <v>井深　雄貴②</v>
      </c>
      <c r="AB7" s="182" t="s">
        <v>415</v>
      </c>
      <c r="AC7" s="183"/>
      <c r="AD7" s="184"/>
      <c r="AE7" s="56" t="str">
        <f>VLOOKUP(AG3,'男子データー'!$A$2:$L$17,3.45678+AG7,1)</f>
        <v>西尾　拓哉①</v>
      </c>
      <c r="AF7" s="57"/>
      <c r="AG7" s="7">
        <v>4</v>
      </c>
    </row>
    <row r="8" spans="2:33" s="1" customFormat="1" ht="19.5" customHeight="1">
      <c r="B8" s="7">
        <v>5</v>
      </c>
      <c r="C8" s="162" t="s">
        <v>24</v>
      </c>
      <c r="D8" s="51"/>
      <c r="E8" s="52" t="str">
        <f>VLOOKUP(B3,'男子データー'!$A$2:$L$17,3.45678+B8,1)</f>
        <v>加藤　佑真②</v>
      </c>
      <c r="F8" s="176" t="s">
        <v>410</v>
      </c>
      <c r="G8" s="177"/>
      <c r="H8" s="178"/>
      <c r="I8" s="52" t="str">
        <f>VLOOKUP(K3,'男子データー'!$A$2:$L$17,3.45678+K8,1)</f>
        <v>白木　寛二②</v>
      </c>
      <c r="J8" s="53"/>
      <c r="K8" s="7">
        <v>4</v>
      </c>
      <c r="M8" s="7">
        <v>6</v>
      </c>
      <c r="N8" s="162" t="s">
        <v>24</v>
      </c>
      <c r="O8" s="51"/>
      <c r="P8" s="52" t="str">
        <f>VLOOKUP(M3,'男子データー'!$A$2:$L$17,3.45678+M8,1)</f>
        <v>西村　優汰②</v>
      </c>
      <c r="Q8" s="176" t="s">
        <v>410</v>
      </c>
      <c r="R8" s="177"/>
      <c r="S8" s="178"/>
      <c r="T8" s="52" t="str">
        <f>VLOOKUP(V3,'男子データー'!$A$2:$L$17,3.45678+V8,1)</f>
        <v>髙木　淳平②</v>
      </c>
      <c r="U8" s="53"/>
      <c r="V8" s="7">
        <v>5</v>
      </c>
      <c r="X8" s="7">
        <v>5</v>
      </c>
      <c r="Y8" s="162" t="s">
        <v>24</v>
      </c>
      <c r="Z8" s="51"/>
      <c r="AA8" s="52" t="str">
        <f>VLOOKUP(X3,'男子データー'!$A$2:$L$17,3.45678+X8,1)</f>
        <v>池田ゆあん②</v>
      </c>
      <c r="AB8" s="176" t="s">
        <v>415</v>
      </c>
      <c r="AC8" s="177"/>
      <c r="AD8" s="178"/>
      <c r="AE8" s="52" t="str">
        <f>VLOOKUP(AG3,'男子データー'!$A$2:$L$17,3.45678+AG8,1)</f>
        <v>高村　琉世②</v>
      </c>
      <c r="AF8" s="53"/>
      <c r="AG8" s="7">
        <v>5</v>
      </c>
    </row>
    <row r="9" spans="2:33" s="1" customFormat="1" ht="19.5" customHeight="1">
      <c r="B9" s="7">
        <v>7</v>
      </c>
      <c r="C9" s="163"/>
      <c r="D9" s="14"/>
      <c r="E9" s="19" t="str">
        <f>VLOOKUP(B3,'男子データー'!$A$2:$L$17,3.45678+B9,1)</f>
        <v>加藤　樹真②</v>
      </c>
      <c r="F9" s="179"/>
      <c r="G9" s="180"/>
      <c r="H9" s="181"/>
      <c r="I9" s="19" t="str">
        <f>VLOOKUP(K3,'男子データー'!$A$2:$L$17,3.45678+K9,1)</f>
        <v>市原　涼太②</v>
      </c>
      <c r="J9" s="15"/>
      <c r="K9" s="7">
        <v>5</v>
      </c>
      <c r="M9" s="7">
        <v>7</v>
      </c>
      <c r="N9" s="163"/>
      <c r="O9" s="14"/>
      <c r="P9" s="19" t="str">
        <f>VLOOKUP(M3,'男子データー'!$A$2:$L$17,3.45678+M9,1)</f>
        <v>山藤　　遼②</v>
      </c>
      <c r="Q9" s="179"/>
      <c r="R9" s="180"/>
      <c r="S9" s="181"/>
      <c r="T9" s="19" t="str">
        <f>VLOOKUP(V3,'男子データー'!$A$2:$L$17,3.45678+V9,1)</f>
        <v>小竹　翔太②</v>
      </c>
      <c r="U9" s="15"/>
      <c r="V9" s="7">
        <v>7</v>
      </c>
      <c r="X9" s="7">
        <v>6</v>
      </c>
      <c r="Y9" s="163"/>
      <c r="Z9" s="14"/>
      <c r="AA9" s="19" t="str">
        <f>VLOOKUP(X3,'男子データー'!$A$2:$L$17,3.45678+X9,1)</f>
        <v>坂井田息吹②</v>
      </c>
      <c r="AB9" s="179"/>
      <c r="AC9" s="180"/>
      <c r="AD9" s="181"/>
      <c r="AE9" s="19" t="str">
        <f>VLOOKUP(AG3,'男子データー'!$A$2:$L$17,3.45678+AG9,1)</f>
        <v>小木曽真央②</v>
      </c>
      <c r="AF9" s="15"/>
      <c r="AG9" s="7">
        <v>6</v>
      </c>
    </row>
    <row r="10" spans="2:33" s="1" customFormat="1" ht="19.5" customHeight="1" thickBot="1">
      <c r="B10" s="7">
        <v>3</v>
      </c>
      <c r="C10" s="45" t="s">
        <v>25</v>
      </c>
      <c r="D10" s="16"/>
      <c r="E10" s="20" t="str">
        <f>VLOOKUP(B3,'男子データー'!$A$2:$L$17,3.45678+B10,1)</f>
        <v>白井幸太朗①</v>
      </c>
      <c r="F10" s="173" t="s">
        <v>410</v>
      </c>
      <c r="G10" s="174"/>
      <c r="H10" s="175"/>
      <c r="I10" s="20" t="str">
        <f>VLOOKUP(K3,'男子データー'!$A$2:$L$17,3.45678+K10,1)</f>
        <v>田中　滉朗②</v>
      </c>
      <c r="J10" s="17"/>
      <c r="K10" s="7">
        <v>9</v>
      </c>
      <c r="M10" s="7">
        <v>5</v>
      </c>
      <c r="N10" s="45" t="s">
        <v>25</v>
      </c>
      <c r="O10" s="16"/>
      <c r="P10" s="20" t="str">
        <f>VLOOKUP(M3,'男子データー'!$A$2:$L$17,3.45678+M10,1)</f>
        <v>髙木　一磨①</v>
      </c>
      <c r="Q10" s="173" t="s">
        <v>414</v>
      </c>
      <c r="R10" s="174"/>
      <c r="S10" s="175"/>
      <c r="T10" s="20" t="str">
        <f>VLOOKUP(V3,'男子データー'!$A$2:$L$17,3.45678+V10,1)</f>
        <v>川添　創平②</v>
      </c>
      <c r="U10" s="17"/>
      <c r="V10" s="7">
        <v>6</v>
      </c>
      <c r="X10" s="7">
        <v>8</v>
      </c>
      <c r="Y10" s="45" t="s">
        <v>25</v>
      </c>
      <c r="Z10" s="16"/>
      <c r="AA10" s="20" t="str">
        <f>VLOOKUP(X3,'男子データー'!$A$2:$L$17,3.45678+X10,1)</f>
        <v>岩田　一輝①</v>
      </c>
      <c r="AB10" s="173" t="s">
        <v>413</v>
      </c>
      <c r="AC10" s="174"/>
      <c r="AD10" s="175"/>
      <c r="AE10" s="20" t="str">
        <f>VLOOKUP(AG3,'男子データー'!$A$2:$L$17,3.45678+AG10,1)</f>
        <v>伊藤　一真①</v>
      </c>
      <c r="AF10" s="17"/>
      <c r="AG10" s="7">
        <v>7</v>
      </c>
    </row>
    <row r="11" spans="1:33" s="1" customFormat="1" ht="19.5" customHeight="1" thickBot="1">
      <c r="A11" s="2"/>
      <c r="B11" s="6">
        <v>4</v>
      </c>
      <c r="C11" s="2"/>
      <c r="D11" s="2"/>
      <c r="E11" s="2"/>
      <c r="F11" s="58"/>
      <c r="G11" s="58"/>
      <c r="H11" s="58"/>
      <c r="I11" s="2"/>
      <c r="J11" s="2"/>
      <c r="K11" s="2"/>
      <c r="L11" s="2"/>
      <c r="M11" s="6">
        <v>5</v>
      </c>
      <c r="N11" s="2"/>
      <c r="O11" s="2"/>
      <c r="P11" s="2"/>
      <c r="Q11" s="58"/>
      <c r="R11" s="58"/>
      <c r="S11" s="58"/>
      <c r="T11" s="2"/>
      <c r="U11" s="2"/>
      <c r="V11" s="2"/>
      <c r="W11" s="2"/>
      <c r="X11" s="6">
        <v>6</v>
      </c>
      <c r="Y11" s="2"/>
      <c r="Z11" s="2"/>
      <c r="AA11" s="2"/>
      <c r="AB11" s="58"/>
      <c r="AC11" s="58"/>
      <c r="AD11" s="58"/>
      <c r="AE11" s="2"/>
      <c r="AF11" s="2"/>
      <c r="AG11" s="2"/>
    </row>
    <row r="12" spans="2:33" s="1" customFormat="1" ht="19.5" customHeight="1" thickBot="1">
      <c r="B12" s="7">
        <v>8</v>
      </c>
      <c r="C12" s="8" t="s">
        <v>17</v>
      </c>
      <c r="D12" s="9">
        <f>B12</f>
        <v>8</v>
      </c>
      <c r="E12" s="10" t="str">
        <f>VLOOKUP(B12,'男子データー'!$A$2:$L$17,2,0)</f>
        <v>岐阜</v>
      </c>
      <c r="F12" s="167" t="s">
        <v>409</v>
      </c>
      <c r="G12" s="168"/>
      <c r="H12" s="169"/>
      <c r="I12" s="10" t="str">
        <f>VLOOKUP(K12,'男子データー'!$A$2:$L$17,2,0)</f>
        <v>可児工</v>
      </c>
      <c r="J12" s="11">
        <f>K12</f>
        <v>7</v>
      </c>
      <c r="K12" s="7">
        <v>7</v>
      </c>
      <c r="M12" s="7">
        <v>9</v>
      </c>
      <c r="N12" s="8" t="s">
        <v>17</v>
      </c>
      <c r="O12" s="9">
        <f>M12</f>
        <v>9</v>
      </c>
      <c r="P12" s="10" t="str">
        <f>VLOOKUP(M12,'男子データー'!$A$2:$L$17,2,0)</f>
        <v>岐阜北</v>
      </c>
      <c r="Q12" s="167" t="s">
        <v>409</v>
      </c>
      <c r="R12" s="168"/>
      <c r="S12" s="169"/>
      <c r="T12" s="10" t="str">
        <f>VLOOKUP(V12,'男子データー'!$A$2:$L$17,2,0)</f>
        <v>多治見</v>
      </c>
      <c r="U12" s="11">
        <f>V12</f>
        <v>10</v>
      </c>
      <c r="V12" s="7">
        <v>10</v>
      </c>
      <c r="X12" s="7">
        <v>11</v>
      </c>
      <c r="Y12" s="8" t="s">
        <v>17</v>
      </c>
      <c r="Z12" s="9">
        <f>X12</f>
        <v>11</v>
      </c>
      <c r="AA12" s="10" t="str">
        <f>VLOOKUP(X12,'男子データー'!$A$2:$L$17,2,0)</f>
        <v>各務原</v>
      </c>
      <c r="AB12" s="167" t="s">
        <v>424</v>
      </c>
      <c r="AC12" s="168"/>
      <c r="AD12" s="169"/>
      <c r="AE12" s="10" t="str">
        <f>VLOOKUP(AG12,'男子データー'!$A$2:$L$17,2,0)</f>
        <v>関商工</v>
      </c>
      <c r="AF12" s="11">
        <f>AG12</f>
        <v>12</v>
      </c>
      <c r="AG12" s="7">
        <v>12</v>
      </c>
    </row>
    <row r="13" spans="2:33" s="1" customFormat="1" ht="19.5" customHeight="1">
      <c r="B13" s="7">
        <v>1</v>
      </c>
      <c r="C13" s="40" t="s">
        <v>21</v>
      </c>
      <c r="D13" s="12"/>
      <c r="E13" s="41" t="str">
        <f>VLOOKUP(B12,'男子データー'!$A$2:$L$17,3.45678+B13,1)</f>
        <v>村田　佑太①</v>
      </c>
      <c r="F13" s="170" t="s">
        <v>412</v>
      </c>
      <c r="G13" s="171"/>
      <c r="H13" s="172"/>
      <c r="I13" s="21" t="str">
        <f>VLOOKUP(K12,'男子データー'!$A$2:$L$17,3.45678+K13,1)</f>
        <v>古田　琉聖②</v>
      </c>
      <c r="J13" s="13"/>
      <c r="K13" s="7">
        <v>4</v>
      </c>
      <c r="M13" s="7">
        <v>1</v>
      </c>
      <c r="N13" s="40" t="s">
        <v>21</v>
      </c>
      <c r="O13" s="12"/>
      <c r="P13" s="41" t="str">
        <f>VLOOKUP(M12,'男子データー'!$A$2:$L$17,3.45678+M13,1)</f>
        <v>杉田　健心②</v>
      </c>
      <c r="Q13" s="170" t="s">
        <v>410</v>
      </c>
      <c r="R13" s="197"/>
      <c r="S13" s="198"/>
      <c r="T13" s="21" t="str">
        <f>VLOOKUP(V12,'男子データー'!$A$2:$L$17,3.45678+V13,1)</f>
        <v>木股　綜希②</v>
      </c>
      <c r="U13" s="13"/>
      <c r="V13" s="7">
        <v>1</v>
      </c>
      <c r="X13" s="7">
        <v>1</v>
      </c>
      <c r="Y13" s="40" t="s">
        <v>21</v>
      </c>
      <c r="Z13" s="12"/>
      <c r="AA13" s="41" t="str">
        <f>VLOOKUP(X12,'男子データー'!$A$2:$L$17,3.45678+X13,1)</f>
        <v>塩谷　怜大②</v>
      </c>
      <c r="AB13" s="170" t="s">
        <v>415</v>
      </c>
      <c r="AC13" s="197"/>
      <c r="AD13" s="198"/>
      <c r="AE13" s="21" t="str">
        <f>VLOOKUP(AG12,'男子データー'!$A$2:$L$17,3.45678+AG13,1)</f>
        <v>大野　昊大②</v>
      </c>
      <c r="AF13" s="13"/>
      <c r="AG13" s="7">
        <v>1</v>
      </c>
    </row>
    <row r="14" spans="2:33" s="1" customFormat="1" ht="19.5" customHeight="1">
      <c r="B14" s="7">
        <v>6</v>
      </c>
      <c r="C14" s="162" t="s">
        <v>22</v>
      </c>
      <c r="D14" s="51"/>
      <c r="E14" s="52" t="str">
        <f>VLOOKUP(B12,'男子データー'!$A$2:$L$17,3.45678+B14,1)</f>
        <v>八代　征己②</v>
      </c>
      <c r="F14" s="185" t="s">
        <v>417</v>
      </c>
      <c r="G14" s="186"/>
      <c r="H14" s="187"/>
      <c r="I14" s="52" t="str">
        <f>VLOOKUP(K12,'男子データー'!$A$2:$L$17,3.45678+K14,1)</f>
        <v>今井　柊吾②</v>
      </c>
      <c r="J14" s="53"/>
      <c r="K14" s="7">
        <v>2</v>
      </c>
      <c r="M14" s="7">
        <v>2</v>
      </c>
      <c r="N14" s="162" t="s">
        <v>22</v>
      </c>
      <c r="O14" s="51"/>
      <c r="P14" s="52" t="str">
        <f>VLOOKUP(M12,'男子データー'!$A$2:$L$17,3.45678+M14,1)</f>
        <v>片桐　佳祐②</v>
      </c>
      <c r="Q14" s="185" t="s">
        <v>410</v>
      </c>
      <c r="R14" s="199"/>
      <c r="S14" s="200"/>
      <c r="T14" s="52" t="str">
        <f>VLOOKUP(V12,'男子データー'!$A$2:$L$17,3.45678+V14,1)</f>
        <v>鈴木　翔太②</v>
      </c>
      <c r="U14" s="53"/>
      <c r="V14" s="7">
        <v>5</v>
      </c>
      <c r="X14" s="7">
        <v>4</v>
      </c>
      <c r="Y14" s="162" t="s">
        <v>22</v>
      </c>
      <c r="Z14" s="51"/>
      <c r="AA14" s="52" t="str">
        <f>VLOOKUP(X12,'男子データー'!$A$2:$L$17,3.45678+X14,1)</f>
        <v>河田　侑大②</v>
      </c>
      <c r="AB14" s="176" t="s">
        <v>425</v>
      </c>
      <c r="AC14" s="177"/>
      <c r="AD14" s="178"/>
      <c r="AE14" s="52" t="str">
        <f>VLOOKUP(AG12,'男子データー'!$A$2:$L$17,3.45678+AG14,1)</f>
        <v>篠田　淳成②</v>
      </c>
      <c r="AF14" s="53"/>
      <c r="AG14" s="7">
        <v>4</v>
      </c>
    </row>
    <row r="15" spans="2:33" s="1" customFormat="1" ht="19.5" customHeight="1">
      <c r="B15" s="7">
        <v>7</v>
      </c>
      <c r="C15" s="163"/>
      <c r="D15" s="28"/>
      <c r="E15" s="44" t="str">
        <f>VLOOKUP(B12,'男子データー'!$A$2:$L$17,3.45678+B15,1)</f>
        <v>森　　俊和②</v>
      </c>
      <c r="F15" s="188"/>
      <c r="G15" s="189"/>
      <c r="H15" s="190"/>
      <c r="I15" s="23" t="str">
        <f>VLOOKUP(K12,'男子データー'!$A$2:$L$17,3.45678+K15,1)</f>
        <v>伊神　悠雅②</v>
      </c>
      <c r="J15" s="29"/>
      <c r="K15" s="7">
        <v>3</v>
      </c>
      <c r="M15" s="7">
        <v>4</v>
      </c>
      <c r="N15" s="163"/>
      <c r="O15" s="28"/>
      <c r="P15" s="44" t="str">
        <f>VLOOKUP(M12,'男子データー'!$A$2:$L$17,3.45678+M15,1)</f>
        <v>奥村　陽太②</v>
      </c>
      <c r="Q15" s="201"/>
      <c r="R15" s="202"/>
      <c r="S15" s="203"/>
      <c r="T15" s="23" t="str">
        <f>VLOOKUP(V12,'男子データー'!$A$2:$L$17,3.45678+V15,1)</f>
        <v>中嶋　海翔②</v>
      </c>
      <c r="U15" s="29"/>
      <c r="V15" s="7">
        <v>6</v>
      </c>
      <c r="X15" s="7">
        <v>5</v>
      </c>
      <c r="Y15" s="163"/>
      <c r="Z15" s="28"/>
      <c r="AA15" s="44" t="str">
        <f>VLOOKUP(X12,'男子データー'!$A$2:$L$17,3.45678+X15,1)</f>
        <v>藤井　雅也②</v>
      </c>
      <c r="AB15" s="194"/>
      <c r="AC15" s="195"/>
      <c r="AD15" s="196"/>
      <c r="AE15" s="23" t="str">
        <f>VLOOKUP(AG12,'男子データー'!$A$2:$L$17,3.45678+AG15,1)</f>
        <v>吉田　航悠①</v>
      </c>
      <c r="AF15" s="29"/>
      <c r="AG15" s="7">
        <v>6</v>
      </c>
    </row>
    <row r="16" spans="2:33" s="1" customFormat="1" ht="19.5" customHeight="1">
      <c r="B16" s="7">
        <v>2</v>
      </c>
      <c r="C16" s="54" t="s">
        <v>23</v>
      </c>
      <c r="D16" s="55"/>
      <c r="E16" s="56" t="str">
        <f>VLOOKUP(B12,'男子データー'!$A$2:$L$17,3.45678+B16,1)</f>
        <v>伏屋　慶一②</v>
      </c>
      <c r="F16" s="182" t="s">
        <v>412</v>
      </c>
      <c r="G16" s="183"/>
      <c r="H16" s="184"/>
      <c r="I16" s="56" t="str">
        <f>VLOOKUP(K12,'男子データー'!$A$2:$L$17,3.45678+K16,1)</f>
        <v>塩崎　諒太②</v>
      </c>
      <c r="J16" s="57"/>
      <c r="K16" s="7">
        <v>6</v>
      </c>
      <c r="M16" s="7">
        <v>3</v>
      </c>
      <c r="N16" s="54" t="s">
        <v>23</v>
      </c>
      <c r="O16" s="55"/>
      <c r="P16" s="56" t="str">
        <f>VLOOKUP(M12,'男子データー'!$A$2:$L$17,3.45678+M16,1)</f>
        <v>鈴木　啓太②</v>
      </c>
      <c r="Q16" s="182" t="s">
        <v>410</v>
      </c>
      <c r="R16" s="183"/>
      <c r="S16" s="184"/>
      <c r="T16" s="56" t="str">
        <f>VLOOKUP(V12,'男子データー'!$A$2:$L$17,3.45678+V16,1)</f>
        <v>小林　聖矢②</v>
      </c>
      <c r="U16" s="57"/>
      <c r="V16" s="7">
        <v>3</v>
      </c>
      <c r="X16" s="7">
        <v>2</v>
      </c>
      <c r="Y16" s="54" t="s">
        <v>23</v>
      </c>
      <c r="Z16" s="55"/>
      <c r="AA16" s="56" t="str">
        <f>VLOOKUP(X12,'男子データー'!$A$2:$L$17,3.45678+X16,1)</f>
        <v>澤田　宗征②</v>
      </c>
      <c r="AB16" s="182" t="s">
        <v>415</v>
      </c>
      <c r="AC16" s="183"/>
      <c r="AD16" s="184"/>
      <c r="AE16" s="56" t="str">
        <f>VLOOKUP(AG12,'男子データー'!$A$2:$L$17,3.45678+AG16,1)</f>
        <v>熊崎　一絆②</v>
      </c>
      <c r="AF16" s="57"/>
      <c r="AG16" s="7">
        <v>2</v>
      </c>
    </row>
    <row r="17" spans="2:33" s="1" customFormat="1" ht="19.5" customHeight="1">
      <c r="B17" s="7">
        <v>8</v>
      </c>
      <c r="C17" s="162" t="s">
        <v>24</v>
      </c>
      <c r="D17" s="51"/>
      <c r="E17" s="52" t="str">
        <f>VLOOKUP(B12,'男子データー'!$A$2:$L$17,3.45678+B17,1)</f>
        <v>瀧上　陽太②</v>
      </c>
      <c r="F17" s="176" t="s">
        <v>415</v>
      </c>
      <c r="G17" s="177"/>
      <c r="H17" s="178"/>
      <c r="I17" s="52" t="str">
        <f>VLOOKUP(K12,'男子データー'!$A$2:$L$17,3.45678+K17,1)</f>
        <v>伊藤　　汀②</v>
      </c>
      <c r="J17" s="53"/>
      <c r="K17" s="7">
        <v>1</v>
      </c>
      <c r="M17" s="7">
        <v>6</v>
      </c>
      <c r="N17" s="162" t="s">
        <v>24</v>
      </c>
      <c r="O17" s="51"/>
      <c r="P17" s="52" t="str">
        <f>VLOOKUP(M12,'男子データー'!$A$2:$L$17,3.45678+M17,1)</f>
        <v>山下銀之丞②</v>
      </c>
      <c r="Q17" s="176" t="s">
        <v>410</v>
      </c>
      <c r="R17" s="177"/>
      <c r="S17" s="178"/>
      <c r="T17" s="133" t="str">
        <f>VLOOKUP(V12,'男子データー'!$A$2:$L$17,3.45678+V17,1)</f>
        <v>吉田　凌平</v>
      </c>
      <c r="U17" s="53"/>
      <c r="V17" s="7"/>
      <c r="X17" s="7">
        <v>6</v>
      </c>
      <c r="Y17" s="162" t="s">
        <v>24</v>
      </c>
      <c r="Z17" s="51"/>
      <c r="AA17" s="52" t="str">
        <f>VLOOKUP(X12,'男子データー'!$A$2:$L$17,3.45678+X17,1)</f>
        <v>中野　祐太②</v>
      </c>
      <c r="AB17" s="176" t="s">
        <v>419</v>
      </c>
      <c r="AC17" s="177"/>
      <c r="AD17" s="178"/>
      <c r="AE17" s="52" t="str">
        <f>VLOOKUP(AG12,'男子データー'!$A$2:$L$17,3.45678+AG17,1)</f>
        <v>吉田　康平②</v>
      </c>
      <c r="AF17" s="53"/>
      <c r="AG17" s="7">
        <v>5</v>
      </c>
    </row>
    <row r="18" spans="2:33" s="1" customFormat="1" ht="19.5" customHeight="1">
      <c r="B18" s="7">
        <v>9</v>
      </c>
      <c r="C18" s="163"/>
      <c r="D18" s="14"/>
      <c r="E18" s="19" t="str">
        <f>VLOOKUP(B12,'男子データー'!$A$2:$L$17,3.45678+B18,1)</f>
        <v>畠山　　凌①</v>
      </c>
      <c r="F18" s="179"/>
      <c r="G18" s="180"/>
      <c r="H18" s="181"/>
      <c r="I18" s="19" t="str">
        <f>VLOOKUP(K12,'男子データー'!$A$2:$L$17,3.45678+K18,1)</f>
        <v>金城　涼太②</v>
      </c>
      <c r="J18" s="15"/>
      <c r="K18" s="7">
        <v>5</v>
      </c>
      <c r="M18" s="7">
        <v>8</v>
      </c>
      <c r="N18" s="163"/>
      <c r="O18" s="14"/>
      <c r="P18" s="19" t="str">
        <f>VLOOKUP(M12,'男子データー'!$A$2:$L$17,3.45678+M18,1)</f>
        <v>三宅　　諒②</v>
      </c>
      <c r="Q18" s="194"/>
      <c r="R18" s="195"/>
      <c r="S18" s="196"/>
      <c r="T18" s="134" t="str">
        <f>VLOOKUP(V12,'男子データー'!$A$2:$L$17,3.45678+V18,1)</f>
        <v>吉田　凌平</v>
      </c>
      <c r="U18" s="15"/>
      <c r="V18" s="7"/>
      <c r="X18" s="7">
        <v>8</v>
      </c>
      <c r="Y18" s="163"/>
      <c r="Z18" s="14"/>
      <c r="AA18" s="19" t="str">
        <f>VLOOKUP(X12,'男子データー'!$A$2:$L$17,3.45678+X18,1)</f>
        <v>佐橋　拓磨②</v>
      </c>
      <c r="AB18" s="194"/>
      <c r="AC18" s="195"/>
      <c r="AD18" s="196"/>
      <c r="AE18" s="19" t="str">
        <f>VLOOKUP(AG12,'男子データー'!$A$2:$L$17,3.45678+AG18,1)</f>
        <v>市川　朝陽①</v>
      </c>
      <c r="AF18" s="15"/>
      <c r="AG18" s="7">
        <v>7</v>
      </c>
    </row>
    <row r="19" spans="2:33" s="1" customFormat="1" ht="19.5" customHeight="1" thickBot="1">
      <c r="B19" s="7">
        <v>3</v>
      </c>
      <c r="C19" s="45" t="s">
        <v>25</v>
      </c>
      <c r="D19" s="16"/>
      <c r="E19" s="20" t="str">
        <f>VLOOKUP(B12,'男子データー'!$A$2:$L$17,3.45678+B19,1)</f>
        <v>中本　大翔①</v>
      </c>
      <c r="F19" s="173" t="s">
        <v>412</v>
      </c>
      <c r="G19" s="174"/>
      <c r="H19" s="175"/>
      <c r="I19" s="20" t="str">
        <f>VLOOKUP(K12,'男子データー'!$A$2:$L$17,3.45678+K19,1)</f>
        <v>神田　琉斗①</v>
      </c>
      <c r="J19" s="17"/>
      <c r="K19" s="7">
        <v>7</v>
      </c>
      <c r="M19" s="7">
        <v>7</v>
      </c>
      <c r="N19" s="45" t="s">
        <v>25</v>
      </c>
      <c r="O19" s="16"/>
      <c r="P19" s="20" t="str">
        <f>VLOOKUP(M12,'男子データー'!$A$2:$L$17,3.45678+M19,1)</f>
        <v>國井　恵佑②</v>
      </c>
      <c r="Q19" s="173" t="s">
        <v>410</v>
      </c>
      <c r="R19" s="174"/>
      <c r="S19" s="175"/>
      <c r="T19" s="135" t="str">
        <f>VLOOKUP(V12,'男子データー'!$A$2:$L$17,3.45678+V19,1)</f>
        <v>吉田　凌平</v>
      </c>
      <c r="U19" s="17"/>
      <c r="V19" s="7"/>
      <c r="X19" s="7">
        <v>3</v>
      </c>
      <c r="Y19" s="45" t="s">
        <v>25</v>
      </c>
      <c r="Z19" s="16"/>
      <c r="AA19" s="20" t="str">
        <f>VLOOKUP(X12,'男子データー'!$A$2:$L$17,3.45678+X19,1)</f>
        <v>石田　隆頼②</v>
      </c>
      <c r="AB19" s="173" t="s">
        <v>415</v>
      </c>
      <c r="AC19" s="174"/>
      <c r="AD19" s="175"/>
      <c r="AE19" s="20" t="str">
        <f>VLOOKUP(AG12,'男子データー'!$A$2:$L$17,3.45678+AG19,1)</f>
        <v>佐藤　佑哉①</v>
      </c>
      <c r="AF19" s="17"/>
      <c r="AG19" s="7">
        <v>3</v>
      </c>
    </row>
    <row r="20" spans="1:33" s="1" customFormat="1" ht="19.5" customHeight="1" thickBot="1">
      <c r="A20" s="2"/>
      <c r="B20" s="6">
        <v>7</v>
      </c>
      <c r="C20" s="2"/>
      <c r="D20" s="2"/>
      <c r="E20" s="2"/>
      <c r="F20" s="58"/>
      <c r="G20" s="58"/>
      <c r="H20" s="58"/>
      <c r="I20" s="2"/>
      <c r="J20" s="2"/>
      <c r="K20" s="2"/>
      <c r="L20" s="2"/>
      <c r="M20" s="6">
        <v>8</v>
      </c>
      <c r="N20" s="2"/>
      <c r="O20" s="2"/>
      <c r="P20" s="2"/>
      <c r="Q20" s="58"/>
      <c r="R20" s="58"/>
      <c r="S20" s="58"/>
      <c r="T20" s="2"/>
      <c r="U20" s="2"/>
      <c r="V20" s="2"/>
      <c r="W20" s="2"/>
      <c r="X20" s="6"/>
      <c r="Y20" s="2"/>
      <c r="Z20" s="2"/>
      <c r="AA20" s="2"/>
      <c r="AB20" s="58"/>
      <c r="AC20" s="58"/>
      <c r="AD20" s="58"/>
      <c r="AE20" s="2"/>
      <c r="AF20" s="2"/>
      <c r="AG20" s="2"/>
    </row>
    <row r="21" spans="2:33" s="1" customFormat="1" ht="19.5" customHeight="1" thickBot="1">
      <c r="B21" s="7">
        <v>13</v>
      </c>
      <c r="C21" s="8" t="s">
        <v>18</v>
      </c>
      <c r="D21" s="9">
        <f>B21</f>
        <v>13</v>
      </c>
      <c r="E21" s="10" t="str">
        <f>VLOOKUP(B21,'男子データー'!$A$2:$L$17,2,0)</f>
        <v>恵那</v>
      </c>
      <c r="F21" s="167" t="s">
        <v>411</v>
      </c>
      <c r="G21" s="168"/>
      <c r="H21" s="169"/>
      <c r="I21" s="10" t="str">
        <f>VLOOKUP(K21,'男子データー'!$A$2:$L$17,2,0)</f>
        <v>可児</v>
      </c>
      <c r="J21" s="11">
        <f>K21</f>
        <v>14</v>
      </c>
      <c r="K21" s="7">
        <v>14</v>
      </c>
      <c r="M21" s="7">
        <v>16</v>
      </c>
      <c r="N21" s="8" t="s">
        <v>17</v>
      </c>
      <c r="O21" s="9">
        <f>M21</f>
        <v>16</v>
      </c>
      <c r="P21" s="10" t="str">
        <f>VLOOKUP(M21,'男子データー'!$A$2:$L$17,2,0)</f>
        <v>県岐阜商</v>
      </c>
      <c r="Q21" s="167" t="s">
        <v>409</v>
      </c>
      <c r="R21" s="168"/>
      <c r="S21" s="169"/>
      <c r="T21" s="10" t="str">
        <f>VLOOKUP(V21,'男子データー'!$A$2:$L$17,2,0)</f>
        <v>大垣南</v>
      </c>
      <c r="U21" s="11">
        <f>V21</f>
        <v>15</v>
      </c>
      <c r="V21" s="7">
        <v>15</v>
      </c>
      <c r="X21" s="7"/>
      <c r="Y21" s="8"/>
      <c r="Z21" s="9"/>
      <c r="AA21" s="10"/>
      <c r="AB21" s="164"/>
      <c r="AC21" s="165"/>
      <c r="AD21" s="166"/>
      <c r="AE21" s="10"/>
      <c r="AF21" s="11"/>
      <c r="AG21" s="7"/>
    </row>
    <row r="22" spans="2:33" s="1" customFormat="1" ht="19.5" customHeight="1">
      <c r="B22" s="7">
        <v>1</v>
      </c>
      <c r="C22" s="40" t="s">
        <v>21</v>
      </c>
      <c r="D22" s="12"/>
      <c r="E22" s="41" t="str">
        <f>VLOOKUP(B21,'男子データー'!$A$2:$L$17,3.45678+B22,1)</f>
        <v>橋詰　拡輝①</v>
      </c>
      <c r="F22" s="170" t="s">
        <v>417</v>
      </c>
      <c r="G22" s="171"/>
      <c r="H22" s="172"/>
      <c r="I22" s="21" t="str">
        <f>VLOOKUP(K21,'男子データー'!$A$2:$L$17,3.45678+K22,1)</f>
        <v>伊左治遥人②</v>
      </c>
      <c r="J22" s="13"/>
      <c r="K22" s="7">
        <v>1</v>
      </c>
      <c r="M22" s="7">
        <v>2</v>
      </c>
      <c r="N22" s="40" t="s">
        <v>21</v>
      </c>
      <c r="O22" s="12"/>
      <c r="P22" s="41" t="str">
        <f>VLOOKUP(M21,'男子データー'!$A$2:$L$17,3.45678+M22,1)</f>
        <v>清野　皓貴②</v>
      </c>
      <c r="Q22" s="170" t="s">
        <v>410</v>
      </c>
      <c r="R22" s="171"/>
      <c r="S22" s="172"/>
      <c r="T22" s="21" t="str">
        <f>VLOOKUP(V21,'男子データー'!$A$2:$L$17,3.45678+V22,1)</f>
        <v>谷　　彰悟②</v>
      </c>
      <c r="U22" s="13"/>
      <c r="V22" s="7">
        <v>3</v>
      </c>
      <c r="X22" s="7"/>
      <c r="Y22" s="40"/>
      <c r="Z22" s="12"/>
      <c r="AA22" s="41"/>
      <c r="AB22" s="170"/>
      <c r="AC22" s="171"/>
      <c r="AD22" s="172"/>
      <c r="AE22" s="21"/>
      <c r="AF22" s="13"/>
      <c r="AG22" s="7"/>
    </row>
    <row r="23" spans="2:33" s="1" customFormat="1" ht="19.5" customHeight="1">
      <c r="B23" s="7">
        <v>4</v>
      </c>
      <c r="C23" s="162" t="s">
        <v>22</v>
      </c>
      <c r="D23" s="51"/>
      <c r="E23" s="52" t="str">
        <f>VLOOKUP(B21,'男子データー'!$A$2:$L$17,3.45678+B23,1)</f>
        <v>林　　侑生①</v>
      </c>
      <c r="F23" s="185" t="s">
        <v>418</v>
      </c>
      <c r="G23" s="186"/>
      <c r="H23" s="187"/>
      <c r="I23" s="52" t="str">
        <f>VLOOKUP(K21,'男子データー'!$A$2:$L$17,3.45678+K23,1)</f>
        <v>鍵谷　遙希②</v>
      </c>
      <c r="J23" s="53"/>
      <c r="K23" s="7">
        <v>4</v>
      </c>
      <c r="M23" s="7">
        <v>4</v>
      </c>
      <c r="N23" s="162" t="s">
        <v>22</v>
      </c>
      <c r="O23" s="51"/>
      <c r="P23" s="52" t="str">
        <f>VLOOKUP(M21,'男子データー'!$A$2:$L$17,3.45678+M23,1)</f>
        <v>山口　雄大①</v>
      </c>
      <c r="Q23" s="185" t="s">
        <v>417</v>
      </c>
      <c r="R23" s="186"/>
      <c r="S23" s="187"/>
      <c r="T23" s="52" t="str">
        <f>VLOOKUP(V21,'男子データー'!$A$2:$L$17,3.45678+V23,1)</f>
        <v>中村　洸翔②</v>
      </c>
      <c r="U23" s="53"/>
      <c r="V23" s="7">
        <v>1</v>
      </c>
      <c r="X23" s="7"/>
      <c r="Y23" s="50"/>
      <c r="Z23" s="51"/>
      <c r="AA23" s="52"/>
      <c r="AB23" s="185"/>
      <c r="AC23" s="186"/>
      <c r="AD23" s="187"/>
      <c r="AE23" s="52"/>
      <c r="AF23" s="53"/>
      <c r="AG23" s="7"/>
    </row>
    <row r="24" spans="2:33" s="1" customFormat="1" ht="19.5" customHeight="1">
      <c r="B24" s="7">
        <v>5</v>
      </c>
      <c r="C24" s="163"/>
      <c r="D24" s="28"/>
      <c r="E24" s="44" t="str">
        <f>VLOOKUP(B21,'男子データー'!$A$2:$L$17,3.45678+B24,1)</f>
        <v>山本　悠太②</v>
      </c>
      <c r="F24" s="188"/>
      <c r="G24" s="189"/>
      <c r="H24" s="190"/>
      <c r="I24" s="23" t="str">
        <f>VLOOKUP(K21,'男子データー'!$A$2:$L$17,3.45678+K24,1)</f>
        <v>中島　康瑛②</v>
      </c>
      <c r="J24" s="29"/>
      <c r="K24" s="7">
        <v>5</v>
      </c>
      <c r="M24" s="7">
        <v>8</v>
      </c>
      <c r="N24" s="163"/>
      <c r="O24" s="28"/>
      <c r="P24" s="44" t="str">
        <f>VLOOKUP(M21,'男子データー'!$A$2:$L$17,3.45678+M24,1)</f>
        <v>小瀬喜代治①</v>
      </c>
      <c r="Q24" s="188"/>
      <c r="R24" s="189"/>
      <c r="S24" s="190"/>
      <c r="T24" s="23" t="str">
        <f>VLOOKUP(V21,'男子データー'!$A$2:$L$17,3.45678+V24,1)</f>
        <v>橋本　知暖②</v>
      </c>
      <c r="U24" s="29"/>
      <c r="V24" s="7">
        <v>2</v>
      </c>
      <c r="X24" s="7"/>
      <c r="Y24" s="43"/>
      <c r="Z24" s="28"/>
      <c r="AA24" s="44"/>
      <c r="AB24" s="188"/>
      <c r="AC24" s="189"/>
      <c r="AD24" s="190"/>
      <c r="AE24" s="23"/>
      <c r="AF24" s="29"/>
      <c r="AG24" s="7"/>
    </row>
    <row r="25" spans="2:33" s="1" customFormat="1" ht="19.5" customHeight="1">
      <c r="B25" s="7">
        <v>2</v>
      </c>
      <c r="C25" s="54" t="s">
        <v>23</v>
      </c>
      <c r="D25" s="55"/>
      <c r="E25" s="56" t="str">
        <f>VLOOKUP(B21,'男子データー'!$A$2:$L$17,3.45678+B25,1)</f>
        <v>後藤　朝陽②</v>
      </c>
      <c r="F25" s="182" t="s">
        <v>415</v>
      </c>
      <c r="G25" s="183"/>
      <c r="H25" s="184"/>
      <c r="I25" s="56" t="str">
        <f>VLOOKUP(K21,'男子データー'!$A$2:$L$17,3.45678+K25,1)</f>
        <v>久保　宏斗②</v>
      </c>
      <c r="J25" s="57"/>
      <c r="K25" s="7">
        <v>2</v>
      </c>
      <c r="M25" s="7">
        <v>6</v>
      </c>
      <c r="N25" s="54" t="s">
        <v>23</v>
      </c>
      <c r="O25" s="55"/>
      <c r="P25" s="56" t="str">
        <f>VLOOKUP(M21,'男子データー'!$A$2:$L$17,3.45678+M25,1)</f>
        <v>深尾　風月②</v>
      </c>
      <c r="Q25" s="182" t="s">
        <v>412</v>
      </c>
      <c r="R25" s="183"/>
      <c r="S25" s="184"/>
      <c r="T25" s="56" t="str">
        <f>VLOOKUP(V21,'男子データー'!$A$2:$L$17,3.45678+V25,1)</f>
        <v>金崎　旭浩②</v>
      </c>
      <c r="U25" s="57"/>
      <c r="V25" s="7">
        <v>4</v>
      </c>
      <c r="X25" s="7"/>
      <c r="Y25" s="54"/>
      <c r="Z25" s="55"/>
      <c r="AA25" s="56"/>
      <c r="AB25" s="191"/>
      <c r="AC25" s="192"/>
      <c r="AD25" s="193"/>
      <c r="AE25" s="56"/>
      <c r="AF25" s="57"/>
      <c r="AG25" s="7"/>
    </row>
    <row r="26" spans="2:33" s="1" customFormat="1" ht="19.5" customHeight="1">
      <c r="B26" s="7">
        <v>7</v>
      </c>
      <c r="C26" s="162" t="s">
        <v>24</v>
      </c>
      <c r="D26" s="51"/>
      <c r="E26" s="52" t="str">
        <f>VLOOKUP(B21,'男子データー'!$A$2:$L$17,3.45678+B26,1)</f>
        <v>西尾　颯真①</v>
      </c>
      <c r="F26" s="176" t="s">
        <v>419</v>
      </c>
      <c r="G26" s="177"/>
      <c r="H26" s="178"/>
      <c r="I26" s="52" t="str">
        <f>VLOOKUP(K21,'男子データー'!$A$2:$L$17,3.45678+K26,1)</f>
        <v>幸村　直輝①</v>
      </c>
      <c r="J26" s="53"/>
      <c r="K26" s="7">
        <v>6</v>
      </c>
      <c r="M26" s="7">
        <v>5</v>
      </c>
      <c r="N26" s="162" t="s">
        <v>24</v>
      </c>
      <c r="O26" s="51"/>
      <c r="P26" s="52" t="str">
        <f>VLOOKUP(M21,'男子データー'!$A$2:$L$17,3.45678+M26,1)</f>
        <v>青山　拓矢①</v>
      </c>
      <c r="Q26" s="176" t="s">
        <v>410</v>
      </c>
      <c r="R26" s="177"/>
      <c r="S26" s="178"/>
      <c r="T26" s="52" t="str">
        <f>VLOOKUP(V21,'男子データー'!$A$2:$L$17,3.45678+V26,1)</f>
        <v>岸上　大悟②</v>
      </c>
      <c r="U26" s="53"/>
      <c r="V26" s="7">
        <v>6</v>
      </c>
      <c r="X26" s="7"/>
      <c r="Y26" s="50"/>
      <c r="Z26" s="51"/>
      <c r="AA26" s="52"/>
      <c r="AB26" s="176"/>
      <c r="AC26" s="177"/>
      <c r="AD26" s="178"/>
      <c r="AE26" s="52"/>
      <c r="AF26" s="53"/>
      <c r="AG26" s="7"/>
    </row>
    <row r="27" spans="2:33" s="1" customFormat="1" ht="19.5" customHeight="1">
      <c r="B27" s="7">
        <v>8</v>
      </c>
      <c r="C27" s="163"/>
      <c r="D27" s="14"/>
      <c r="E27" s="19" t="str">
        <f>VLOOKUP(B21,'男子データー'!$A$2:$L$17,3.45678+B27,1)</f>
        <v>小椋　奏吾①</v>
      </c>
      <c r="F27" s="179"/>
      <c r="G27" s="180"/>
      <c r="H27" s="181"/>
      <c r="I27" s="19" t="str">
        <f>VLOOKUP(K21,'男子データー'!$A$2:$L$17,3.45678+K27,1)</f>
        <v>太田　悠登①</v>
      </c>
      <c r="J27" s="15"/>
      <c r="K27" s="7">
        <v>7</v>
      </c>
      <c r="M27" s="7">
        <v>9</v>
      </c>
      <c r="N27" s="163"/>
      <c r="O27" s="14"/>
      <c r="P27" s="19" t="str">
        <f>VLOOKUP(M21,'男子データー'!$A$2:$L$17,3.45678+M27,1)</f>
        <v>浜崎　侑弥②</v>
      </c>
      <c r="Q27" s="179"/>
      <c r="R27" s="180"/>
      <c r="S27" s="181"/>
      <c r="T27" s="19" t="str">
        <f>VLOOKUP(V21,'男子データー'!$A$2:$L$17,3.45678+V27,1)</f>
        <v>古川　昊空②</v>
      </c>
      <c r="U27" s="15"/>
      <c r="V27" s="7">
        <v>7</v>
      </c>
      <c r="X27" s="7"/>
      <c r="Y27" s="42"/>
      <c r="Z27" s="14"/>
      <c r="AA27" s="19"/>
      <c r="AB27" s="179"/>
      <c r="AC27" s="180"/>
      <c r="AD27" s="181"/>
      <c r="AE27" s="19"/>
      <c r="AF27" s="15"/>
      <c r="AG27" s="7"/>
    </row>
    <row r="28" spans="2:33" s="1" customFormat="1" ht="19.5" customHeight="1" thickBot="1">
      <c r="B28" s="7">
        <v>3</v>
      </c>
      <c r="C28" s="45" t="s">
        <v>25</v>
      </c>
      <c r="D28" s="16"/>
      <c r="E28" s="20" t="str">
        <f>VLOOKUP(B21,'男子データー'!$A$2:$L$17,3.45678+B28,1)</f>
        <v>安江　孝弘②</v>
      </c>
      <c r="F28" s="173" t="s">
        <v>420</v>
      </c>
      <c r="G28" s="174"/>
      <c r="H28" s="175"/>
      <c r="I28" s="20" t="str">
        <f>VLOOKUP(K21,'男子データー'!$A$2:$L$17,3.45678+K28,1)</f>
        <v>鈴木 　  和②</v>
      </c>
      <c r="J28" s="17"/>
      <c r="K28" s="7">
        <v>3</v>
      </c>
      <c r="M28" s="7">
        <v>7</v>
      </c>
      <c r="N28" s="45" t="s">
        <v>25</v>
      </c>
      <c r="O28" s="16"/>
      <c r="P28" s="20" t="str">
        <f>VLOOKUP(M21,'男子データー'!$A$2:$L$17,3.45678+M28,1)</f>
        <v>山村　恵史①</v>
      </c>
      <c r="Q28" s="173" t="s">
        <v>410</v>
      </c>
      <c r="R28" s="174"/>
      <c r="S28" s="175"/>
      <c r="T28" s="20" t="str">
        <f>VLOOKUP(V21,'男子データー'!$A$2:$L$17,3.45678+V28,1)</f>
        <v>井口　光希②</v>
      </c>
      <c r="U28" s="17"/>
      <c r="V28" s="7">
        <v>5</v>
      </c>
      <c r="X28" s="7"/>
      <c r="Y28" s="45"/>
      <c r="Z28" s="16"/>
      <c r="AA28" s="20"/>
      <c r="AB28" s="173"/>
      <c r="AC28" s="174"/>
      <c r="AD28" s="175"/>
      <c r="AE28" s="20"/>
      <c r="AF28" s="17"/>
      <c r="AG28" s="7"/>
    </row>
    <row r="29" spans="2:33" s="1" customFormat="1" ht="12" customHeight="1">
      <c r="B29" s="7"/>
      <c r="C29" s="22"/>
      <c r="D29" s="18"/>
      <c r="E29" s="23"/>
      <c r="F29" s="24"/>
      <c r="G29" s="59"/>
      <c r="H29" s="59"/>
      <c r="I29" s="23"/>
      <c r="J29" s="18"/>
      <c r="K29" s="7"/>
      <c r="M29" s="7"/>
      <c r="N29" s="22"/>
      <c r="O29" s="18"/>
      <c r="P29" s="23"/>
      <c r="Q29" s="24"/>
      <c r="R29" s="59"/>
      <c r="S29" s="59"/>
      <c r="T29" s="23"/>
      <c r="U29" s="18"/>
      <c r="V29" s="7"/>
      <c r="X29" s="7"/>
      <c r="Y29" s="22"/>
      <c r="Z29" s="18"/>
      <c r="AA29" s="23"/>
      <c r="AB29" s="24"/>
      <c r="AC29" s="59"/>
      <c r="AD29" s="59"/>
      <c r="AE29" s="23"/>
      <c r="AF29" s="18"/>
      <c r="AG29" s="7"/>
    </row>
    <row r="30" spans="2:33" s="1" customFormat="1" ht="12" customHeight="1">
      <c r="B30" s="7"/>
      <c r="C30" s="5" t="s">
        <v>7</v>
      </c>
      <c r="D30" s="18"/>
      <c r="E30" s="23"/>
      <c r="F30" s="24"/>
      <c r="G30" s="59"/>
      <c r="H30" s="59"/>
      <c r="I30" s="23"/>
      <c r="J30" s="18"/>
      <c r="K30" s="7"/>
      <c r="M30" s="7"/>
      <c r="N30" s="22"/>
      <c r="O30" s="18"/>
      <c r="P30" s="23"/>
      <c r="Q30" s="24"/>
      <c r="R30" s="59"/>
      <c r="S30" s="59"/>
      <c r="T30" s="23"/>
      <c r="U30" s="18"/>
      <c r="V30" s="7"/>
      <c r="X30" s="7"/>
      <c r="Y30" s="22"/>
      <c r="Z30" s="18"/>
      <c r="AA30" s="23"/>
      <c r="AB30" s="24"/>
      <c r="AC30" s="59"/>
      <c r="AD30" s="59"/>
      <c r="AE30" s="23"/>
      <c r="AF30" s="18"/>
      <c r="AG30" s="7"/>
    </row>
    <row r="31" spans="1:33" s="1" customFormat="1" ht="19.5" customHeight="1" thickBot="1">
      <c r="A31" s="2"/>
      <c r="B31" s="6">
        <v>9</v>
      </c>
      <c r="C31" s="2"/>
      <c r="D31" s="2"/>
      <c r="E31" s="2"/>
      <c r="F31" s="58"/>
      <c r="G31" s="58"/>
      <c r="H31" s="58"/>
      <c r="I31" s="2"/>
      <c r="J31" s="2"/>
      <c r="K31" s="2"/>
      <c r="L31" s="2"/>
      <c r="M31" s="6">
        <v>10</v>
      </c>
      <c r="N31" s="2"/>
      <c r="O31" s="2"/>
      <c r="P31" s="2"/>
      <c r="Q31" s="58"/>
      <c r="R31" s="58"/>
      <c r="S31" s="58"/>
      <c r="T31" s="2"/>
      <c r="U31" s="2"/>
      <c r="V31" s="2"/>
      <c r="W31" s="2"/>
      <c r="X31" s="6">
        <v>11</v>
      </c>
      <c r="Y31" s="2"/>
      <c r="Z31" s="2"/>
      <c r="AA31" s="2"/>
      <c r="AB31" s="58"/>
      <c r="AC31" s="58"/>
      <c r="AD31" s="58"/>
      <c r="AE31" s="2"/>
      <c r="AF31" s="2"/>
      <c r="AG31" s="2"/>
    </row>
    <row r="32" spans="2:33" s="1" customFormat="1" ht="19.5" customHeight="1" thickBot="1">
      <c r="B32" s="7">
        <v>1</v>
      </c>
      <c r="C32" s="8" t="s">
        <v>6</v>
      </c>
      <c r="D32" s="9">
        <f>B32</f>
        <v>1</v>
      </c>
      <c r="E32" s="10" t="str">
        <f>VLOOKUP(B32,'男子データー'!$A$2:$L$17,2,0)</f>
        <v>麗澤瑞浪</v>
      </c>
      <c r="F32" s="167" t="s">
        <v>421</v>
      </c>
      <c r="G32" s="168"/>
      <c r="H32" s="169"/>
      <c r="I32" s="10" t="str">
        <f>VLOOKUP(K32,'男子データー'!$A$2:$L$17,2,0)</f>
        <v>関</v>
      </c>
      <c r="J32" s="11">
        <f>K32</f>
        <v>3</v>
      </c>
      <c r="K32" s="7">
        <v>3</v>
      </c>
      <c r="M32" s="7">
        <v>8</v>
      </c>
      <c r="N32" s="8" t="s">
        <v>6</v>
      </c>
      <c r="O32" s="9">
        <f>M32</f>
        <v>8</v>
      </c>
      <c r="P32" s="10" t="str">
        <f>VLOOKUP(M32,'男子データー'!$A$2:$L$17,2,0)</f>
        <v>岐阜</v>
      </c>
      <c r="Q32" s="167" t="s">
        <v>421</v>
      </c>
      <c r="R32" s="168"/>
      <c r="S32" s="169"/>
      <c r="T32" s="10" t="str">
        <f>VLOOKUP(V32,'男子データー'!$A$2:$L$17,2,0)</f>
        <v>加納</v>
      </c>
      <c r="U32" s="11">
        <f>V32</f>
        <v>5</v>
      </c>
      <c r="V32" s="7">
        <v>5</v>
      </c>
      <c r="X32" s="7">
        <v>9</v>
      </c>
      <c r="Y32" s="8" t="s">
        <v>6</v>
      </c>
      <c r="Z32" s="9">
        <f>X32</f>
        <v>9</v>
      </c>
      <c r="AA32" s="10" t="str">
        <f>VLOOKUP(X32,'男子データー'!$A$2:$L$17,2,0)</f>
        <v>岐阜北</v>
      </c>
      <c r="AB32" s="167" t="s">
        <v>421</v>
      </c>
      <c r="AC32" s="168"/>
      <c r="AD32" s="169"/>
      <c r="AE32" s="10" t="str">
        <f>VLOOKUP(AG32,'男子データー'!$A$2:$L$17,2,0)</f>
        <v>各務原</v>
      </c>
      <c r="AF32" s="11">
        <f>AG32</f>
        <v>11</v>
      </c>
      <c r="AG32" s="7">
        <v>11</v>
      </c>
    </row>
    <row r="33" spans="2:33" s="1" customFormat="1" ht="19.5" customHeight="1">
      <c r="B33" s="7">
        <v>1</v>
      </c>
      <c r="C33" s="40" t="s">
        <v>21</v>
      </c>
      <c r="D33" s="12"/>
      <c r="E33" s="41" t="str">
        <f>VLOOKUP(B32,'男子データー'!$A$2:$L$17,3.45678+B33,1)</f>
        <v>矢内　大祐②</v>
      </c>
      <c r="F33" s="170" t="s">
        <v>410</v>
      </c>
      <c r="G33" s="171"/>
      <c r="H33" s="172"/>
      <c r="I33" s="21" t="str">
        <f>VLOOKUP(K32,'男子データー'!$A$2:$L$17,3.45678+K33,1)</f>
        <v>三品　遥輝②</v>
      </c>
      <c r="J33" s="13"/>
      <c r="K33" s="7">
        <v>1</v>
      </c>
      <c r="M33" s="7">
        <v>1</v>
      </c>
      <c r="N33" s="40" t="s">
        <v>21</v>
      </c>
      <c r="O33" s="12"/>
      <c r="P33" s="41" t="str">
        <f>VLOOKUP(M32,'男子データー'!$A$2:$L$17,3.45678+M33,1)</f>
        <v>村田　佑太①</v>
      </c>
      <c r="Q33" s="170" t="s">
        <v>410</v>
      </c>
      <c r="R33" s="171"/>
      <c r="S33" s="172"/>
      <c r="T33" s="21" t="str">
        <f>VLOOKUP(V32,'男子データー'!$A$2:$L$17,3.45678+V33,1)</f>
        <v>瀬古　暁崇②</v>
      </c>
      <c r="U33" s="13"/>
      <c r="V33" s="7">
        <v>4</v>
      </c>
      <c r="X33" s="7">
        <v>1</v>
      </c>
      <c r="Y33" s="40" t="s">
        <v>21</v>
      </c>
      <c r="Z33" s="12"/>
      <c r="AA33" s="41" t="str">
        <f>VLOOKUP(X32,'男子データー'!$A$2:$L$17,3.45678+X33,1)</f>
        <v>杉田　健心②</v>
      </c>
      <c r="AB33" s="170" t="s">
        <v>410</v>
      </c>
      <c r="AC33" s="171"/>
      <c r="AD33" s="172"/>
      <c r="AE33" s="21" t="str">
        <f>VLOOKUP(AG32,'男子データー'!$A$2:$L$17,3.45678+AG33,1)</f>
        <v>藤井　雅也②</v>
      </c>
      <c r="AF33" s="13"/>
      <c r="AG33" s="7">
        <v>5</v>
      </c>
    </row>
    <row r="34" spans="2:33" s="1" customFormat="1" ht="19.5" customHeight="1">
      <c r="B34" s="7">
        <v>4</v>
      </c>
      <c r="C34" s="162" t="s">
        <v>22</v>
      </c>
      <c r="D34" s="51"/>
      <c r="E34" s="52" t="str">
        <f>VLOOKUP(B32,'男子データー'!$A$2:$L$17,3.45678+B34,1)</f>
        <v>長田虎汰郎②</v>
      </c>
      <c r="F34" s="185" t="s">
        <v>410</v>
      </c>
      <c r="G34" s="186"/>
      <c r="H34" s="187"/>
      <c r="I34" s="52" t="str">
        <f>VLOOKUP(K32,'男子データー'!$A$2:$L$17,3.45678+K34,1)</f>
        <v>西村　優汰②</v>
      </c>
      <c r="J34" s="53"/>
      <c r="K34" s="7">
        <v>6</v>
      </c>
      <c r="M34" s="7">
        <v>3</v>
      </c>
      <c r="N34" s="162" t="s">
        <v>22</v>
      </c>
      <c r="O34" s="51"/>
      <c r="P34" s="52" t="str">
        <f>VLOOKUP(M32,'男子データー'!$A$2:$L$17,3.45678+M34,1)</f>
        <v>中本　大翔①</v>
      </c>
      <c r="Q34" s="185" t="s">
        <v>420</v>
      </c>
      <c r="R34" s="186"/>
      <c r="S34" s="187"/>
      <c r="T34" s="52" t="str">
        <f>VLOOKUP(V32,'男子データー'!$A$2:$L$17,3.45678+V34,1)</f>
        <v>北島　颯人②</v>
      </c>
      <c r="U34" s="53"/>
      <c r="V34" s="7">
        <v>1</v>
      </c>
      <c r="X34" s="7">
        <v>2</v>
      </c>
      <c r="Y34" s="162" t="s">
        <v>22</v>
      </c>
      <c r="Z34" s="51"/>
      <c r="AA34" s="52" t="str">
        <f>VLOOKUP(X32,'男子データー'!$A$2:$L$17,3.45678+X34,1)</f>
        <v>片桐　佳祐②</v>
      </c>
      <c r="AB34" s="185" t="s">
        <v>417</v>
      </c>
      <c r="AC34" s="186"/>
      <c r="AD34" s="187"/>
      <c r="AE34" s="52" t="str">
        <f>VLOOKUP(AG32,'男子データー'!$A$2:$L$17,3.45678+AG34,1)</f>
        <v>塩谷　怜大②</v>
      </c>
      <c r="AF34" s="53"/>
      <c r="AG34" s="7">
        <v>1</v>
      </c>
    </row>
    <row r="35" spans="2:33" s="1" customFormat="1" ht="19.5" customHeight="1">
      <c r="B35" s="7">
        <v>6</v>
      </c>
      <c r="C35" s="163"/>
      <c r="D35" s="28"/>
      <c r="E35" s="44" t="str">
        <f>VLOOKUP(B32,'男子データー'!$A$2:$L$17,3.45678+B35,1)</f>
        <v>塩崎　一護②</v>
      </c>
      <c r="F35" s="188"/>
      <c r="G35" s="189"/>
      <c r="H35" s="190"/>
      <c r="I35" s="23" t="str">
        <f>VLOOKUP(K32,'男子データー'!$A$2:$L$17,3.45678+K35,1)</f>
        <v>山藤　　遼②</v>
      </c>
      <c r="J35" s="29"/>
      <c r="K35" s="7">
        <v>7</v>
      </c>
      <c r="M35" s="7">
        <v>5</v>
      </c>
      <c r="N35" s="163"/>
      <c r="O35" s="28"/>
      <c r="P35" s="44" t="str">
        <f>VLOOKUP(M32,'男子データー'!$A$2:$L$17,3.45678+M35,1)</f>
        <v>横山　健人②</v>
      </c>
      <c r="Q35" s="188"/>
      <c r="R35" s="189"/>
      <c r="S35" s="190"/>
      <c r="T35" s="23" t="str">
        <f>VLOOKUP(V32,'男子データー'!$A$2:$L$17,3.45678+V35,1)</f>
        <v>井深　雄貴②</v>
      </c>
      <c r="U35" s="29"/>
      <c r="V35" s="7">
        <v>2</v>
      </c>
      <c r="X35" s="7">
        <v>4</v>
      </c>
      <c r="Y35" s="163"/>
      <c r="Z35" s="28"/>
      <c r="AA35" s="44" t="str">
        <f>VLOOKUP(X32,'男子データー'!$A$2:$L$17,3.45678+X35,1)</f>
        <v>奥村　陽太②</v>
      </c>
      <c r="AB35" s="188"/>
      <c r="AC35" s="189"/>
      <c r="AD35" s="190"/>
      <c r="AE35" s="23" t="str">
        <f>VLOOKUP(AG32,'男子データー'!$A$2:$L$17,3.45678+AG35,1)</f>
        <v>河田　侑大②</v>
      </c>
      <c r="AF35" s="29"/>
      <c r="AG35" s="7">
        <v>4</v>
      </c>
    </row>
    <row r="36" spans="2:33" s="1" customFormat="1" ht="19.5" customHeight="1">
      <c r="B36" s="7">
        <v>2</v>
      </c>
      <c r="C36" s="54" t="s">
        <v>23</v>
      </c>
      <c r="D36" s="55"/>
      <c r="E36" s="56" t="str">
        <f>VLOOKUP(B32,'男子データー'!$A$2:$L$17,3.45678+B36,1)</f>
        <v>西山　大樹①</v>
      </c>
      <c r="F36" s="182" t="s">
        <v>410</v>
      </c>
      <c r="G36" s="183"/>
      <c r="H36" s="184"/>
      <c r="I36" s="56" t="str">
        <f>VLOOKUP(K32,'男子データー'!$A$2:$L$17,3.45678+K36,1)</f>
        <v>尾関日乃佑②</v>
      </c>
      <c r="J36" s="57"/>
      <c r="K36" s="7">
        <v>2</v>
      </c>
      <c r="M36" s="7">
        <v>2</v>
      </c>
      <c r="N36" s="54" t="s">
        <v>23</v>
      </c>
      <c r="O36" s="55"/>
      <c r="P36" s="56" t="str">
        <f>VLOOKUP(M32,'男子データー'!$A$2:$L$17,3.45678+M36,1)</f>
        <v>伏屋　慶一②</v>
      </c>
      <c r="Q36" s="182" t="s">
        <v>412</v>
      </c>
      <c r="R36" s="183"/>
      <c r="S36" s="184"/>
      <c r="T36" s="56" t="str">
        <f>VLOOKUP(V32,'男子データー'!$A$2:$L$17,3.45678+V36,1)</f>
        <v>池田ゆあん②</v>
      </c>
      <c r="U36" s="57"/>
      <c r="V36" s="7">
        <v>5</v>
      </c>
      <c r="X36" s="7">
        <v>3</v>
      </c>
      <c r="Y36" s="54" t="s">
        <v>23</v>
      </c>
      <c r="Z36" s="55"/>
      <c r="AA36" s="56" t="str">
        <f>VLOOKUP(X32,'男子データー'!$A$2:$L$17,3.45678+X36,1)</f>
        <v>鈴木　啓太②</v>
      </c>
      <c r="AB36" s="182" t="s">
        <v>410</v>
      </c>
      <c r="AC36" s="183"/>
      <c r="AD36" s="184"/>
      <c r="AE36" s="56" t="str">
        <f>VLOOKUP(AG32,'男子データー'!$A$2:$L$17,3.45678+AG36,1)</f>
        <v>中野　祐太②</v>
      </c>
      <c r="AF36" s="57"/>
      <c r="AG36" s="7">
        <v>6</v>
      </c>
    </row>
    <row r="37" spans="2:33" s="1" customFormat="1" ht="19.5" customHeight="1">
      <c r="B37" s="7">
        <v>5</v>
      </c>
      <c r="C37" s="162" t="s">
        <v>24</v>
      </c>
      <c r="D37" s="51"/>
      <c r="E37" s="52" t="str">
        <f>VLOOKUP(B32,'男子データー'!$A$2:$L$17,3.45678+B37,1)</f>
        <v>加藤　佑真②</v>
      </c>
      <c r="F37" s="176" t="s">
        <v>429</v>
      </c>
      <c r="G37" s="177"/>
      <c r="H37" s="178"/>
      <c r="I37" s="52" t="str">
        <f>VLOOKUP(K32,'男子データー'!$A$2:$L$17,3.45678+K37,1)</f>
        <v>髙木　一磨①</v>
      </c>
      <c r="J37" s="53"/>
      <c r="K37" s="7">
        <v>5</v>
      </c>
      <c r="M37" s="7">
        <v>6</v>
      </c>
      <c r="N37" s="162" t="s">
        <v>24</v>
      </c>
      <c r="O37" s="51"/>
      <c r="P37" s="52" t="str">
        <f>VLOOKUP(M32,'男子データー'!$A$2:$L$17,3.45678+M37,1)</f>
        <v>八代　征己②</v>
      </c>
      <c r="Q37" s="176" t="s">
        <v>422</v>
      </c>
      <c r="R37" s="177"/>
      <c r="S37" s="178"/>
      <c r="T37" s="52" t="str">
        <f>VLOOKUP(V32,'男子データー'!$A$2:$L$17,3.45678+V37,1)</f>
        <v>辻　　隼平②</v>
      </c>
      <c r="U37" s="53"/>
      <c r="V37" s="7">
        <v>3</v>
      </c>
      <c r="X37" s="7">
        <v>6</v>
      </c>
      <c r="Y37" s="162" t="s">
        <v>24</v>
      </c>
      <c r="Z37" s="51"/>
      <c r="AA37" s="52" t="str">
        <f>VLOOKUP(X32,'男子データー'!$A$2:$L$17,3.45678+X37,1)</f>
        <v>山下銀之丞②</v>
      </c>
      <c r="AB37" s="176" t="s">
        <v>430</v>
      </c>
      <c r="AC37" s="177"/>
      <c r="AD37" s="178"/>
      <c r="AE37" s="52" t="str">
        <f>VLOOKUP(AG32,'男子データー'!$A$2:$L$17,3.45678+AG37,1)</f>
        <v>澤田　宗征②</v>
      </c>
      <c r="AF37" s="53"/>
      <c r="AG37" s="7">
        <v>2</v>
      </c>
    </row>
    <row r="38" spans="2:33" s="1" customFormat="1" ht="19.5" customHeight="1">
      <c r="B38" s="7">
        <v>7</v>
      </c>
      <c r="C38" s="163"/>
      <c r="D38" s="14"/>
      <c r="E38" s="19" t="str">
        <f>VLOOKUP(B32,'男子データー'!$A$2:$L$17,3.45678+B38,1)</f>
        <v>加藤　樹真②</v>
      </c>
      <c r="F38" s="179"/>
      <c r="G38" s="180"/>
      <c r="H38" s="181"/>
      <c r="I38" s="19" t="str">
        <f>VLOOKUP(K32,'男子データー'!$A$2:$L$17,3.45678+K38,1)</f>
        <v>遠藤　彰悟②</v>
      </c>
      <c r="J38" s="15"/>
      <c r="K38" s="7">
        <v>9</v>
      </c>
      <c r="M38" s="7">
        <v>7</v>
      </c>
      <c r="N38" s="163"/>
      <c r="O38" s="14"/>
      <c r="P38" s="19" t="str">
        <f>VLOOKUP(M32,'男子データー'!$A$2:$L$17,3.45678+M38,1)</f>
        <v>森　　俊和②</v>
      </c>
      <c r="Q38" s="179"/>
      <c r="R38" s="180"/>
      <c r="S38" s="181"/>
      <c r="T38" s="19" t="str">
        <f>VLOOKUP(V32,'男子データー'!$A$2:$L$17,3.45678+V38,1)</f>
        <v>河辺　一心②</v>
      </c>
      <c r="U38" s="15"/>
      <c r="V38" s="7">
        <v>7</v>
      </c>
      <c r="X38" s="7">
        <v>8</v>
      </c>
      <c r="Y38" s="163"/>
      <c r="Z38" s="14"/>
      <c r="AA38" s="19" t="str">
        <f>VLOOKUP(X32,'男子データー'!$A$2:$L$17,3.45678+X38,1)</f>
        <v>三宅　　諒②</v>
      </c>
      <c r="AB38" s="179"/>
      <c r="AC38" s="180"/>
      <c r="AD38" s="181"/>
      <c r="AE38" s="19" t="str">
        <f>VLOOKUP(AG32,'男子データー'!$A$2:$L$17,3.45678+AG38,1)</f>
        <v>石田　隆頼②</v>
      </c>
      <c r="AF38" s="15"/>
      <c r="AG38" s="7">
        <v>3</v>
      </c>
    </row>
    <row r="39" spans="2:33" s="1" customFormat="1" ht="19.5" customHeight="1" thickBot="1">
      <c r="B39" s="7">
        <v>3</v>
      </c>
      <c r="C39" s="45" t="s">
        <v>25</v>
      </c>
      <c r="D39" s="16"/>
      <c r="E39" s="20" t="str">
        <f>VLOOKUP(B32,'男子データー'!$A$2:$L$17,3.45678+B39,1)</f>
        <v>白井幸太朗①</v>
      </c>
      <c r="F39" s="173" t="s">
        <v>423</v>
      </c>
      <c r="G39" s="174"/>
      <c r="H39" s="175"/>
      <c r="I39" s="20" t="str">
        <f>VLOOKUP(K32,'男子データー'!$A$2:$L$17,3.45678+K39,1)</f>
        <v>後藤　新太②</v>
      </c>
      <c r="J39" s="17"/>
      <c r="K39" s="7">
        <v>3</v>
      </c>
      <c r="M39" s="7">
        <v>4</v>
      </c>
      <c r="N39" s="45" t="s">
        <v>25</v>
      </c>
      <c r="O39" s="16"/>
      <c r="P39" s="20" t="str">
        <f>VLOOKUP(M32,'男子データー'!$A$2:$L$17,3.45678+M39,1)</f>
        <v>可知　裕基②</v>
      </c>
      <c r="Q39" s="173" t="s">
        <v>422</v>
      </c>
      <c r="R39" s="174"/>
      <c r="S39" s="175"/>
      <c r="T39" s="20" t="str">
        <f>VLOOKUP(V32,'男子データー'!$A$2:$L$17,3.45678+V39,1)</f>
        <v>坂井田息吹②</v>
      </c>
      <c r="U39" s="17"/>
      <c r="V39" s="7">
        <v>6</v>
      </c>
      <c r="X39" s="7">
        <v>7</v>
      </c>
      <c r="Y39" s="45" t="s">
        <v>25</v>
      </c>
      <c r="Z39" s="16"/>
      <c r="AA39" s="20" t="str">
        <f>VLOOKUP(X32,'男子データー'!$A$2:$L$17,3.45678+X39,1)</f>
        <v>國井　恵佑②</v>
      </c>
      <c r="AB39" s="173" t="s">
        <v>422</v>
      </c>
      <c r="AC39" s="174"/>
      <c r="AD39" s="175"/>
      <c r="AE39" s="20" t="str">
        <f>VLOOKUP(AG32,'男子データー'!$A$2:$L$17,3.45678+AG39,1)</f>
        <v>佐橋　拓磨②</v>
      </c>
      <c r="AF39" s="17"/>
      <c r="AG39" s="7">
        <v>8</v>
      </c>
    </row>
    <row r="40" spans="1:33" s="1" customFormat="1" ht="19.5" customHeight="1" thickBot="1">
      <c r="A40" s="2"/>
      <c r="B40" s="6">
        <v>12</v>
      </c>
      <c r="C40" s="2"/>
      <c r="D40" s="2"/>
      <c r="E40" s="2"/>
      <c r="F40" s="58"/>
      <c r="G40" s="58"/>
      <c r="H40" s="58"/>
      <c r="I40" s="2"/>
      <c r="J40" s="2"/>
      <c r="K40" s="2"/>
      <c r="L40" s="2"/>
      <c r="M40" s="6"/>
      <c r="N40" s="2"/>
      <c r="O40" s="2"/>
      <c r="P40" s="2"/>
      <c r="Q40" s="58"/>
      <c r="R40" s="58"/>
      <c r="S40" s="58"/>
      <c r="T40" s="2"/>
      <c r="U40" s="2"/>
      <c r="V40" s="2"/>
      <c r="W40" s="2"/>
      <c r="X40" s="6"/>
      <c r="Y40" s="2"/>
      <c r="Z40" s="2"/>
      <c r="AA40" s="2"/>
      <c r="AB40" s="58"/>
      <c r="AC40" s="58"/>
      <c r="AD40" s="58"/>
      <c r="AE40" s="2"/>
      <c r="AF40" s="2"/>
      <c r="AG40" s="2"/>
    </row>
    <row r="41" spans="2:33" s="1" customFormat="1" ht="19.5" customHeight="1" thickBot="1">
      <c r="B41" s="7">
        <v>16</v>
      </c>
      <c r="C41" s="8" t="s">
        <v>6</v>
      </c>
      <c r="D41" s="9">
        <f>B41</f>
        <v>16</v>
      </c>
      <c r="E41" s="10" t="str">
        <f>VLOOKUP(B41,'男子データー'!$A$2:$L$17,2,0)</f>
        <v>県岐阜商</v>
      </c>
      <c r="F41" s="167" t="s">
        <v>421</v>
      </c>
      <c r="G41" s="168"/>
      <c r="H41" s="169"/>
      <c r="I41" s="10" t="str">
        <f>VLOOKUP(K41,'男子データー'!$A$2:$L$17,2,0)</f>
        <v>恵那</v>
      </c>
      <c r="J41" s="11">
        <f>K41</f>
        <v>13</v>
      </c>
      <c r="K41" s="7">
        <v>13</v>
      </c>
      <c r="M41" s="7"/>
      <c r="N41" s="8"/>
      <c r="O41" s="9"/>
      <c r="P41" s="10"/>
      <c r="Q41" s="164"/>
      <c r="R41" s="165"/>
      <c r="S41" s="166"/>
      <c r="T41" s="10"/>
      <c r="U41" s="11"/>
      <c r="V41" s="7"/>
      <c r="X41" s="7"/>
      <c r="Y41" s="8"/>
      <c r="Z41" s="9"/>
      <c r="AA41" s="10"/>
      <c r="AB41" s="164"/>
      <c r="AC41" s="165"/>
      <c r="AD41" s="166"/>
      <c r="AE41" s="10"/>
      <c r="AF41" s="11"/>
      <c r="AG41" s="7"/>
    </row>
    <row r="42" spans="2:33" s="1" customFormat="1" ht="19.5" customHeight="1">
      <c r="B42" s="7">
        <v>4</v>
      </c>
      <c r="C42" s="40" t="s">
        <v>21</v>
      </c>
      <c r="D42" s="12"/>
      <c r="E42" s="41" t="str">
        <f>VLOOKUP(B41,'男子データー'!$A$2:$L$17,3.45678+B42,1)</f>
        <v>山口　雄大①</v>
      </c>
      <c r="F42" s="170" t="s">
        <v>412</v>
      </c>
      <c r="G42" s="171"/>
      <c r="H42" s="172"/>
      <c r="I42" s="21" t="str">
        <f>VLOOKUP(K41,'男子データー'!$A$2:$L$17,3.45678+K42,1)</f>
        <v>橋詰　拡輝①</v>
      </c>
      <c r="J42" s="13"/>
      <c r="K42" s="7">
        <v>1</v>
      </c>
      <c r="M42" s="7"/>
      <c r="N42" s="40"/>
      <c r="O42" s="12"/>
      <c r="P42" s="41"/>
      <c r="Q42" s="170"/>
      <c r="R42" s="171"/>
      <c r="S42" s="172"/>
      <c r="T42" s="21"/>
      <c r="U42" s="13"/>
      <c r="V42" s="7"/>
      <c r="X42" s="7"/>
      <c r="Y42" s="40"/>
      <c r="Z42" s="12"/>
      <c r="AA42" s="41"/>
      <c r="AB42" s="170"/>
      <c r="AC42" s="171"/>
      <c r="AD42" s="172"/>
      <c r="AE42" s="21"/>
      <c r="AF42" s="13"/>
      <c r="AG42" s="7"/>
    </row>
    <row r="43" spans="2:33" s="1" customFormat="1" ht="19.5" customHeight="1">
      <c r="B43" s="7">
        <v>2</v>
      </c>
      <c r="C43" s="162" t="s">
        <v>22</v>
      </c>
      <c r="D43" s="51"/>
      <c r="E43" s="52" t="str">
        <f>VLOOKUP(B41,'男子データー'!$A$2:$L$17,3.45678+B43,1)</f>
        <v>清野　皓貴②</v>
      </c>
      <c r="F43" s="185" t="s">
        <v>410</v>
      </c>
      <c r="G43" s="186"/>
      <c r="H43" s="187"/>
      <c r="I43" s="52" t="str">
        <f>VLOOKUP(K41,'男子データー'!$A$2:$L$17,3.45678+K43,1)</f>
        <v>林　　侑生①</v>
      </c>
      <c r="J43" s="53"/>
      <c r="K43" s="7">
        <v>4</v>
      </c>
      <c r="M43" s="7"/>
      <c r="N43" s="50"/>
      <c r="O43" s="51"/>
      <c r="P43" s="52"/>
      <c r="Q43" s="185"/>
      <c r="R43" s="186"/>
      <c r="S43" s="187"/>
      <c r="T43" s="52"/>
      <c r="U43" s="53"/>
      <c r="V43" s="7"/>
      <c r="X43" s="7"/>
      <c r="Y43" s="50"/>
      <c r="Z43" s="51"/>
      <c r="AA43" s="52"/>
      <c r="AB43" s="185"/>
      <c r="AC43" s="186"/>
      <c r="AD43" s="187"/>
      <c r="AE43" s="52"/>
      <c r="AF43" s="53"/>
      <c r="AG43" s="7"/>
    </row>
    <row r="44" spans="2:33" s="1" customFormat="1" ht="19.5" customHeight="1">
      <c r="B44" s="7">
        <v>3</v>
      </c>
      <c r="C44" s="163"/>
      <c r="D44" s="28"/>
      <c r="E44" s="44" t="str">
        <f>VLOOKUP(B41,'男子データー'!$A$2:$L$17,3.45678+B44,1)</f>
        <v>安田　大剛②</v>
      </c>
      <c r="F44" s="188"/>
      <c r="G44" s="189"/>
      <c r="H44" s="190"/>
      <c r="I44" s="23" t="str">
        <f>VLOOKUP(K41,'男子データー'!$A$2:$L$17,3.45678+K44,1)</f>
        <v>山本　悠太②</v>
      </c>
      <c r="J44" s="29"/>
      <c r="K44" s="7">
        <v>5</v>
      </c>
      <c r="M44" s="7"/>
      <c r="N44" s="43"/>
      <c r="O44" s="28"/>
      <c r="P44" s="44"/>
      <c r="Q44" s="188"/>
      <c r="R44" s="189"/>
      <c r="S44" s="190"/>
      <c r="T44" s="23"/>
      <c r="U44" s="29"/>
      <c r="V44" s="7"/>
      <c r="X44" s="7"/>
      <c r="Y44" s="43"/>
      <c r="Z44" s="28"/>
      <c r="AA44" s="44"/>
      <c r="AB44" s="188"/>
      <c r="AC44" s="189"/>
      <c r="AD44" s="190"/>
      <c r="AE44" s="23"/>
      <c r="AF44" s="29"/>
      <c r="AG44" s="7"/>
    </row>
    <row r="45" spans="2:33" s="1" customFormat="1" ht="19.5" customHeight="1">
      <c r="B45" s="7">
        <v>7</v>
      </c>
      <c r="C45" s="54" t="s">
        <v>23</v>
      </c>
      <c r="D45" s="55"/>
      <c r="E45" s="56" t="str">
        <f>VLOOKUP(B41,'男子データー'!$A$2:$L$17,3.45678+B45,1)</f>
        <v>山村　恵史①</v>
      </c>
      <c r="F45" s="182" t="s">
        <v>410</v>
      </c>
      <c r="G45" s="183"/>
      <c r="H45" s="184"/>
      <c r="I45" s="56" t="str">
        <f>VLOOKUP(K41,'男子データー'!$A$2:$L$17,3.45678+K45,1)</f>
        <v>後藤　朝陽②</v>
      </c>
      <c r="J45" s="57"/>
      <c r="K45" s="7">
        <v>2</v>
      </c>
      <c r="M45" s="7"/>
      <c r="N45" s="54"/>
      <c r="O45" s="55"/>
      <c r="P45" s="56"/>
      <c r="Q45" s="191"/>
      <c r="R45" s="192"/>
      <c r="S45" s="193"/>
      <c r="T45" s="56"/>
      <c r="U45" s="57"/>
      <c r="V45" s="7"/>
      <c r="X45" s="7"/>
      <c r="Y45" s="54"/>
      <c r="Z45" s="55"/>
      <c r="AA45" s="56"/>
      <c r="AB45" s="191"/>
      <c r="AC45" s="192"/>
      <c r="AD45" s="193"/>
      <c r="AE45" s="56"/>
      <c r="AF45" s="57"/>
      <c r="AG45" s="7"/>
    </row>
    <row r="46" spans="2:33" s="1" customFormat="1" ht="19.5" customHeight="1">
      <c r="B46" s="7">
        <v>6</v>
      </c>
      <c r="C46" s="162" t="s">
        <v>24</v>
      </c>
      <c r="D46" s="51"/>
      <c r="E46" s="52" t="str">
        <f>VLOOKUP(B41,'男子データー'!$A$2:$L$17,3.45678+B46,1)</f>
        <v>深尾　風月②</v>
      </c>
      <c r="F46" s="176" t="s">
        <v>429</v>
      </c>
      <c r="G46" s="177"/>
      <c r="H46" s="178"/>
      <c r="I46" s="52" t="str">
        <f>VLOOKUP(K41,'男子データー'!$A$2:$L$17,3.45678+K46,1)</f>
        <v>西尾　颯真①</v>
      </c>
      <c r="J46" s="53"/>
      <c r="K46" s="7">
        <v>7</v>
      </c>
      <c r="M46" s="7"/>
      <c r="N46" s="50"/>
      <c r="O46" s="51"/>
      <c r="P46" s="52"/>
      <c r="Q46" s="176"/>
      <c r="R46" s="177"/>
      <c r="S46" s="178"/>
      <c r="T46" s="52"/>
      <c r="U46" s="53"/>
      <c r="V46" s="7"/>
      <c r="X46" s="7"/>
      <c r="Y46" s="50"/>
      <c r="Z46" s="51"/>
      <c r="AA46" s="52"/>
      <c r="AB46" s="176"/>
      <c r="AC46" s="177"/>
      <c r="AD46" s="178"/>
      <c r="AE46" s="52"/>
      <c r="AF46" s="53"/>
      <c r="AG46" s="7"/>
    </row>
    <row r="47" spans="2:33" s="1" customFormat="1" ht="19.5" customHeight="1">
      <c r="B47" s="7">
        <v>8</v>
      </c>
      <c r="C47" s="163"/>
      <c r="D47" s="14"/>
      <c r="E47" s="19" t="str">
        <f>VLOOKUP(B41,'男子データー'!$A$2:$L$17,3.45678+B47,1)</f>
        <v>小瀬喜代治①</v>
      </c>
      <c r="F47" s="179"/>
      <c r="G47" s="180"/>
      <c r="H47" s="181"/>
      <c r="I47" s="19" t="str">
        <f>VLOOKUP(K41,'男子データー'!$A$2:$L$17,3.45678+K47,1)</f>
        <v>小椋　奏吾①</v>
      </c>
      <c r="J47" s="15"/>
      <c r="K47" s="7">
        <v>8</v>
      </c>
      <c r="M47" s="7"/>
      <c r="N47" s="42"/>
      <c r="O47" s="14"/>
      <c r="P47" s="19"/>
      <c r="Q47" s="179"/>
      <c r="R47" s="180"/>
      <c r="S47" s="181"/>
      <c r="T47" s="19"/>
      <c r="U47" s="15"/>
      <c r="V47" s="7"/>
      <c r="X47" s="7"/>
      <c r="Y47" s="42"/>
      <c r="Z47" s="14"/>
      <c r="AA47" s="19"/>
      <c r="AB47" s="179"/>
      <c r="AC47" s="180"/>
      <c r="AD47" s="181"/>
      <c r="AE47" s="19"/>
      <c r="AF47" s="15"/>
      <c r="AG47" s="7"/>
    </row>
    <row r="48" spans="2:33" s="1" customFormat="1" ht="19.5" customHeight="1" thickBot="1">
      <c r="B48" s="7">
        <v>9</v>
      </c>
      <c r="C48" s="45" t="s">
        <v>25</v>
      </c>
      <c r="D48" s="16"/>
      <c r="E48" s="20" t="str">
        <f>VLOOKUP(B41,'男子データー'!$A$2:$L$17,3.45678+B48,1)</f>
        <v>浜崎　侑弥②</v>
      </c>
      <c r="F48" s="173" t="s">
        <v>422</v>
      </c>
      <c r="G48" s="174"/>
      <c r="H48" s="175"/>
      <c r="I48" s="20" t="str">
        <f>VLOOKUP(K41,'男子データー'!$A$2:$L$17,3.45678+K48,1)</f>
        <v>安江　孝弘②</v>
      </c>
      <c r="J48" s="17"/>
      <c r="K48" s="7">
        <v>3</v>
      </c>
      <c r="M48" s="7"/>
      <c r="N48" s="45"/>
      <c r="O48" s="16"/>
      <c r="P48" s="20"/>
      <c r="Q48" s="173"/>
      <c r="R48" s="174"/>
      <c r="S48" s="175"/>
      <c r="T48" s="20"/>
      <c r="U48" s="17"/>
      <c r="V48" s="7"/>
      <c r="X48" s="7"/>
      <c r="Y48" s="45"/>
      <c r="Z48" s="16"/>
      <c r="AA48" s="20"/>
      <c r="AB48" s="173"/>
      <c r="AC48" s="174"/>
      <c r="AD48" s="175"/>
      <c r="AE48" s="20"/>
      <c r="AF48" s="17"/>
      <c r="AG48" s="7"/>
    </row>
    <row r="49" spans="2:33" s="1" customFormat="1" ht="15" customHeight="1">
      <c r="B49" s="7"/>
      <c r="C49" s="22"/>
      <c r="D49" s="18"/>
      <c r="E49" s="23"/>
      <c r="F49" s="24"/>
      <c r="G49" s="59"/>
      <c r="H49" s="59"/>
      <c r="I49" s="23"/>
      <c r="J49" s="18"/>
      <c r="K49" s="7"/>
      <c r="M49" s="7"/>
      <c r="N49" s="22"/>
      <c r="O49" s="18"/>
      <c r="P49" s="23"/>
      <c r="Q49" s="24"/>
      <c r="R49" s="59"/>
      <c r="S49" s="59"/>
      <c r="T49" s="23"/>
      <c r="U49" s="18"/>
      <c r="V49" s="7"/>
      <c r="X49" s="7"/>
      <c r="Y49" s="22"/>
      <c r="Z49" s="18"/>
      <c r="AA49" s="23"/>
      <c r="AB49" s="24"/>
      <c r="AC49" s="59"/>
      <c r="AD49" s="59"/>
      <c r="AE49" s="23"/>
      <c r="AF49" s="18"/>
      <c r="AG49" s="7"/>
    </row>
    <row r="50" spans="2:33" s="1" customFormat="1" ht="12.75" customHeight="1">
      <c r="B50" s="7"/>
      <c r="C50" s="5" t="s">
        <v>2</v>
      </c>
      <c r="D50" s="18"/>
      <c r="E50" s="23"/>
      <c r="F50" s="24"/>
      <c r="G50" s="59"/>
      <c r="H50" s="59"/>
      <c r="I50" s="23"/>
      <c r="J50" s="18"/>
      <c r="K50" s="7"/>
      <c r="M50" s="7"/>
      <c r="N50" s="22"/>
      <c r="O50" s="18"/>
      <c r="P50" s="23"/>
      <c r="Q50" s="24"/>
      <c r="R50" s="59"/>
      <c r="S50" s="59"/>
      <c r="T50" s="23"/>
      <c r="U50" s="18"/>
      <c r="V50" s="7"/>
      <c r="X50" s="7"/>
      <c r="Y50" s="22"/>
      <c r="Z50" s="18"/>
      <c r="AA50" s="23"/>
      <c r="AB50" s="24"/>
      <c r="AC50" s="59"/>
      <c r="AD50" s="59"/>
      <c r="AE50" s="23"/>
      <c r="AF50" s="18"/>
      <c r="AG50" s="7"/>
    </row>
    <row r="51" spans="1:33" s="1" customFormat="1" ht="19.5" customHeight="1" thickBot="1">
      <c r="A51" s="2"/>
      <c r="B51" s="6">
        <v>13</v>
      </c>
      <c r="C51" s="2"/>
      <c r="D51" s="2"/>
      <c r="E51" s="2"/>
      <c r="F51" s="58"/>
      <c r="G51" s="58"/>
      <c r="H51" s="58"/>
      <c r="I51" s="2"/>
      <c r="J51" s="2"/>
      <c r="K51" s="2"/>
      <c r="L51" s="2"/>
      <c r="M51" s="6">
        <v>14</v>
      </c>
      <c r="N51" s="2"/>
      <c r="O51" s="2"/>
      <c r="P51" s="2"/>
      <c r="Q51" s="58"/>
      <c r="R51" s="58"/>
      <c r="S51" s="58"/>
      <c r="T51" s="2"/>
      <c r="U51" s="2"/>
      <c r="V51" s="2"/>
      <c r="W51" s="2"/>
      <c r="X51" s="6"/>
      <c r="Y51" s="2"/>
      <c r="Z51" s="2"/>
      <c r="AA51" s="2"/>
      <c r="AB51" s="58"/>
      <c r="AC51" s="58"/>
      <c r="AD51" s="58"/>
      <c r="AE51" s="2"/>
      <c r="AF51" s="2"/>
      <c r="AG51" s="2"/>
    </row>
    <row r="52" spans="2:33" s="1" customFormat="1" ht="19.5" customHeight="1" thickBot="1">
      <c r="B52" s="7">
        <v>1</v>
      </c>
      <c r="C52" s="8" t="s">
        <v>4</v>
      </c>
      <c r="D52" s="9">
        <f>B52</f>
        <v>1</v>
      </c>
      <c r="E52" s="10" t="str">
        <f>VLOOKUP(B52,'男子データー'!$A$2:$L$17,2,0)</f>
        <v>麗澤瑞浪</v>
      </c>
      <c r="F52" s="167" t="s">
        <v>421</v>
      </c>
      <c r="G52" s="168"/>
      <c r="H52" s="169"/>
      <c r="I52" s="10" t="str">
        <f>VLOOKUP(K52,'男子データー'!$A$2:$L$17,2,0)</f>
        <v>岐阜</v>
      </c>
      <c r="J52" s="11">
        <f>K52</f>
        <v>8</v>
      </c>
      <c r="K52" s="7">
        <v>8</v>
      </c>
      <c r="M52" s="7">
        <v>16</v>
      </c>
      <c r="N52" s="8" t="s">
        <v>4</v>
      </c>
      <c r="O52" s="9">
        <f>M52</f>
        <v>16</v>
      </c>
      <c r="P52" s="10" t="str">
        <f>VLOOKUP(M52,'男子データー'!$A$2:$L$17,2,0)</f>
        <v>県岐阜商</v>
      </c>
      <c r="Q52" s="167" t="s">
        <v>421</v>
      </c>
      <c r="R52" s="168"/>
      <c r="S52" s="169"/>
      <c r="T52" s="10" t="str">
        <f>VLOOKUP(V52,'男子データー'!$A$2:$L$17,2,0)</f>
        <v>岐阜北</v>
      </c>
      <c r="U52" s="11">
        <f>V52</f>
        <v>9</v>
      </c>
      <c r="V52" s="7">
        <v>9</v>
      </c>
      <c r="X52" s="7"/>
      <c r="Y52" s="8"/>
      <c r="Z52" s="9"/>
      <c r="AA52" s="10"/>
      <c r="AB52" s="164"/>
      <c r="AC52" s="165"/>
      <c r="AD52" s="166"/>
      <c r="AE52" s="10"/>
      <c r="AF52" s="11"/>
      <c r="AG52" s="7"/>
    </row>
    <row r="53" spans="2:33" s="1" customFormat="1" ht="19.5" customHeight="1">
      <c r="B53" s="7">
        <v>1</v>
      </c>
      <c r="C53" s="40" t="s">
        <v>21</v>
      </c>
      <c r="D53" s="12"/>
      <c r="E53" s="41" t="str">
        <f>VLOOKUP(B52,'男子データー'!$A$2:$L$17,3.45678+B53,1)</f>
        <v>矢内　大祐②</v>
      </c>
      <c r="F53" s="170" t="s">
        <v>412</v>
      </c>
      <c r="G53" s="171"/>
      <c r="H53" s="172"/>
      <c r="I53" s="21" t="str">
        <f>VLOOKUP(K52,'男子データー'!$A$2:$L$17,3.45678+K53,1)</f>
        <v>村田　佑太①</v>
      </c>
      <c r="J53" s="13"/>
      <c r="K53" s="7">
        <v>1</v>
      </c>
      <c r="M53" s="7">
        <v>1</v>
      </c>
      <c r="N53" s="40" t="s">
        <v>21</v>
      </c>
      <c r="O53" s="12"/>
      <c r="P53" s="41" t="str">
        <f>VLOOKUP(M52,'男子データー'!$A$2:$L$17,3.45678+M53,1)</f>
        <v>山田　稜真①</v>
      </c>
      <c r="Q53" s="170" t="s">
        <v>412</v>
      </c>
      <c r="R53" s="171"/>
      <c r="S53" s="172"/>
      <c r="T53" s="21" t="str">
        <f>VLOOKUP(V52,'男子データー'!$A$2:$L$17,3.45678+V53,1)</f>
        <v>杉田　健心②</v>
      </c>
      <c r="U53" s="13"/>
      <c r="V53" s="7">
        <v>1</v>
      </c>
      <c r="X53" s="7"/>
      <c r="Y53" s="40"/>
      <c r="Z53" s="12"/>
      <c r="AA53" s="41"/>
      <c r="AB53" s="170"/>
      <c r="AC53" s="171"/>
      <c r="AD53" s="172"/>
      <c r="AE53" s="21"/>
      <c r="AF53" s="13"/>
      <c r="AG53" s="7"/>
    </row>
    <row r="54" spans="2:33" s="1" customFormat="1" ht="19.5" customHeight="1">
      <c r="B54" s="7">
        <v>4</v>
      </c>
      <c r="C54" s="162" t="s">
        <v>22</v>
      </c>
      <c r="D54" s="51"/>
      <c r="E54" s="52" t="str">
        <f>VLOOKUP(B52,'男子データー'!$A$2:$L$17,3.45678+B54,1)</f>
        <v>長田虎汰郎②</v>
      </c>
      <c r="F54" s="185" t="s">
        <v>410</v>
      </c>
      <c r="G54" s="186"/>
      <c r="H54" s="187"/>
      <c r="I54" s="52" t="str">
        <f>VLOOKUP(K52,'男子データー'!$A$2:$L$17,3.45678+K54,1)</f>
        <v>可知　裕基②</v>
      </c>
      <c r="J54" s="53"/>
      <c r="K54" s="7">
        <v>4</v>
      </c>
      <c r="M54" s="7">
        <v>2</v>
      </c>
      <c r="N54" s="162" t="s">
        <v>22</v>
      </c>
      <c r="O54" s="51"/>
      <c r="P54" s="52" t="str">
        <f>VLOOKUP(M52,'男子データー'!$A$2:$L$17,3.45678+M54,1)</f>
        <v>清野　皓貴②</v>
      </c>
      <c r="Q54" s="185" t="s">
        <v>410</v>
      </c>
      <c r="R54" s="186"/>
      <c r="S54" s="187"/>
      <c r="T54" s="52" t="str">
        <f>VLOOKUP(V52,'男子データー'!$A$2:$L$17,3.45678+V54,1)</f>
        <v>片桐　佳祐②</v>
      </c>
      <c r="U54" s="53"/>
      <c r="V54" s="7">
        <v>2</v>
      </c>
      <c r="X54" s="7"/>
      <c r="Y54" s="50"/>
      <c r="Z54" s="51"/>
      <c r="AA54" s="52"/>
      <c r="AB54" s="185"/>
      <c r="AC54" s="186"/>
      <c r="AD54" s="187"/>
      <c r="AE54" s="52"/>
      <c r="AF54" s="53"/>
      <c r="AG54" s="7"/>
    </row>
    <row r="55" spans="2:33" s="1" customFormat="1" ht="19.5" customHeight="1">
      <c r="B55" s="7">
        <v>6</v>
      </c>
      <c r="C55" s="163"/>
      <c r="D55" s="28"/>
      <c r="E55" s="44" t="str">
        <f>VLOOKUP(B52,'男子データー'!$A$2:$L$17,3.45678+B55,1)</f>
        <v>塩崎　一護②</v>
      </c>
      <c r="F55" s="188"/>
      <c r="G55" s="189"/>
      <c r="H55" s="190"/>
      <c r="I55" s="23" t="str">
        <f>VLOOKUP(K52,'男子データー'!$A$2:$L$17,3.45678+K55,1)</f>
        <v>横山　健人②</v>
      </c>
      <c r="J55" s="29"/>
      <c r="K55" s="7">
        <v>5</v>
      </c>
      <c r="M55" s="7">
        <v>4</v>
      </c>
      <c r="N55" s="163"/>
      <c r="O55" s="28"/>
      <c r="P55" s="44" t="str">
        <f>VLOOKUP(M52,'男子データー'!$A$2:$L$17,3.45678+M55,1)</f>
        <v>山口　雄大①</v>
      </c>
      <c r="Q55" s="188"/>
      <c r="R55" s="189"/>
      <c r="S55" s="190"/>
      <c r="T55" s="23" t="str">
        <f>VLOOKUP(V52,'男子データー'!$A$2:$L$17,3.45678+V55,1)</f>
        <v>鈴木　啓太②</v>
      </c>
      <c r="U55" s="29"/>
      <c r="V55" s="7">
        <v>3</v>
      </c>
      <c r="X55" s="7"/>
      <c r="Y55" s="43"/>
      <c r="Z55" s="28"/>
      <c r="AA55" s="44"/>
      <c r="AB55" s="188"/>
      <c r="AC55" s="189"/>
      <c r="AD55" s="190"/>
      <c r="AE55" s="23"/>
      <c r="AF55" s="29"/>
      <c r="AG55" s="7"/>
    </row>
    <row r="56" spans="2:33" s="1" customFormat="1" ht="19.5" customHeight="1">
      <c r="B56" s="7">
        <v>2</v>
      </c>
      <c r="C56" s="54" t="s">
        <v>23</v>
      </c>
      <c r="D56" s="55"/>
      <c r="E56" s="56" t="str">
        <f>VLOOKUP(B52,'男子データー'!$A$2:$L$17,3.45678+B56,1)</f>
        <v>西山　大樹①</v>
      </c>
      <c r="F56" s="182" t="s">
        <v>410</v>
      </c>
      <c r="G56" s="183"/>
      <c r="H56" s="184"/>
      <c r="I56" s="56" t="str">
        <f>VLOOKUP(K52,'男子データー'!$A$2:$L$17,3.45678+K56,1)</f>
        <v>伏屋　慶一②</v>
      </c>
      <c r="J56" s="57"/>
      <c r="K56" s="7">
        <v>2</v>
      </c>
      <c r="M56" s="7">
        <v>3</v>
      </c>
      <c r="N56" s="54" t="s">
        <v>23</v>
      </c>
      <c r="O56" s="55"/>
      <c r="P56" s="56" t="str">
        <f>VLOOKUP(M52,'男子データー'!$A$2:$L$17,3.45678+M56,1)</f>
        <v>安田　大剛②</v>
      </c>
      <c r="Q56" s="182" t="s">
        <v>417</v>
      </c>
      <c r="R56" s="183"/>
      <c r="S56" s="184"/>
      <c r="T56" s="56" t="str">
        <f>VLOOKUP(V52,'男子データー'!$A$2:$L$17,3.45678+V56,1)</f>
        <v>國井　恵佑②</v>
      </c>
      <c r="U56" s="57"/>
      <c r="V56" s="7">
        <v>7</v>
      </c>
      <c r="X56" s="7"/>
      <c r="Y56" s="54"/>
      <c r="Z56" s="55"/>
      <c r="AA56" s="56"/>
      <c r="AB56" s="191"/>
      <c r="AC56" s="192"/>
      <c r="AD56" s="193"/>
      <c r="AE56" s="56"/>
      <c r="AF56" s="57"/>
      <c r="AG56" s="7"/>
    </row>
    <row r="57" spans="2:33" s="1" customFormat="1" ht="19.5" customHeight="1">
      <c r="B57" s="7">
        <v>5</v>
      </c>
      <c r="C57" s="162" t="s">
        <v>24</v>
      </c>
      <c r="D57" s="51"/>
      <c r="E57" s="52" t="str">
        <f>VLOOKUP(B52,'男子データー'!$A$2:$L$17,3.45678+B57,1)</f>
        <v>加藤　佑真②</v>
      </c>
      <c r="F57" s="176" t="s">
        <v>422</v>
      </c>
      <c r="G57" s="177"/>
      <c r="H57" s="178"/>
      <c r="I57" s="52" t="str">
        <f>VLOOKUP(K52,'男子データー'!$A$2:$L$17,3.45678+K57,1)</f>
        <v>八代　征己②</v>
      </c>
      <c r="J57" s="53"/>
      <c r="K57" s="7">
        <v>6</v>
      </c>
      <c r="M57" s="7">
        <v>5</v>
      </c>
      <c r="N57" s="162" t="s">
        <v>24</v>
      </c>
      <c r="O57" s="51"/>
      <c r="P57" s="52" t="str">
        <f>VLOOKUP(M52,'男子データー'!$A$2:$L$17,3.45678+M57,1)</f>
        <v>青山　拓矢①</v>
      </c>
      <c r="Q57" s="176" t="s">
        <v>436</v>
      </c>
      <c r="R57" s="177"/>
      <c r="S57" s="178"/>
      <c r="T57" s="52" t="str">
        <f>VLOOKUP(V52,'男子データー'!$A$2:$L$17,3.45678+V57,1)</f>
        <v>奥村　陽太②</v>
      </c>
      <c r="U57" s="53"/>
      <c r="V57" s="7">
        <v>4</v>
      </c>
      <c r="X57" s="7"/>
      <c r="Y57" s="50"/>
      <c r="Z57" s="51"/>
      <c r="AA57" s="52"/>
      <c r="AB57" s="176"/>
      <c r="AC57" s="177"/>
      <c r="AD57" s="178"/>
      <c r="AE57" s="52"/>
      <c r="AF57" s="53"/>
      <c r="AG57" s="7"/>
    </row>
    <row r="58" spans="2:33" s="1" customFormat="1" ht="19.5" customHeight="1">
      <c r="B58" s="7">
        <v>7</v>
      </c>
      <c r="C58" s="163"/>
      <c r="D58" s="14"/>
      <c r="E58" s="19" t="str">
        <f>VLOOKUP(B52,'男子データー'!$A$2:$L$17,3.45678+B58,1)</f>
        <v>加藤　樹真②</v>
      </c>
      <c r="F58" s="179"/>
      <c r="G58" s="180"/>
      <c r="H58" s="181"/>
      <c r="I58" s="19" t="str">
        <f>VLOOKUP(K52,'男子データー'!$A$2:$L$17,3.45678+K58,1)</f>
        <v>森　　俊和②</v>
      </c>
      <c r="J58" s="15"/>
      <c r="K58" s="7">
        <v>7</v>
      </c>
      <c r="M58" s="7">
        <v>8</v>
      </c>
      <c r="N58" s="163"/>
      <c r="O58" s="14"/>
      <c r="P58" s="19" t="str">
        <f>VLOOKUP(M52,'男子データー'!$A$2:$L$17,3.45678+M58,1)</f>
        <v>小瀬喜代治①</v>
      </c>
      <c r="Q58" s="179"/>
      <c r="R58" s="180"/>
      <c r="S58" s="181"/>
      <c r="T58" s="19" t="str">
        <f>VLOOKUP(V52,'男子データー'!$A$2:$L$17,3.45678+V58,1)</f>
        <v>山下銀之丞②</v>
      </c>
      <c r="U58" s="15"/>
      <c r="V58" s="7">
        <v>6</v>
      </c>
      <c r="X58" s="7"/>
      <c r="Y58" s="42"/>
      <c r="Z58" s="14"/>
      <c r="AA58" s="19"/>
      <c r="AB58" s="179"/>
      <c r="AC58" s="180"/>
      <c r="AD58" s="181"/>
      <c r="AE58" s="19"/>
      <c r="AF58" s="15"/>
      <c r="AG58" s="7"/>
    </row>
    <row r="59" spans="2:33" s="1" customFormat="1" ht="19.5" customHeight="1" thickBot="1">
      <c r="B59" s="7">
        <v>3</v>
      </c>
      <c r="C59" s="45" t="s">
        <v>25</v>
      </c>
      <c r="D59" s="16"/>
      <c r="E59" s="20" t="str">
        <f>VLOOKUP(B52,'男子データー'!$A$2:$L$17,3.45678+B59,1)</f>
        <v>白井幸太朗①</v>
      </c>
      <c r="F59" s="173" t="s">
        <v>422</v>
      </c>
      <c r="G59" s="174"/>
      <c r="H59" s="175"/>
      <c r="I59" s="20" t="str">
        <f>VLOOKUP(K52,'男子データー'!$A$2:$L$17,3.45678+K59,1)</f>
        <v>中本　大翔①</v>
      </c>
      <c r="J59" s="17"/>
      <c r="K59" s="7">
        <v>3</v>
      </c>
      <c r="M59" s="7">
        <v>6</v>
      </c>
      <c r="N59" s="45" t="s">
        <v>25</v>
      </c>
      <c r="O59" s="16"/>
      <c r="P59" s="20" t="str">
        <f>VLOOKUP(M52,'男子データー'!$A$2:$L$17,3.45678+M59,1)</f>
        <v>深尾　風月②</v>
      </c>
      <c r="Q59" s="173" t="s">
        <v>430</v>
      </c>
      <c r="R59" s="174"/>
      <c r="S59" s="175"/>
      <c r="T59" s="20" t="str">
        <f>VLOOKUP(V52,'男子データー'!$A$2:$L$17,3.45678+V59,1)</f>
        <v>三宅　　諒②</v>
      </c>
      <c r="U59" s="17"/>
      <c r="V59" s="7">
        <v>8</v>
      </c>
      <c r="X59" s="7"/>
      <c r="Y59" s="45"/>
      <c r="Z59" s="16"/>
      <c r="AA59" s="20"/>
      <c r="AB59" s="173"/>
      <c r="AC59" s="174"/>
      <c r="AD59" s="175"/>
      <c r="AE59" s="20"/>
      <c r="AF59" s="17"/>
      <c r="AG59" s="7"/>
    </row>
    <row r="60" spans="2:33" s="1" customFormat="1" ht="12" customHeight="1">
      <c r="B60" s="7"/>
      <c r="C60" s="22"/>
      <c r="D60" s="18"/>
      <c r="E60" s="23"/>
      <c r="F60" s="24"/>
      <c r="G60" s="59"/>
      <c r="H60" s="59"/>
      <c r="I60" s="23"/>
      <c r="J60" s="18"/>
      <c r="K60" s="7"/>
      <c r="M60" s="7"/>
      <c r="N60" s="22"/>
      <c r="O60" s="18"/>
      <c r="P60" s="23"/>
      <c r="Q60" s="24"/>
      <c r="R60" s="59"/>
      <c r="S60" s="59"/>
      <c r="T60" s="23"/>
      <c r="U60" s="18"/>
      <c r="V60" s="7"/>
      <c r="X60" s="7"/>
      <c r="Y60" s="22"/>
      <c r="Z60" s="18"/>
      <c r="AA60" s="23"/>
      <c r="AB60" s="24"/>
      <c r="AC60" s="59"/>
      <c r="AD60" s="59"/>
      <c r="AE60" s="23"/>
      <c r="AF60" s="18"/>
      <c r="AG60" s="7"/>
    </row>
    <row r="61" spans="2:33" s="1" customFormat="1" ht="12" customHeight="1">
      <c r="B61" s="7"/>
      <c r="C61" s="5" t="s">
        <v>1</v>
      </c>
      <c r="D61" s="18"/>
      <c r="E61" s="23"/>
      <c r="F61" s="24"/>
      <c r="G61" s="59"/>
      <c r="H61" s="59"/>
      <c r="I61" s="23"/>
      <c r="J61" s="18"/>
      <c r="K61" s="7"/>
      <c r="M61" s="7"/>
      <c r="N61" s="5" t="s">
        <v>27</v>
      </c>
      <c r="O61" s="18"/>
      <c r="P61" s="23"/>
      <c r="Q61" s="24"/>
      <c r="R61" s="59"/>
      <c r="S61" s="59"/>
      <c r="T61" s="23"/>
      <c r="U61" s="18"/>
      <c r="V61" s="7"/>
      <c r="X61" s="7"/>
      <c r="Y61" s="23" t="s">
        <v>13</v>
      </c>
      <c r="Z61" s="18"/>
      <c r="AA61" s="23"/>
      <c r="AB61" s="24"/>
      <c r="AC61" s="59"/>
      <c r="AD61" s="59"/>
      <c r="AE61" s="23"/>
      <c r="AF61" s="18"/>
      <c r="AG61" s="7"/>
    </row>
    <row r="62" spans="1:33" s="1" customFormat="1" ht="19.5" customHeight="1" thickBot="1">
      <c r="A62" s="2"/>
      <c r="B62" s="6">
        <v>15</v>
      </c>
      <c r="C62" s="2"/>
      <c r="D62" s="2"/>
      <c r="E62" s="2"/>
      <c r="F62" s="58"/>
      <c r="G62" s="58"/>
      <c r="H62" s="58"/>
      <c r="I62" s="2"/>
      <c r="J62" s="2"/>
      <c r="K62" s="2"/>
      <c r="L62" s="2"/>
      <c r="M62" s="6">
        <v>16</v>
      </c>
      <c r="N62" s="2"/>
      <c r="O62" s="2"/>
      <c r="P62" s="2"/>
      <c r="Q62" s="58"/>
      <c r="R62" s="58"/>
      <c r="S62" s="58"/>
      <c r="T62" s="2"/>
      <c r="U62" s="2"/>
      <c r="V62" s="2"/>
      <c r="W62" s="2"/>
      <c r="X62" s="6">
        <v>17</v>
      </c>
      <c r="Y62" s="2"/>
      <c r="Z62" s="2"/>
      <c r="AA62" s="2"/>
      <c r="AB62" s="58"/>
      <c r="AC62" s="58"/>
      <c r="AD62" s="58"/>
      <c r="AE62" s="2"/>
      <c r="AF62" s="2"/>
      <c r="AG62" s="2"/>
    </row>
    <row r="63" spans="2:33" s="1" customFormat="1" ht="19.5" customHeight="1" thickBot="1">
      <c r="B63" s="7">
        <v>1</v>
      </c>
      <c r="C63" s="8" t="s">
        <v>5</v>
      </c>
      <c r="D63" s="9">
        <f>B63</f>
        <v>1</v>
      </c>
      <c r="E63" s="10" t="str">
        <f>VLOOKUP(B63,'男子データー'!$A$2:$L$17,2,0)</f>
        <v>麗澤瑞浪</v>
      </c>
      <c r="F63" s="167" t="s">
        <v>439</v>
      </c>
      <c r="G63" s="168"/>
      <c r="H63" s="169"/>
      <c r="I63" s="10" t="str">
        <f>VLOOKUP(K63,'男子データー'!$A$2:$L$17,2,0)</f>
        <v>県岐阜商</v>
      </c>
      <c r="J63" s="11">
        <f>K63</f>
        <v>16</v>
      </c>
      <c r="K63" s="7">
        <v>16</v>
      </c>
      <c r="M63" s="7">
        <v>9</v>
      </c>
      <c r="N63" s="125" t="s">
        <v>10</v>
      </c>
      <c r="O63" s="9">
        <f>M63</f>
        <v>9</v>
      </c>
      <c r="P63" s="10" t="str">
        <f>VLOOKUP(M63,'男子データー'!$A$2:$L$17,2,0)</f>
        <v>岐阜北</v>
      </c>
      <c r="Q63" s="167" t="s">
        <v>424</v>
      </c>
      <c r="R63" s="168"/>
      <c r="S63" s="169"/>
      <c r="T63" s="10" t="str">
        <f>VLOOKUP(V63,'男子データー'!$A$2:$L$17,2,0)</f>
        <v>岐阜</v>
      </c>
      <c r="U63" s="11">
        <f>V63</f>
        <v>8</v>
      </c>
      <c r="V63" s="7">
        <v>8</v>
      </c>
      <c r="X63" s="7">
        <v>16</v>
      </c>
      <c r="Y63" s="124" t="s">
        <v>14</v>
      </c>
      <c r="Z63" s="9">
        <f>X63</f>
        <v>16</v>
      </c>
      <c r="AA63" s="10" t="str">
        <f>VLOOKUP(X63,'男子データー'!$A$2:$L$17,2,0)</f>
        <v>県岐阜商</v>
      </c>
      <c r="AB63" s="167" t="s">
        <v>438</v>
      </c>
      <c r="AC63" s="168"/>
      <c r="AD63" s="169"/>
      <c r="AE63" s="10" t="str">
        <f>VLOOKUP(AG63,'男子データー'!$A$2:$L$17,2,0)</f>
        <v>岐阜北</v>
      </c>
      <c r="AF63" s="11">
        <f>AG63</f>
        <v>9</v>
      </c>
      <c r="AG63" s="7">
        <v>9</v>
      </c>
    </row>
    <row r="64" spans="2:33" s="1" customFormat="1" ht="19.5" customHeight="1">
      <c r="B64" s="7">
        <v>1</v>
      </c>
      <c r="C64" s="40" t="s">
        <v>21</v>
      </c>
      <c r="D64" s="12"/>
      <c r="E64" s="41" t="str">
        <f>VLOOKUP(B63,'男子データー'!$A$2:$L$17,3.45678+B64,1)</f>
        <v>矢内　大祐②</v>
      </c>
      <c r="F64" s="170" t="s">
        <v>410</v>
      </c>
      <c r="G64" s="171"/>
      <c r="H64" s="172"/>
      <c r="I64" s="21" t="str">
        <f>VLOOKUP(K63,'男子データー'!$A$2:$L$17,3.45678+K64,1)</f>
        <v>山田　稜真①</v>
      </c>
      <c r="J64" s="13"/>
      <c r="K64" s="7">
        <v>1</v>
      </c>
      <c r="M64" s="7">
        <v>1</v>
      </c>
      <c r="N64" s="40" t="s">
        <v>21</v>
      </c>
      <c r="O64" s="12"/>
      <c r="P64" s="41" t="str">
        <f>VLOOKUP(M63,'男子データー'!$A$2:$L$17,3.45678+M64,1)</f>
        <v>杉田　健心②</v>
      </c>
      <c r="Q64" s="170" t="s">
        <v>413</v>
      </c>
      <c r="R64" s="171"/>
      <c r="S64" s="172"/>
      <c r="T64" s="21" t="str">
        <f>VLOOKUP(V63,'男子データー'!$A$2:$L$17,3.45678+V64,1)</f>
        <v>村田　佑太①</v>
      </c>
      <c r="U64" s="13"/>
      <c r="V64" s="7">
        <v>1</v>
      </c>
      <c r="X64" s="7">
        <v>1</v>
      </c>
      <c r="Y64" s="40" t="s">
        <v>21</v>
      </c>
      <c r="Z64" s="12"/>
      <c r="AA64" s="41" t="str">
        <f>VLOOKUP(X63,'男子データー'!$A$2:$L$17,3.45678+X64,1)</f>
        <v>山田　稜真①</v>
      </c>
      <c r="AB64" s="170" t="s">
        <v>440</v>
      </c>
      <c r="AC64" s="171"/>
      <c r="AD64" s="172"/>
      <c r="AE64" s="21" t="str">
        <f>VLOOKUP(AG63,'男子データー'!$A$2:$L$17,3.45678+AG64,1)</f>
        <v>杉田　健心②</v>
      </c>
      <c r="AF64" s="13"/>
      <c r="AG64" s="7">
        <v>1</v>
      </c>
    </row>
    <row r="65" spans="2:33" s="1" customFormat="1" ht="19.5" customHeight="1">
      <c r="B65" s="7">
        <v>4</v>
      </c>
      <c r="C65" s="162" t="s">
        <v>22</v>
      </c>
      <c r="D65" s="51"/>
      <c r="E65" s="52" t="str">
        <f>VLOOKUP(B63,'男子データー'!$A$2:$L$17,3.45678+B65,1)</f>
        <v>長田虎汰郎②</v>
      </c>
      <c r="F65" s="185" t="s">
        <v>415</v>
      </c>
      <c r="G65" s="186"/>
      <c r="H65" s="187"/>
      <c r="I65" s="52" t="str">
        <f>VLOOKUP(K63,'男子データー'!$A$2:$L$17,3.45678+K65,1)</f>
        <v>山口　雄大①</v>
      </c>
      <c r="J65" s="53"/>
      <c r="K65" s="7">
        <v>4</v>
      </c>
      <c r="M65" s="7">
        <v>2</v>
      </c>
      <c r="N65" s="162" t="s">
        <v>22</v>
      </c>
      <c r="O65" s="51"/>
      <c r="P65" s="52" t="str">
        <f>VLOOKUP(M63,'男子データー'!$A$2:$L$17,3.45678+M65,1)</f>
        <v>片桐　佳祐②</v>
      </c>
      <c r="Q65" s="185" t="s">
        <v>415</v>
      </c>
      <c r="R65" s="186"/>
      <c r="S65" s="187"/>
      <c r="T65" s="52" t="str">
        <f>VLOOKUP(V63,'男子データー'!$A$2:$L$17,3.45678+V65,1)</f>
        <v>可知　裕基②</v>
      </c>
      <c r="U65" s="53"/>
      <c r="V65" s="7">
        <v>4</v>
      </c>
      <c r="X65" s="7">
        <v>2</v>
      </c>
      <c r="Y65" s="162" t="s">
        <v>22</v>
      </c>
      <c r="Z65" s="51"/>
      <c r="AA65" s="52" t="str">
        <f>VLOOKUP(X63,'男子データー'!$A$2:$L$17,3.45678+X65,1)</f>
        <v>清野　皓貴②</v>
      </c>
      <c r="AB65" s="185" t="s">
        <v>410</v>
      </c>
      <c r="AC65" s="186"/>
      <c r="AD65" s="187"/>
      <c r="AE65" s="52" t="str">
        <f>VLOOKUP(AG63,'男子データー'!$A$2:$L$17,3.45678+AG65,1)</f>
        <v>片桐　佳祐②</v>
      </c>
      <c r="AF65" s="53"/>
      <c r="AG65" s="7">
        <v>2</v>
      </c>
    </row>
    <row r="66" spans="2:33" s="1" customFormat="1" ht="19.5" customHeight="1">
      <c r="B66" s="7">
        <v>6</v>
      </c>
      <c r="C66" s="163"/>
      <c r="D66" s="28"/>
      <c r="E66" s="44" t="str">
        <f>VLOOKUP(B63,'男子データー'!$A$2:$L$17,3.45678+B66,1)</f>
        <v>塩崎　一護②</v>
      </c>
      <c r="F66" s="188"/>
      <c r="G66" s="189"/>
      <c r="H66" s="190"/>
      <c r="I66" s="23" t="str">
        <f>VLOOKUP(K63,'男子データー'!$A$2:$L$17,3.45678+K66,1)</f>
        <v>深尾　風月②</v>
      </c>
      <c r="J66" s="29"/>
      <c r="K66" s="7">
        <v>6</v>
      </c>
      <c r="M66" s="7">
        <v>4</v>
      </c>
      <c r="N66" s="163"/>
      <c r="O66" s="28"/>
      <c r="P66" s="44" t="str">
        <f>VLOOKUP(M63,'男子データー'!$A$2:$L$17,3.45678+M66,1)</f>
        <v>奥村　陽太②</v>
      </c>
      <c r="Q66" s="188"/>
      <c r="R66" s="189"/>
      <c r="S66" s="190"/>
      <c r="T66" s="23" t="str">
        <f>VLOOKUP(V63,'男子データー'!$A$2:$L$17,3.45678+V66,1)</f>
        <v>横山　健人②</v>
      </c>
      <c r="U66" s="29"/>
      <c r="V66" s="7">
        <v>5</v>
      </c>
      <c r="X66" s="7">
        <v>4</v>
      </c>
      <c r="Y66" s="163"/>
      <c r="Z66" s="28"/>
      <c r="AA66" s="44" t="str">
        <f>VLOOKUP(X63,'男子データー'!$A$2:$L$17,3.45678+X66,1)</f>
        <v>山口　雄大①</v>
      </c>
      <c r="AB66" s="188"/>
      <c r="AC66" s="189"/>
      <c r="AD66" s="190"/>
      <c r="AE66" s="23" t="str">
        <f>VLOOKUP(AG63,'男子データー'!$A$2:$L$17,3.45678+AG66,1)</f>
        <v>鈴木　啓太②</v>
      </c>
      <c r="AF66" s="29"/>
      <c r="AG66" s="7">
        <v>3</v>
      </c>
    </row>
    <row r="67" spans="2:33" s="1" customFormat="1" ht="19.5" customHeight="1">
      <c r="B67" s="7">
        <v>2</v>
      </c>
      <c r="C67" s="54" t="s">
        <v>23</v>
      </c>
      <c r="D67" s="55"/>
      <c r="E67" s="56" t="str">
        <f>VLOOKUP(B63,'男子データー'!$A$2:$L$17,3.45678+B67,1)</f>
        <v>西山　大樹①</v>
      </c>
      <c r="F67" s="182" t="s">
        <v>415</v>
      </c>
      <c r="G67" s="183"/>
      <c r="H67" s="184"/>
      <c r="I67" s="56" t="str">
        <f>VLOOKUP(K63,'男子データー'!$A$2:$L$17,3.45678+K67,1)</f>
        <v>清野　皓貴②</v>
      </c>
      <c r="J67" s="57"/>
      <c r="K67" s="7">
        <v>2</v>
      </c>
      <c r="M67" s="7">
        <v>3</v>
      </c>
      <c r="N67" s="54" t="s">
        <v>23</v>
      </c>
      <c r="O67" s="55"/>
      <c r="P67" s="56" t="str">
        <f>VLOOKUP(M63,'男子データー'!$A$2:$L$17,3.45678+M67,1)</f>
        <v>鈴木　啓太②</v>
      </c>
      <c r="Q67" s="182" t="s">
        <v>426</v>
      </c>
      <c r="R67" s="183"/>
      <c r="S67" s="184"/>
      <c r="T67" s="56" t="str">
        <f>VLOOKUP(V63,'男子データー'!$A$2:$L$17,3.45678+V67,1)</f>
        <v>伏屋　慶一②</v>
      </c>
      <c r="U67" s="57"/>
      <c r="V67" s="7">
        <v>2</v>
      </c>
      <c r="X67" s="7">
        <v>3</v>
      </c>
      <c r="Y67" s="54" t="s">
        <v>23</v>
      </c>
      <c r="Z67" s="55"/>
      <c r="AA67" s="56" t="str">
        <f>VLOOKUP(X63,'男子データー'!$A$2:$L$17,3.45678+X67,1)</f>
        <v>安田　大剛②</v>
      </c>
      <c r="AB67" s="182" t="s">
        <v>417</v>
      </c>
      <c r="AC67" s="183"/>
      <c r="AD67" s="184"/>
      <c r="AE67" s="56" t="str">
        <f>VLOOKUP(AG63,'男子データー'!$A$2:$L$17,3.45678+AG67,1)</f>
        <v>國井　恵佑②</v>
      </c>
      <c r="AF67" s="57"/>
      <c r="AG67" s="7">
        <v>7</v>
      </c>
    </row>
    <row r="68" spans="2:33" s="1" customFormat="1" ht="19.5" customHeight="1">
      <c r="B68" s="7">
        <v>5</v>
      </c>
      <c r="C68" s="162" t="s">
        <v>24</v>
      </c>
      <c r="D68" s="51"/>
      <c r="E68" s="52" t="str">
        <f>VLOOKUP(B63,'男子データー'!$A$2:$L$17,3.45678+B68,1)</f>
        <v>加藤　佑真②</v>
      </c>
      <c r="F68" s="176" t="s">
        <v>410</v>
      </c>
      <c r="G68" s="177"/>
      <c r="H68" s="178"/>
      <c r="I68" s="52" t="str">
        <f>VLOOKUP(K63,'男子データー'!$A$2:$L$17,3.45678+K68,1)</f>
        <v>青山　拓矢①</v>
      </c>
      <c r="J68" s="53"/>
      <c r="K68" s="7">
        <v>5</v>
      </c>
      <c r="M68" s="7">
        <v>6</v>
      </c>
      <c r="N68" s="162" t="s">
        <v>24</v>
      </c>
      <c r="O68" s="51"/>
      <c r="P68" s="52" t="str">
        <f>VLOOKUP(M63,'男子データー'!$A$2:$L$17,3.45678+M68,1)</f>
        <v>山下銀之丞②</v>
      </c>
      <c r="Q68" s="176" t="s">
        <v>415</v>
      </c>
      <c r="R68" s="177"/>
      <c r="S68" s="178"/>
      <c r="T68" s="52" t="str">
        <f>VLOOKUP(V63,'男子データー'!$A$2:$L$17,3.45678+V68,1)</f>
        <v>八代　征己②</v>
      </c>
      <c r="U68" s="53"/>
      <c r="V68" s="7">
        <v>6</v>
      </c>
      <c r="X68" s="7">
        <v>5</v>
      </c>
      <c r="Y68" s="162" t="s">
        <v>24</v>
      </c>
      <c r="Z68" s="51"/>
      <c r="AA68" s="52" t="str">
        <f>VLOOKUP(X63,'男子データー'!$A$2:$L$17,3.45678+X68,1)</f>
        <v>青山　拓矢①</v>
      </c>
      <c r="AB68" s="176" t="s">
        <v>436</v>
      </c>
      <c r="AC68" s="177"/>
      <c r="AD68" s="178"/>
      <c r="AE68" s="52" t="str">
        <f>VLOOKUP(AG63,'男子データー'!$A$2:$L$17,3.45678+AG68,1)</f>
        <v>奥村　陽太②</v>
      </c>
      <c r="AF68" s="53"/>
      <c r="AG68" s="7">
        <v>4</v>
      </c>
    </row>
    <row r="69" spans="2:33" s="1" customFormat="1" ht="19.5" customHeight="1">
      <c r="B69" s="7">
        <v>7</v>
      </c>
      <c r="C69" s="163"/>
      <c r="D69" s="14"/>
      <c r="E69" s="19" t="str">
        <f>VLOOKUP(B63,'男子データー'!$A$2:$L$17,3.45678+B69,1)</f>
        <v>加藤　樹真②</v>
      </c>
      <c r="F69" s="179"/>
      <c r="G69" s="180"/>
      <c r="H69" s="181"/>
      <c r="I69" s="19" t="str">
        <f>VLOOKUP(K63,'男子データー'!$A$2:$L$17,3.45678+K69,1)</f>
        <v>小瀬喜代治①</v>
      </c>
      <c r="J69" s="15"/>
      <c r="K69" s="7">
        <v>8</v>
      </c>
      <c r="M69" s="7">
        <v>8</v>
      </c>
      <c r="N69" s="163"/>
      <c r="O69" s="14"/>
      <c r="P69" s="19" t="str">
        <f>VLOOKUP(M63,'男子データー'!$A$2:$L$17,3.45678+M69,1)</f>
        <v>三宅　　諒②</v>
      </c>
      <c r="Q69" s="179"/>
      <c r="R69" s="180"/>
      <c r="S69" s="181"/>
      <c r="T69" s="19" t="str">
        <f>VLOOKUP(V63,'男子データー'!$A$2:$L$17,3.45678+V69,1)</f>
        <v>森　　俊和②</v>
      </c>
      <c r="U69" s="15"/>
      <c r="V69" s="7">
        <v>7</v>
      </c>
      <c r="X69" s="7">
        <v>8</v>
      </c>
      <c r="Y69" s="163"/>
      <c r="Z69" s="14"/>
      <c r="AA69" s="19" t="str">
        <f>VLOOKUP(X63,'男子データー'!$A$2:$L$17,3.45678+X69,1)</f>
        <v>小瀬喜代治①</v>
      </c>
      <c r="AB69" s="179"/>
      <c r="AC69" s="180"/>
      <c r="AD69" s="181"/>
      <c r="AE69" s="19" t="str">
        <f>VLOOKUP(AG63,'男子データー'!$A$2:$L$17,3.45678+AG69,1)</f>
        <v>山下銀之丞②</v>
      </c>
      <c r="AF69" s="15"/>
      <c r="AG69" s="7">
        <v>6</v>
      </c>
    </row>
    <row r="70" spans="2:33" s="1" customFormat="1" ht="19.5" customHeight="1" thickBot="1">
      <c r="B70" s="7">
        <v>3</v>
      </c>
      <c r="C70" s="45" t="s">
        <v>25</v>
      </c>
      <c r="D70" s="16"/>
      <c r="E70" s="20" t="str">
        <f>VLOOKUP(B63,'男子データー'!$A$2:$L$17,3.45678+B70,1)</f>
        <v>白井幸太朗①</v>
      </c>
      <c r="F70" s="173" t="s">
        <v>435</v>
      </c>
      <c r="G70" s="174"/>
      <c r="H70" s="175"/>
      <c r="I70" s="20" t="str">
        <f>VLOOKUP(K63,'男子データー'!$A$2:$L$17,3.45678+K70,1)</f>
        <v>安田　大剛②</v>
      </c>
      <c r="J70" s="17"/>
      <c r="K70" s="7">
        <v>3</v>
      </c>
      <c r="M70" s="7">
        <v>7</v>
      </c>
      <c r="N70" s="45" t="s">
        <v>25</v>
      </c>
      <c r="O70" s="16"/>
      <c r="P70" s="20" t="str">
        <f>VLOOKUP(M63,'男子データー'!$A$2:$L$17,3.45678+M70,1)</f>
        <v>國井　恵佑②</v>
      </c>
      <c r="Q70" s="173" t="s">
        <v>420</v>
      </c>
      <c r="R70" s="174"/>
      <c r="S70" s="175"/>
      <c r="T70" s="20" t="str">
        <f>VLOOKUP(V63,'男子データー'!$A$2:$L$17,3.45678+V70,1)</f>
        <v>中本　大翔①</v>
      </c>
      <c r="U70" s="17"/>
      <c r="V70" s="7">
        <v>3</v>
      </c>
      <c r="X70" s="7">
        <v>6</v>
      </c>
      <c r="Y70" s="45" t="s">
        <v>25</v>
      </c>
      <c r="Z70" s="16"/>
      <c r="AA70" s="20" t="str">
        <f>VLOOKUP(X63,'男子データー'!$A$2:$L$17,3.45678+X70,1)</f>
        <v>深尾　風月②</v>
      </c>
      <c r="AB70" s="173" t="s">
        <v>430</v>
      </c>
      <c r="AC70" s="174"/>
      <c r="AD70" s="175"/>
      <c r="AE70" s="20" t="str">
        <f>VLOOKUP(AG63,'男子データー'!$A$2:$L$17,3.45678+AG70,1)</f>
        <v>三宅　　諒②</v>
      </c>
      <c r="AF70" s="17"/>
      <c r="AG70" s="7">
        <v>8</v>
      </c>
    </row>
    <row r="71" spans="2:33" s="1" customFormat="1" ht="12" customHeight="1">
      <c r="B71" s="7"/>
      <c r="C71" s="22"/>
      <c r="D71" s="18"/>
      <c r="E71" s="23"/>
      <c r="F71" s="24"/>
      <c r="G71" s="25"/>
      <c r="H71" s="25"/>
      <c r="I71" s="23"/>
      <c r="J71" s="18"/>
      <c r="K71" s="7"/>
      <c r="M71" s="7"/>
      <c r="N71" s="22"/>
      <c r="O71" s="18"/>
      <c r="P71" s="23"/>
      <c r="Q71" s="24"/>
      <c r="R71" s="25"/>
      <c r="S71" s="25"/>
      <c r="T71" s="23"/>
      <c r="U71" s="18"/>
      <c r="V71" s="7"/>
      <c r="X71" s="7"/>
      <c r="Y71" s="22"/>
      <c r="Z71" s="18"/>
      <c r="AA71" s="23"/>
      <c r="AB71" s="24"/>
      <c r="AC71" s="25"/>
      <c r="AD71" s="25"/>
      <c r="AE71" s="23"/>
      <c r="AF71" s="18"/>
      <c r="AG71" s="7"/>
    </row>
    <row r="72" spans="2:33" s="1" customFormat="1" ht="12" customHeight="1">
      <c r="B72" s="7"/>
      <c r="C72" s="5"/>
      <c r="D72" s="18"/>
      <c r="E72" s="23"/>
      <c r="F72" s="24"/>
      <c r="G72" s="25"/>
      <c r="H72" s="25"/>
      <c r="I72" s="23"/>
      <c r="J72" s="18"/>
      <c r="K72" s="7"/>
      <c r="M72" s="7"/>
      <c r="N72" s="22"/>
      <c r="O72" s="18"/>
      <c r="P72" s="23"/>
      <c r="Q72" s="24"/>
      <c r="R72" s="25"/>
      <c r="S72" s="25"/>
      <c r="T72" s="23"/>
      <c r="U72" s="18"/>
      <c r="V72" s="7"/>
      <c r="X72" s="7"/>
      <c r="Y72" s="22"/>
      <c r="Z72" s="18"/>
      <c r="AA72" s="23"/>
      <c r="AB72" s="24"/>
      <c r="AC72" s="25"/>
      <c r="AD72" s="25"/>
      <c r="AE72" s="23"/>
      <c r="AF72" s="18"/>
      <c r="AG72" s="7"/>
    </row>
  </sheetData>
  <sheetProtection/>
  <mergeCells count="160">
    <mergeCell ref="AB67:AD67"/>
    <mergeCell ref="F68:H69"/>
    <mergeCell ref="Q68:S69"/>
    <mergeCell ref="AB68:AD69"/>
    <mergeCell ref="Y68:Y69"/>
    <mergeCell ref="AB64:AD64"/>
    <mergeCell ref="F65:H66"/>
    <mergeCell ref="Q65:S66"/>
    <mergeCell ref="AB65:AD66"/>
    <mergeCell ref="Y65:Y66"/>
    <mergeCell ref="AB56:AD56"/>
    <mergeCell ref="F57:H58"/>
    <mergeCell ref="Q57:S58"/>
    <mergeCell ref="AB57:AD58"/>
    <mergeCell ref="AB53:AD53"/>
    <mergeCell ref="F54:H55"/>
    <mergeCell ref="Q54:S55"/>
    <mergeCell ref="AB54:AD55"/>
    <mergeCell ref="F43:H44"/>
    <mergeCell ref="AB13:AD13"/>
    <mergeCell ref="AB14:AD15"/>
    <mergeCell ref="F21:H21"/>
    <mergeCell ref="F28:H28"/>
    <mergeCell ref="F22:H22"/>
    <mergeCell ref="F23:H24"/>
    <mergeCell ref="Q22:S22"/>
    <mergeCell ref="Q23:S24"/>
    <mergeCell ref="Q25:S25"/>
    <mergeCell ref="AB12:AD12"/>
    <mergeCell ref="Q43:S44"/>
    <mergeCell ref="AB43:AD44"/>
    <mergeCell ref="Q19:S19"/>
    <mergeCell ref="Q13:S13"/>
    <mergeCell ref="Q14:S15"/>
    <mergeCell ref="Q16:S16"/>
    <mergeCell ref="Q17:S18"/>
    <mergeCell ref="Q21:S21"/>
    <mergeCell ref="Q28:S28"/>
    <mergeCell ref="F3:H3"/>
    <mergeCell ref="F10:H10"/>
    <mergeCell ref="F4:H4"/>
    <mergeCell ref="F7:H7"/>
    <mergeCell ref="F8:H9"/>
    <mergeCell ref="F5:H6"/>
    <mergeCell ref="Q12:S12"/>
    <mergeCell ref="Q5:S6"/>
    <mergeCell ref="Q7:S7"/>
    <mergeCell ref="Q8:S9"/>
    <mergeCell ref="F12:H12"/>
    <mergeCell ref="F19:H19"/>
    <mergeCell ref="F13:H13"/>
    <mergeCell ref="F14:H15"/>
    <mergeCell ref="F16:H16"/>
    <mergeCell ref="F17:H18"/>
    <mergeCell ref="AB3:AD3"/>
    <mergeCell ref="AB10:AD10"/>
    <mergeCell ref="AB4:AD4"/>
    <mergeCell ref="AB5:AD6"/>
    <mergeCell ref="AB7:AD7"/>
    <mergeCell ref="Q3:S3"/>
    <mergeCell ref="Q10:S10"/>
    <mergeCell ref="Q4:S4"/>
    <mergeCell ref="AB17:AD18"/>
    <mergeCell ref="Q26:S27"/>
    <mergeCell ref="Q32:S32"/>
    <mergeCell ref="Q39:S39"/>
    <mergeCell ref="Q36:S36"/>
    <mergeCell ref="Q37:S38"/>
    <mergeCell ref="AB41:AD41"/>
    <mergeCell ref="AB8:AD9"/>
    <mergeCell ref="AB21:AD21"/>
    <mergeCell ref="AB28:AD28"/>
    <mergeCell ref="AB22:AD22"/>
    <mergeCell ref="AB23:AD24"/>
    <mergeCell ref="AB25:AD25"/>
    <mergeCell ref="AB26:AD27"/>
    <mergeCell ref="AB19:AD19"/>
    <mergeCell ref="AB16:AD16"/>
    <mergeCell ref="AB48:AD48"/>
    <mergeCell ref="Q46:S47"/>
    <mergeCell ref="AB46:AD47"/>
    <mergeCell ref="Q45:S45"/>
    <mergeCell ref="AB45:AD45"/>
    <mergeCell ref="AB32:AD32"/>
    <mergeCell ref="AB39:AD39"/>
    <mergeCell ref="AB34:AD35"/>
    <mergeCell ref="AB36:AD36"/>
    <mergeCell ref="AB37:AD38"/>
    <mergeCell ref="AB70:AD70"/>
    <mergeCell ref="F63:H63"/>
    <mergeCell ref="Q63:S63"/>
    <mergeCell ref="AB63:AD63"/>
    <mergeCell ref="F70:H70"/>
    <mergeCell ref="Q70:S70"/>
    <mergeCell ref="F67:H67"/>
    <mergeCell ref="Q67:S67"/>
    <mergeCell ref="F64:H64"/>
    <mergeCell ref="Q64:S64"/>
    <mergeCell ref="AB59:AD59"/>
    <mergeCell ref="F52:H52"/>
    <mergeCell ref="Q52:S52"/>
    <mergeCell ref="AB52:AD52"/>
    <mergeCell ref="F59:H59"/>
    <mergeCell ref="Q59:S59"/>
    <mergeCell ref="F56:H56"/>
    <mergeCell ref="Q56:S56"/>
    <mergeCell ref="F53:H53"/>
    <mergeCell ref="Q53:S53"/>
    <mergeCell ref="F48:H48"/>
    <mergeCell ref="F46:H47"/>
    <mergeCell ref="F33:H33"/>
    <mergeCell ref="Q33:S33"/>
    <mergeCell ref="AB33:AD33"/>
    <mergeCell ref="F34:H35"/>
    <mergeCell ref="Q34:S35"/>
    <mergeCell ref="Q42:S42"/>
    <mergeCell ref="AB42:AD42"/>
    <mergeCell ref="Q48:S48"/>
    <mergeCell ref="C5:C6"/>
    <mergeCell ref="C8:C9"/>
    <mergeCell ref="N5:N6"/>
    <mergeCell ref="N8:N9"/>
    <mergeCell ref="Y5:Y6"/>
    <mergeCell ref="Y8:Y9"/>
    <mergeCell ref="Y14:Y15"/>
    <mergeCell ref="Y17:Y18"/>
    <mergeCell ref="N14:N15"/>
    <mergeCell ref="N17:N18"/>
    <mergeCell ref="C14:C15"/>
    <mergeCell ref="C17:C18"/>
    <mergeCell ref="C23:C24"/>
    <mergeCell ref="C26:C27"/>
    <mergeCell ref="N23:N24"/>
    <mergeCell ref="N26:N27"/>
    <mergeCell ref="Y34:Y35"/>
    <mergeCell ref="Y37:Y38"/>
    <mergeCell ref="F25:H25"/>
    <mergeCell ref="F26:H27"/>
    <mergeCell ref="F32:H32"/>
    <mergeCell ref="F36:H36"/>
    <mergeCell ref="C46:C47"/>
    <mergeCell ref="C34:C35"/>
    <mergeCell ref="C37:C38"/>
    <mergeCell ref="N34:N35"/>
    <mergeCell ref="N37:N38"/>
    <mergeCell ref="F41:H41"/>
    <mergeCell ref="F42:H42"/>
    <mergeCell ref="F39:H39"/>
    <mergeCell ref="F37:H38"/>
    <mergeCell ref="F45:H45"/>
    <mergeCell ref="C68:C69"/>
    <mergeCell ref="N65:N66"/>
    <mergeCell ref="N68:N69"/>
    <mergeCell ref="Q41:S41"/>
    <mergeCell ref="C54:C55"/>
    <mergeCell ref="C57:C58"/>
    <mergeCell ref="N54:N55"/>
    <mergeCell ref="N57:N58"/>
    <mergeCell ref="C65:C66"/>
    <mergeCell ref="C43:C44"/>
  </mergeCells>
  <printOptions horizontalCentered="1"/>
  <pageMargins left="0.3937007874015748" right="0.3937007874015748" top="0.5905511811023623" bottom="0.3937007874015748" header="0.3937007874015748" footer="0"/>
  <pageSetup fitToHeight="1" fitToWidth="1" horizontalDpi="600" verticalDpi="600" orientation="portrait" paperSize="9" scale="62" r:id="rId1"/>
  <headerFooter alignWithMargins="0">
    <oddHeader>&amp;L対戦表&amp;R男子団体戦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1.125" style="0" customWidth="1"/>
    <col min="4" max="4" width="3.125" style="0" customWidth="1"/>
    <col min="5" max="5" width="8.875" style="0" customWidth="1"/>
    <col min="6" max="9" width="10.125" style="0" customWidth="1"/>
    <col min="11" max="11" width="3.125" style="0" customWidth="1"/>
    <col min="12" max="12" width="11.125" style="0" customWidth="1"/>
    <col min="14" max="14" width="4.125" style="0" customWidth="1"/>
  </cols>
  <sheetData>
    <row r="1" spans="2:12" ht="16.5" customHeight="1">
      <c r="B1" s="49" t="s">
        <v>401</v>
      </c>
      <c r="L1" s="49" t="s">
        <v>11</v>
      </c>
    </row>
    <row r="2" spans="6:12" ht="15.75" customHeight="1">
      <c r="F2" s="49"/>
      <c r="I2" s="66"/>
      <c r="L2" s="123" t="s">
        <v>402</v>
      </c>
    </row>
    <row r="3" spans="1:14" ht="13.5" customHeight="1" thickBot="1">
      <c r="A3" s="156">
        <v>1</v>
      </c>
      <c r="B3" s="150" t="str">
        <f>'女子データー'!B2</f>
        <v>県岐阜商</v>
      </c>
      <c r="C3" s="151" t="s">
        <v>404</v>
      </c>
      <c r="D3" s="114"/>
      <c r="E3" s="31"/>
      <c r="F3" s="31"/>
      <c r="G3" s="31"/>
      <c r="H3" s="34"/>
      <c r="I3" s="34"/>
      <c r="J3" s="34"/>
      <c r="K3" s="114"/>
      <c r="L3" s="150" t="str">
        <f>'女子データー'!B10</f>
        <v>麗澤瑞浪</v>
      </c>
      <c r="M3" s="151" t="s">
        <v>407</v>
      </c>
      <c r="N3" s="150">
        <v>9</v>
      </c>
    </row>
    <row r="4" spans="1:14" ht="13.5" customHeight="1" thickBot="1" thickTop="1">
      <c r="A4" s="156"/>
      <c r="B4" s="150"/>
      <c r="C4" s="151"/>
      <c r="D4" s="34"/>
      <c r="E4" s="128" t="str">
        <f>'女子対戦表'!E3</f>
        <v>県岐阜商</v>
      </c>
      <c r="F4" s="31"/>
      <c r="G4" s="159" t="str">
        <f>'女子対戦表'!E63</f>
        <v>加納</v>
      </c>
      <c r="H4" s="159"/>
      <c r="I4" s="31"/>
      <c r="J4" s="114" t="str">
        <f>'女子対戦表'!P12</f>
        <v>麗澤瑞浪</v>
      </c>
      <c r="K4" s="132"/>
      <c r="L4" s="150"/>
      <c r="M4" s="151"/>
      <c r="N4" s="150"/>
    </row>
    <row r="5" spans="1:14" ht="13.5" customHeight="1" thickTop="1">
      <c r="A5" s="156">
        <v>2</v>
      </c>
      <c r="B5" s="150" t="str">
        <f>'女子データー'!B3</f>
        <v>大垣北</v>
      </c>
      <c r="C5" s="151" t="s">
        <v>405</v>
      </c>
      <c r="D5" s="33"/>
      <c r="E5" s="129" t="str">
        <f>'女子対戦表'!F3</f>
        <v>5-0</v>
      </c>
      <c r="F5" s="34"/>
      <c r="G5" s="160" t="str">
        <f>'女子対戦表'!F63</f>
        <v>3-1</v>
      </c>
      <c r="H5" s="159"/>
      <c r="I5" s="115"/>
      <c r="J5" s="119" t="str">
        <f>'女子対戦表'!Q12</f>
        <v>3-2</v>
      </c>
      <c r="K5" s="36"/>
      <c r="L5" s="150" t="str">
        <f>'女子データー'!B11</f>
        <v>各務原西</v>
      </c>
      <c r="M5" s="151" t="s">
        <v>404</v>
      </c>
      <c r="N5" s="150">
        <v>10</v>
      </c>
    </row>
    <row r="6" spans="1:14" ht="13.5" customHeight="1">
      <c r="A6" s="156"/>
      <c r="B6" s="150"/>
      <c r="C6" s="151"/>
      <c r="D6" s="31"/>
      <c r="E6" s="115"/>
      <c r="F6" s="34"/>
      <c r="G6" s="159" t="str">
        <f>"S1 "&amp;'女子対戦表'!F64&amp;" "</f>
        <v>S1 7-5 </v>
      </c>
      <c r="H6" s="159" t="str">
        <f>"D1 "&amp;'男子対戦表'!H30&amp;" "</f>
        <v>D1  </v>
      </c>
      <c r="I6" s="115"/>
      <c r="J6" s="34"/>
      <c r="K6" s="61"/>
      <c r="L6" s="150"/>
      <c r="M6" s="151"/>
      <c r="N6" s="150"/>
    </row>
    <row r="7" spans="1:14" ht="13.5" customHeight="1" thickBot="1">
      <c r="A7" s="155"/>
      <c r="B7" s="153"/>
      <c r="C7" s="154"/>
      <c r="D7" s="34"/>
      <c r="E7" s="115"/>
      <c r="F7" s="34" t="str">
        <f>'女子対戦表'!E32</f>
        <v>県岐阜商</v>
      </c>
      <c r="G7" s="159" t="str">
        <f>"D1 "&amp;'女子対戦表'!F65&amp;" "</f>
        <v>D1 0-6 </v>
      </c>
      <c r="H7" s="159" t="str">
        <f>"D2 "&amp;'男子対戦表'!H32&amp;" "</f>
        <v>D2  </v>
      </c>
      <c r="I7" s="136" t="str">
        <f>'女子対戦表'!AA32</f>
        <v>麗澤瑞浪</v>
      </c>
      <c r="J7" s="34"/>
      <c r="K7" s="31"/>
      <c r="L7" s="153"/>
      <c r="M7" s="154"/>
      <c r="N7" s="155"/>
    </row>
    <row r="8" spans="1:14" ht="13.5" customHeight="1" thickTop="1">
      <c r="A8" s="155"/>
      <c r="B8" s="153"/>
      <c r="C8" s="154"/>
      <c r="D8" s="34"/>
      <c r="E8" s="35"/>
      <c r="F8" s="129" t="str">
        <f>'女子対戦表'!F32</f>
        <v>3-0</v>
      </c>
      <c r="G8" s="157" t="str">
        <f>"S2 "&amp;'女子対戦表'!F67&amp;" "</f>
        <v>S2 6-3 </v>
      </c>
      <c r="H8" s="158" t="str">
        <f>"S1 "&amp;'男子対戦表'!H34&amp;" "</f>
        <v>S1  </v>
      </c>
      <c r="I8" s="119" t="str">
        <f>'女子対戦表'!AB32</f>
        <v>3-1</v>
      </c>
      <c r="J8" s="34"/>
      <c r="K8" s="34"/>
      <c r="L8" s="153"/>
      <c r="M8" s="154"/>
      <c r="N8" s="155"/>
    </row>
    <row r="9" spans="1:14" ht="13.5" customHeight="1">
      <c r="A9" s="156">
        <v>3</v>
      </c>
      <c r="B9" s="150" t="str">
        <f>'女子データー'!B4</f>
        <v>岐阜城北</v>
      </c>
      <c r="C9" s="151" t="s">
        <v>404</v>
      </c>
      <c r="D9" s="33"/>
      <c r="E9" s="35"/>
      <c r="F9" s="143" t="str">
        <f>"S1 "&amp;'女子対戦表'!F33&amp;" "</f>
        <v>S1 6-1 </v>
      </c>
      <c r="G9" s="157" t="str">
        <f>"D2 "&amp;'女子対戦表'!F68&amp;" "</f>
        <v>D2 6-3 </v>
      </c>
      <c r="H9" s="158" t="str">
        <f>"S2 "&amp;'男子対戦表'!H35&amp;" "</f>
        <v>S2  </v>
      </c>
      <c r="I9" s="35" t="str">
        <f>"S1 "&amp;'女子対戦表'!AB33&amp;" "</f>
        <v>S1 6-0 </v>
      </c>
      <c r="J9" s="34"/>
      <c r="K9" s="34"/>
      <c r="L9" s="150" t="str">
        <f>'女子データー'!B12</f>
        <v>可児</v>
      </c>
      <c r="M9" s="151" t="s">
        <v>406</v>
      </c>
      <c r="N9" s="150">
        <v>11</v>
      </c>
    </row>
    <row r="10" spans="1:14" ht="13.5" customHeight="1" thickBot="1">
      <c r="A10" s="156"/>
      <c r="B10" s="150"/>
      <c r="C10" s="151"/>
      <c r="D10" s="34"/>
      <c r="E10" s="113" t="str">
        <f>'女子対戦表'!P3</f>
        <v>東濃実</v>
      </c>
      <c r="F10" s="143" t="str">
        <f>"D1 "&amp;'女子対戦表'!F34&amp;" "</f>
        <v>D1 6-0 </v>
      </c>
      <c r="G10" s="157" t="str">
        <f>"S3 "&amp;'女子対戦表'!F70&amp;" "</f>
        <v>S3 0-4打切 </v>
      </c>
      <c r="H10" s="158" t="str">
        <f>"S3 "&amp;'男子対戦表'!H36&amp;" "</f>
        <v>S3  </v>
      </c>
      <c r="I10" s="35" t="str">
        <f>"D1 "&amp;'女子対戦表'!AB34&amp;" "</f>
        <v>D1 0-6 </v>
      </c>
      <c r="J10" s="117" t="str">
        <f>'女子対戦表'!AA12</f>
        <v>岐阜北</v>
      </c>
      <c r="K10" s="32"/>
      <c r="L10" s="150"/>
      <c r="M10" s="151"/>
      <c r="N10" s="150"/>
    </row>
    <row r="11" spans="1:14" ht="13.5" customHeight="1" thickBot="1" thickTop="1">
      <c r="A11" s="156">
        <v>4</v>
      </c>
      <c r="B11" s="150" t="str">
        <f>'女子データー'!B5</f>
        <v>東濃実</v>
      </c>
      <c r="C11" s="151" t="s">
        <v>406</v>
      </c>
      <c r="D11" s="136"/>
      <c r="E11" s="72" t="str">
        <f>'女子対戦表'!Q3</f>
        <v>4-1</v>
      </c>
      <c r="F11" s="115" t="str">
        <f>"S2 "&amp;'女子対戦表'!F36&amp;" "</f>
        <v>S2 6-0 </v>
      </c>
      <c r="G11" s="115"/>
      <c r="H11" s="35"/>
      <c r="I11" s="34" t="str">
        <f>"S2 "&amp;'女子対戦表'!AB36&amp;" "</f>
        <v>S2 7-5 </v>
      </c>
      <c r="J11" s="139" t="str">
        <f>'女子対戦表'!AB12</f>
        <v>5-0</v>
      </c>
      <c r="K11" s="34"/>
      <c r="L11" s="150" t="str">
        <f>'女子データー'!B13</f>
        <v>岐阜北</v>
      </c>
      <c r="M11" s="151" t="s">
        <v>404</v>
      </c>
      <c r="N11" s="150">
        <v>12</v>
      </c>
    </row>
    <row r="12" spans="1:14" ht="13.5" customHeight="1" thickBot="1" thickTop="1">
      <c r="A12" s="156"/>
      <c r="B12" s="150"/>
      <c r="C12" s="151"/>
      <c r="D12" s="131"/>
      <c r="E12" s="31"/>
      <c r="F12" s="115" t="str">
        <f>"D2 "&amp;'女子対戦表'!F37&amp;" "</f>
        <v>D2 1-0打切 </v>
      </c>
      <c r="G12" s="115" t="str">
        <f>'女子対戦表'!E52</f>
        <v>県岐阜商</v>
      </c>
      <c r="H12" s="140" t="str">
        <f>'女子対戦表'!P52</f>
        <v>加納</v>
      </c>
      <c r="I12" s="34" t="str">
        <f>"D2 "&amp;'女子対戦表'!AB37&amp;" "</f>
        <v>D2 6-1 </v>
      </c>
      <c r="J12" s="31"/>
      <c r="K12" s="131"/>
      <c r="L12" s="150"/>
      <c r="M12" s="151"/>
      <c r="N12" s="150"/>
    </row>
    <row r="13" spans="2:13" ht="13.5" customHeight="1" thickTop="1">
      <c r="B13" s="30"/>
      <c r="C13" s="46"/>
      <c r="D13" s="31"/>
      <c r="E13" s="31"/>
      <c r="F13" s="35" t="str">
        <f>"S3 "&amp;'女子対戦表'!F39&amp;" "</f>
        <v>S3 打切 </v>
      </c>
      <c r="G13" s="126" t="str">
        <f>'女子対戦表'!F52</f>
        <v>3-0</v>
      </c>
      <c r="H13" s="147" t="str">
        <f>'女子対戦表'!Q52</f>
        <v>3-0</v>
      </c>
      <c r="I13" s="34" t="str">
        <f>"S3 "&amp;'女子対戦表'!AB39&amp;" "</f>
        <v>S3 2-5打切 </v>
      </c>
      <c r="J13" s="31"/>
      <c r="K13" s="31"/>
      <c r="L13" s="30"/>
      <c r="M13" s="154"/>
    </row>
    <row r="14" spans="2:13" ht="13.5" customHeight="1">
      <c r="B14" s="30"/>
      <c r="C14" s="46"/>
      <c r="D14" s="31"/>
      <c r="E14" s="31"/>
      <c r="F14" s="35"/>
      <c r="G14" s="34" t="str">
        <f>"S1 "&amp;'女子対戦表'!F53&amp;" "</f>
        <v>S1 6-0 </v>
      </c>
      <c r="H14" s="115" t="str">
        <f>"S1 "&amp;'女子対戦表'!Q53&amp;" "</f>
        <v>S1 6-3 </v>
      </c>
      <c r="I14" s="34"/>
      <c r="J14" s="31"/>
      <c r="K14" s="31"/>
      <c r="L14" s="30"/>
      <c r="M14" s="154"/>
    </row>
    <row r="15" spans="1:14" ht="13.5" customHeight="1">
      <c r="A15" s="156">
        <v>5</v>
      </c>
      <c r="B15" s="150" t="str">
        <f>'女子データー'!B6</f>
        <v>大垣南</v>
      </c>
      <c r="C15" s="151" t="s">
        <v>405</v>
      </c>
      <c r="D15" s="34"/>
      <c r="E15" s="31"/>
      <c r="F15" s="35"/>
      <c r="G15" s="31" t="str">
        <f>"D1 "&amp;'女子対戦表'!F54&amp;" "</f>
        <v>D1 6-0 </v>
      </c>
      <c r="H15" s="115" t="str">
        <f>"D1 "&amp;'女子対戦表'!Q54&amp;" "</f>
        <v>D1 6-4 </v>
      </c>
      <c r="I15" s="34"/>
      <c r="J15" s="31"/>
      <c r="K15" s="33"/>
      <c r="L15" s="150" t="str">
        <f>'女子データー'!B14</f>
        <v>岐阜聖徳</v>
      </c>
      <c r="M15" s="151" t="s">
        <v>404</v>
      </c>
      <c r="N15" s="150">
        <v>13</v>
      </c>
    </row>
    <row r="16" spans="1:14" ht="13.5" customHeight="1" thickBot="1">
      <c r="A16" s="156"/>
      <c r="B16" s="150"/>
      <c r="C16" s="151"/>
      <c r="D16" s="67"/>
      <c r="E16" s="36" t="str">
        <f>'女子対戦表'!AA3</f>
        <v>岐阜</v>
      </c>
      <c r="F16" s="35"/>
      <c r="G16" s="31" t="str">
        <f>"S2 "&amp;'女子対戦表'!F56&amp;" "</f>
        <v>S2 6-4 </v>
      </c>
      <c r="H16" s="115" t="str">
        <f>"S2 "&amp;'女子対戦表'!Q56&amp;" "</f>
        <v>S2 6-0 </v>
      </c>
      <c r="I16" s="34"/>
      <c r="J16" s="35" t="str">
        <f>'女子対戦表'!E21</f>
        <v>多治見北</v>
      </c>
      <c r="K16" s="34"/>
      <c r="L16" s="150"/>
      <c r="M16" s="151"/>
      <c r="N16" s="150"/>
    </row>
    <row r="17" spans="1:14" ht="13.5" customHeight="1" thickBot="1" thickTop="1">
      <c r="A17" s="156">
        <v>6</v>
      </c>
      <c r="B17" s="150" t="str">
        <f>'女子データー'!B7</f>
        <v>岐阜</v>
      </c>
      <c r="C17" s="151" t="s">
        <v>404</v>
      </c>
      <c r="D17" s="114"/>
      <c r="E17" s="142" t="str">
        <f>'女子対戦表'!AB3</f>
        <v>4-1</v>
      </c>
      <c r="F17" s="35"/>
      <c r="G17" s="31" t="str">
        <f>"D2 "&amp;'女子対戦表'!F57&amp;" "</f>
        <v>D2 4-0打切 </v>
      </c>
      <c r="H17" s="115" t="str">
        <f>"D2 "&amp;'女子対戦表'!Q57&amp;" "</f>
        <v>D2 3-2打切 </v>
      </c>
      <c r="I17" s="35"/>
      <c r="J17" s="118" t="str">
        <f>'女子対戦表'!F21</f>
        <v>5-0</v>
      </c>
      <c r="K17" s="138"/>
      <c r="L17" s="150" t="str">
        <f>'女子データー'!B15</f>
        <v>多治見北</v>
      </c>
      <c r="M17" s="151" t="s">
        <v>407</v>
      </c>
      <c r="N17" s="150">
        <v>14</v>
      </c>
    </row>
    <row r="18" spans="1:14" ht="13.5" customHeight="1" thickTop="1">
      <c r="A18" s="156"/>
      <c r="B18" s="150"/>
      <c r="C18" s="151"/>
      <c r="D18" s="34"/>
      <c r="E18" s="115"/>
      <c r="F18" s="35"/>
      <c r="G18" s="31" t="str">
        <f>"S3 "&amp;'女子対戦表'!F59&amp;" "</f>
        <v>S3 4-0打切 </v>
      </c>
      <c r="H18" s="115" t="str">
        <f>"S3 "&amp;'女子対戦表'!Q59&amp;" "</f>
        <v>S3 3-0打切 </v>
      </c>
      <c r="I18" s="35"/>
      <c r="J18" s="34"/>
      <c r="K18" s="131"/>
      <c r="L18" s="150"/>
      <c r="M18" s="151"/>
      <c r="N18" s="150"/>
    </row>
    <row r="19" spans="1:14" ht="13.5" customHeight="1" thickBot="1">
      <c r="A19" s="155"/>
      <c r="B19" s="153"/>
      <c r="C19" s="154"/>
      <c r="D19" s="34"/>
      <c r="E19" s="115"/>
      <c r="F19" s="35" t="str">
        <f>'女子対戦表'!P32</f>
        <v>岐阜</v>
      </c>
      <c r="G19" s="31"/>
      <c r="H19" s="115"/>
      <c r="I19" s="116" t="str">
        <f>'女子対戦表'!E41</f>
        <v>加納</v>
      </c>
      <c r="J19" s="34"/>
      <c r="K19" s="31"/>
      <c r="L19" s="153"/>
      <c r="M19" s="154"/>
      <c r="N19" s="155"/>
    </row>
    <row r="20" spans="1:14" ht="13.5" customHeight="1" thickTop="1">
      <c r="A20" s="155"/>
      <c r="B20" s="153"/>
      <c r="C20" s="154"/>
      <c r="D20" s="34"/>
      <c r="E20" s="35"/>
      <c r="F20" s="118" t="str">
        <f>'女子対戦表'!Q32</f>
        <v>3-2</v>
      </c>
      <c r="G20" s="31"/>
      <c r="H20" s="34"/>
      <c r="I20" s="139" t="str">
        <f>'女子対戦表'!F41</f>
        <v>3-0</v>
      </c>
      <c r="J20" s="34"/>
      <c r="K20" s="34"/>
      <c r="L20" s="153"/>
      <c r="M20" s="154"/>
      <c r="N20" s="155"/>
    </row>
    <row r="21" spans="1:14" ht="13.5" customHeight="1">
      <c r="A21" s="156">
        <v>7</v>
      </c>
      <c r="B21" s="150" t="str">
        <f>'女子データー'!B8</f>
        <v>関</v>
      </c>
      <c r="C21" s="151" t="s">
        <v>406</v>
      </c>
      <c r="D21" s="33"/>
      <c r="E21" s="35"/>
      <c r="F21" s="34" t="str">
        <f>"S1 "&amp;'女子対戦表'!Q33&amp;" "</f>
        <v>S1 0-6 </v>
      </c>
      <c r="G21" s="31"/>
      <c r="H21" s="31"/>
      <c r="I21" s="115" t="str">
        <f>"S1 "&amp;'女子対戦表'!F42&amp;" "</f>
        <v>S1 6-1 </v>
      </c>
      <c r="J21" s="34"/>
      <c r="K21" s="34"/>
      <c r="L21" s="150" t="str">
        <f>'女子データー'!B16</f>
        <v>加茂</v>
      </c>
      <c r="M21" s="151" t="s">
        <v>406</v>
      </c>
      <c r="N21" s="150">
        <v>15</v>
      </c>
    </row>
    <row r="22" spans="1:14" ht="13.5" customHeight="1" thickBot="1">
      <c r="A22" s="156"/>
      <c r="B22" s="150"/>
      <c r="C22" s="151"/>
      <c r="D22" s="34"/>
      <c r="E22" s="113" t="str">
        <f>'女子対戦表'!E12</f>
        <v>聖マリア</v>
      </c>
      <c r="F22" s="34" t="str">
        <f>"D1 "&amp;'女子対戦表'!Q34&amp;" "</f>
        <v>D1 6-0 </v>
      </c>
      <c r="G22" s="31"/>
      <c r="H22" s="31"/>
      <c r="I22" s="115" t="str">
        <f>"D1 "&amp;'女子対戦表'!F43&amp;" "</f>
        <v>D1 6-4 </v>
      </c>
      <c r="J22" s="116" t="str">
        <f>'女子対戦表'!P21</f>
        <v>加納</v>
      </c>
      <c r="K22" s="32"/>
      <c r="L22" s="150"/>
      <c r="M22" s="151"/>
      <c r="N22" s="150"/>
    </row>
    <row r="23" spans="1:14" ht="13.5" customHeight="1" thickBot="1" thickTop="1">
      <c r="A23" s="156">
        <v>8</v>
      </c>
      <c r="B23" s="150" t="str">
        <f>'女子データー'!B9</f>
        <v>聖マリア</v>
      </c>
      <c r="C23" s="151" t="s">
        <v>404</v>
      </c>
      <c r="D23" s="114"/>
      <c r="E23" s="137" t="str">
        <f>'女子対戦表'!F12</f>
        <v>3-2</v>
      </c>
      <c r="F23" s="31" t="str">
        <f>"S2 "&amp;'女子対戦表'!Q36&amp;" "</f>
        <v>S2 2-6 </v>
      </c>
      <c r="G23" s="31"/>
      <c r="H23" s="31"/>
      <c r="I23" s="31" t="str">
        <f>"S2 "&amp;'女子対戦表'!F45&amp;" "</f>
        <v>S2 6-1 </v>
      </c>
      <c r="J23" s="72" t="str">
        <f>'女子対戦表'!Q21</f>
        <v>5-0</v>
      </c>
      <c r="K23" s="128"/>
      <c r="L23" s="150" t="str">
        <f>'女子データー'!B17</f>
        <v>加納</v>
      </c>
      <c r="M23" s="151" t="s">
        <v>404</v>
      </c>
      <c r="N23" s="150">
        <v>16</v>
      </c>
    </row>
    <row r="24" spans="1:14" ht="13.5" customHeight="1" thickTop="1">
      <c r="A24" s="156"/>
      <c r="B24" s="150"/>
      <c r="C24" s="151"/>
      <c r="D24" s="34"/>
      <c r="E24" s="31"/>
      <c r="F24" s="31" t="str">
        <f>"D2 "&amp;'女子対戦表'!Q37&amp;" "</f>
        <v>D2 6-2 </v>
      </c>
      <c r="G24" s="31"/>
      <c r="H24" s="31"/>
      <c r="I24" s="31" t="str">
        <f>"D2 "&amp;'女子対戦表'!F46&amp;" "</f>
        <v>D2 4-0打切 </v>
      </c>
      <c r="J24" s="31"/>
      <c r="K24" s="131"/>
      <c r="L24" s="150"/>
      <c r="M24" s="151"/>
      <c r="N24" s="150"/>
    </row>
    <row r="25" spans="4:11" ht="13.5" customHeight="1">
      <c r="D25" s="31"/>
      <c r="E25" s="31"/>
      <c r="F25" s="31" t="str">
        <f>"S3 "&amp;'女子対戦表'!Q39&amp;" "</f>
        <v>S3 6-1 </v>
      </c>
      <c r="G25" s="31"/>
      <c r="H25" s="31"/>
      <c r="I25" s="31" t="str">
        <f>"S3 "&amp;'女子対戦表'!F48&amp;" "</f>
        <v>S3 打切 </v>
      </c>
      <c r="J25" s="31"/>
      <c r="K25" s="31"/>
    </row>
    <row r="26" spans="4:11" ht="13.5" customHeight="1">
      <c r="D26" s="31"/>
      <c r="E26" s="31"/>
      <c r="F26" s="31"/>
      <c r="G26" s="161"/>
      <c r="H26" s="161"/>
      <c r="I26" s="31"/>
      <c r="J26" s="31"/>
      <c r="K26" s="31"/>
    </row>
    <row r="27" spans="4:13" ht="13.5" customHeight="1">
      <c r="D27" s="31"/>
      <c r="E27" s="31"/>
      <c r="F27" s="37"/>
      <c r="G27" s="47" t="s">
        <v>20</v>
      </c>
      <c r="H27" s="31"/>
      <c r="I27" s="31"/>
      <c r="J27" s="31"/>
      <c r="K27" s="31"/>
      <c r="L27" s="31"/>
      <c r="M27" s="31"/>
    </row>
    <row r="28" spans="4:11" ht="13.5" customHeight="1" thickBot="1">
      <c r="D28" s="148">
        <v>1</v>
      </c>
      <c r="E28" s="149" t="s">
        <v>469</v>
      </c>
      <c r="F28" s="152" t="s">
        <v>404</v>
      </c>
      <c r="G28" s="114"/>
      <c r="H28" s="114"/>
      <c r="I28" s="48"/>
      <c r="J28" s="48"/>
      <c r="K28" s="48"/>
    </row>
    <row r="29" spans="4:13" ht="13.5" customHeight="1" thickBot="1" thickTop="1">
      <c r="D29" s="148"/>
      <c r="E29" s="149"/>
      <c r="F29" s="152"/>
      <c r="G29" s="34"/>
      <c r="H29" s="130"/>
      <c r="I29" s="114" t="str">
        <f>'女子対戦表'!AA63</f>
        <v>県岐阜商</v>
      </c>
      <c r="K29" s="48"/>
      <c r="L29" s="64" t="s">
        <v>447</v>
      </c>
      <c r="M29" s="63"/>
    </row>
    <row r="30" spans="4:13" ht="13.5" customHeight="1" thickBot="1" thickTop="1">
      <c r="D30" s="148">
        <v>6</v>
      </c>
      <c r="E30" s="149" t="s">
        <v>28</v>
      </c>
      <c r="F30" s="152" t="s">
        <v>404</v>
      </c>
      <c r="G30" s="34"/>
      <c r="H30" s="35"/>
      <c r="I30" s="72" t="str">
        <f>'女子対戦表'!AB63</f>
        <v>3-0</v>
      </c>
      <c r="K30" s="31"/>
      <c r="L30" s="64" t="s">
        <v>443</v>
      </c>
      <c r="M30" s="63"/>
    </row>
    <row r="31" spans="4:13" ht="13.5" customHeight="1" thickBot="1" thickTop="1">
      <c r="D31" s="148"/>
      <c r="E31" s="149"/>
      <c r="F31" s="152"/>
      <c r="G31" s="118"/>
      <c r="H31" s="140" t="str">
        <f>'女子対戦表'!P63</f>
        <v>岐阜</v>
      </c>
      <c r="I31" s="34" t="str">
        <f>"S1 "&amp;'女子対戦表'!AB64&amp;" "</f>
        <v>S1 6-0 </v>
      </c>
      <c r="K31" s="31"/>
      <c r="L31" s="122" t="s">
        <v>445</v>
      </c>
      <c r="M31" s="64"/>
    </row>
    <row r="32" spans="4:13" ht="13.5" customHeight="1" thickTop="1">
      <c r="D32" s="149">
        <v>9</v>
      </c>
      <c r="E32" s="149" t="s">
        <v>8</v>
      </c>
      <c r="F32" s="152" t="s">
        <v>407</v>
      </c>
      <c r="G32" s="110"/>
      <c r="H32" s="127" t="str">
        <f>'女子対戦表'!Q63</f>
        <v>3-1</v>
      </c>
      <c r="I32" s="34" t="str">
        <f>"D1 "&amp;'女子対戦表'!AB65&amp;" "</f>
        <v>D1 6-0 </v>
      </c>
      <c r="K32" s="48"/>
      <c r="L32" s="122" t="s">
        <v>448</v>
      </c>
      <c r="M32" s="64"/>
    </row>
    <row r="33" spans="4:13" ht="13.5" customHeight="1">
      <c r="D33" s="149"/>
      <c r="E33" s="149"/>
      <c r="F33" s="152"/>
      <c r="G33" s="34"/>
      <c r="H33" s="34" t="str">
        <f>"S1 "&amp;'女子対戦表'!Q64&amp;" "</f>
        <v>S1 0-6 </v>
      </c>
      <c r="I33" s="31" t="str">
        <f>"S2 "&amp;'女子対戦表'!AB67&amp;" "</f>
        <v>S2 6-4 </v>
      </c>
      <c r="K33" s="48"/>
      <c r="L33" s="48"/>
      <c r="M33" s="31"/>
    </row>
    <row r="34" spans="4:13" ht="13.5" customHeight="1">
      <c r="D34" s="31"/>
      <c r="E34" s="38"/>
      <c r="F34" s="39"/>
      <c r="G34" s="60"/>
      <c r="H34" s="34" t="str">
        <f>"D1 "&amp;'女子対戦表'!Q65&amp;" "</f>
        <v>D1 6-1 </v>
      </c>
      <c r="I34" s="31" t="str">
        <f>"D2 "&amp;'女子対戦表'!AB68&amp;" "</f>
        <v>D2 4-0打切 </v>
      </c>
      <c r="K34" s="31"/>
      <c r="L34" s="48"/>
      <c r="M34" s="31"/>
    </row>
    <row r="35" spans="4:11" ht="13.5" customHeight="1">
      <c r="D35" s="31"/>
      <c r="G35" s="60"/>
      <c r="H35" s="31" t="str">
        <f>"S2 "&amp;'女子対戦表'!Q67&amp;" "</f>
        <v>S2 6-2 </v>
      </c>
      <c r="I35" s="31" t="str">
        <f>"S3 "&amp;'女子対戦表'!AB70&amp;" "</f>
        <v>S3 4-0打切 </v>
      </c>
      <c r="K35" s="31"/>
    </row>
    <row r="36" spans="4:11" ht="13.5" customHeight="1">
      <c r="D36" s="31"/>
      <c r="G36" s="39"/>
      <c r="H36" s="31" t="str">
        <f>"D2 "&amp;'女子対戦表'!Q68&amp;" "</f>
        <v>D2 6-2 </v>
      </c>
      <c r="I36" s="31"/>
      <c r="J36" s="31"/>
      <c r="K36" s="31"/>
    </row>
    <row r="37" spans="4:11" ht="13.5" customHeight="1">
      <c r="D37" s="31"/>
      <c r="G37" s="39"/>
      <c r="H37" s="31" t="str">
        <f>"S3 "&amp;'女子対戦表'!Q70&amp;" "</f>
        <v>S3 3-0打切 </v>
      </c>
      <c r="I37" s="31"/>
      <c r="J37" s="31"/>
      <c r="K37" s="31"/>
    </row>
    <row r="38" spans="4:11" ht="15.75" customHeight="1">
      <c r="D38" s="31"/>
      <c r="G38" s="31"/>
      <c r="H38" s="31"/>
      <c r="I38" s="31"/>
      <c r="J38" s="31"/>
      <c r="K38" s="31"/>
    </row>
    <row r="39" spans="4:11" ht="12.75">
      <c r="D39" s="27"/>
      <c r="E39" s="27"/>
      <c r="F39" s="27"/>
      <c r="G39" s="27"/>
      <c r="H39" s="27"/>
      <c r="I39" s="27"/>
      <c r="J39" s="27"/>
      <c r="K39" s="27"/>
    </row>
    <row r="40" spans="4:11" ht="12.75">
      <c r="D40" s="27"/>
      <c r="E40" s="27"/>
      <c r="F40" s="27"/>
      <c r="G40" s="27"/>
      <c r="H40" s="27"/>
      <c r="I40" s="27"/>
      <c r="J40" s="27"/>
      <c r="K40" s="27"/>
    </row>
    <row r="41" spans="4:11" ht="12.75">
      <c r="D41" s="27"/>
      <c r="E41" s="27"/>
      <c r="F41" s="27"/>
      <c r="G41" s="27"/>
      <c r="H41" s="27"/>
      <c r="I41" s="27"/>
      <c r="J41" s="27"/>
      <c r="K41" s="27"/>
    </row>
    <row r="42" spans="4:11" ht="12.75">
      <c r="D42" s="27"/>
      <c r="E42" s="27"/>
      <c r="F42" s="27"/>
      <c r="G42" s="27"/>
      <c r="H42" s="27"/>
      <c r="I42" s="27"/>
      <c r="J42" s="27"/>
      <c r="K42" s="27"/>
    </row>
    <row r="43" spans="4:11" ht="12.75">
      <c r="D43" s="27"/>
      <c r="E43" s="27"/>
      <c r="F43" s="27"/>
      <c r="G43" s="27"/>
      <c r="H43" s="27"/>
      <c r="I43" s="27"/>
      <c r="J43" s="27"/>
      <c r="K43" s="27"/>
    </row>
  </sheetData>
  <sheetProtection/>
  <mergeCells count="78">
    <mergeCell ref="G10:H10"/>
    <mergeCell ref="G8:H8"/>
    <mergeCell ref="G9:H9"/>
    <mergeCell ref="G4:H4"/>
    <mergeCell ref="G5:H5"/>
    <mergeCell ref="G7:H7"/>
    <mergeCell ref="G6:H6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L3:L4"/>
    <mergeCell ref="M3:M4"/>
    <mergeCell ref="N3:N4"/>
    <mergeCell ref="L5:L6"/>
    <mergeCell ref="M5:M6"/>
    <mergeCell ref="N5:N6"/>
    <mergeCell ref="L7:L8"/>
    <mergeCell ref="M7:M8"/>
    <mergeCell ref="N7:N8"/>
    <mergeCell ref="L9:L10"/>
    <mergeCell ref="M9:M10"/>
    <mergeCell ref="N9:N10"/>
    <mergeCell ref="L11:L12"/>
    <mergeCell ref="M11:M12"/>
    <mergeCell ref="N11:N12"/>
    <mergeCell ref="L15:L16"/>
    <mergeCell ref="M15:M16"/>
    <mergeCell ref="N15:N16"/>
    <mergeCell ref="M13:M14"/>
    <mergeCell ref="L17:L18"/>
    <mergeCell ref="M17:M18"/>
    <mergeCell ref="N17:N18"/>
    <mergeCell ref="L19:L20"/>
    <mergeCell ref="M19:M20"/>
    <mergeCell ref="N19:N20"/>
    <mergeCell ref="L21:L22"/>
    <mergeCell ref="M21:M22"/>
    <mergeCell ref="N21:N22"/>
    <mergeCell ref="L23:L24"/>
    <mergeCell ref="M23:M24"/>
    <mergeCell ref="N23:N24"/>
    <mergeCell ref="D28:D29"/>
    <mergeCell ref="D30:D31"/>
    <mergeCell ref="D32:D33"/>
    <mergeCell ref="G26:H26"/>
    <mergeCell ref="E28:E29"/>
    <mergeCell ref="E30:E31"/>
    <mergeCell ref="E32:E33"/>
    <mergeCell ref="F28:F29"/>
    <mergeCell ref="F30:F31"/>
    <mergeCell ref="F32:F33"/>
  </mergeCells>
  <conditionalFormatting sqref="B3:C6 B9:C12 B15:C18 B21:C24 L3:N6 L9:N12 L15:N18 L21:N24">
    <cfRule type="expression" priority="12" dxfId="12" stopIfTrue="1">
      <formula>ISERROR(B3)</formula>
    </cfRule>
  </conditionalFormatting>
  <conditionalFormatting sqref="D32:F33">
    <cfRule type="expression" priority="3" dxfId="12" stopIfTrue="1">
      <formula>ISERROR(D32)</formula>
    </cfRule>
  </conditionalFormatting>
  <conditionalFormatting sqref="E30:F31">
    <cfRule type="expression" priority="2" dxfId="12" stopIfTrue="1">
      <formula>ISERROR(E30)</formula>
    </cfRule>
  </conditionalFormatting>
  <conditionalFormatting sqref="E28:F29">
    <cfRule type="expression" priority="1" dxfId="12" stopIfTrue="1">
      <formula>ISERROR(E28)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2.625" style="2" customWidth="1"/>
    <col min="2" max="2" width="3.50390625" style="2" customWidth="1"/>
    <col min="3" max="3" width="3.75390625" style="2" customWidth="1"/>
    <col min="4" max="4" width="3.00390625" style="2" customWidth="1"/>
    <col min="5" max="5" width="16.625" style="2" customWidth="1"/>
    <col min="6" max="8" width="2.125" style="3" customWidth="1"/>
    <col min="9" max="9" width="16.625" style="2" customWidth="1"/>
    <col min="10" max="10" width="3.00390625" style="2" customWidth="1"/>
    <col min="11" max="11" width="3.50390625" style="2" customWidth="1"/>
    <col min="12" max="12" width="2.625" style="2" customWidth="1"/>
    <col min="13" max="13" width="3.50390625" style="2" customWidth="1"/>
    <col min="14" max="14" width="3.75390625" style="2" customWidth="1"/>
    <col min="15" max="15" width="3.00390625" style="2" customWidth="1"/>
    <col min="16" max="16" width="16.625" style="2" customWidth="1"/>
    <col min="17" max="19" width="2.125" style="3" customWidth="1"/>
    <col min="20" max="20" width="16.625" style="2" customWidth="1"/>
    <col min="21" max="21" width="3.125" style="2" customWidth="1"/>
    <col min="22" max="22" width="3.50390625" style="2" customWidth="1"/>
    <col min="23" max="23" width="2.625" style="2" customWidth="1"/>
    <col min="24" max="24" width="3.50390625" style="2" customWidth="1"/>
    <col min="25" max="25" width="3.75390625" style="2" customWidth="1"/>
    <col min="26" max="26" width="3.00390625" style="2" customWidth="1"/>
    <col min="27" max="27" width="16.625" style="2" customWidth="1"/>
    <col min="28" max="30" width="2.125" style="3" customWidth="1"/>
    <col min="31" max="31" width="16.625" style="2" customWidth="1"/>
    <col min="32" max="32" width="3.00390625" style="2" customWidth="1"/>
    <col min="33" max="33" width="3.50390625" style="2" customWidth="1"/>
    <col min="34" max="16384" width="13.00390625" style="2" customWidth="1"/>
  </cols>
  <sheetData>
    <row r="1" spans="1:33" s="1" customFormat="1" ht="12.75">
      <c r="A1" s="4"/>
      <c r="B1" s="2"/>
      <c r="C1" s="5" t="s">
        <v>0</v>
      </c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2"/>
      <c r="AF1" s="2"/>
      <c r="AG1" s="2"/>
    </row>
    <row r="2" spans="1:33" s="1" customFormat="1" ht="19.5" customHeight="1" thickBot="1">
      <c r="A2" s="2"/>
      <c r="B2" s="6">
        <v>1</v>
      </c>
      <c r="C2" s="2"/>
      <c r="D2" s="2"/>
      <c r="E2" s="2"/>
      <c r="F2" s="3"/>
      <c r="G2" s="3"/>
      <c r="H2" s="3"/>
      <c r="I2" s="2"/>
      <c r="J2" s="2"/>
      <c r="K2" s="2"/>
      <c r="L2" s="2"/>
      <c r="M2" s="6">
        <v>2</v>
      </c>
      <c r="N2" s="2"/>
      <c r="O2" s="2"/>
      <c r="P2" s="2"/>
      <c r="Q2" s="3"/>
      <c r="R2" s="3"/>
      <c r="S2" s="3"/>
      <c r="T2" s="2"/>
      <c r="U2" s="2"/>
      <c r="V2" s="2"/>
      <c r="W2" s="2"/>
      <c r="X2" s="6">
        <v>3</v>
      </c>
      <c r="Y2" s="2"/>
      <c r="Z2" s="2"/>
      <c r="AA2" s="2"/>
      <c r="AB2" s="3"/>
      <c r="AC2" s="3"/>
      <c r="AD2" s="3"/>
      <c r="AE2" s="2"/>
      <c r="AF2" s="2"/>
      <c r="AG2" s="2"/>
    </row>
    <row r="3" spans="2:33" s="1" customFormat="1" ht="19.5" customHeight="1" thickBot="1">
      <c r="B3" s="7">
        <v>1</v>
      </c>
      <c r="C3" s="8" t="s">
        <v>26</v>
      </c>
      <c r="D3" s="9">
        <f>B3</f>
        <v>1</v>
      </c>
      <c r="E3" s="10" t="str">
        <f>VLOOKUP(B3,'女子データー'!$A$2:$L$17,2,0)</f>
        <v>県岐阜商</v>
      </c>
      <c r="F3" s="167" t="s">
        <v>409</v>
      </c>
      <c r="G3" s="168"/>
      <c r="H3" s="169"/>
      <c r="I3" s="10" t="str">
        <f>VLOOKUP(K3,'女子データー'!$A$2:$L$17,2,0)</f>
        <v>大垣北</v>
      </c>
      <c r="J3" s="11">
        <f>K3</f>
        <v>2</v>
      </c>
      <c r="K3" s="7">
        <v>2</v>
      </c>
      <c r="M3" s="7">
        <v>4</v>
      </c>
      <c r="N3" s="8" t="s">
        <v>26</v>
      </c>
      <c r="O3" s="9">
        <f>M3</f>
        <v>4</v>
      </c>
      <c r="P3" s="10" t="str">
        <f>VLOOKUP(M3,'女子データー'!$A$2:$L$17,2,0)</f>
        <v>東濃実</v>
      </c>
      <c r="Q3" s="167" t="s">
        <v>411</v>
      </c>
      <c r="R3" s="168"/>
      <c r="S3" s="169"/>
      <c r="T3" s="10" t="str">
        <f>VLOOKUP(V3,'女子データー'!$A$2:$L$17,2,0)</f>
        <v>岐阜城北</v>
      </c>
      <c r="U3" s="11">
        <f>V3</f>
        <v>3</v>
      </c>
      <c r="V3" s="7">
        <v>3</v>
      </c>
      <c r="X3" s="7">
        <v>6</v>
      </c>
      <c r="Y3" s="8" t="s">
        <v>26</v>
      </c>
      <c r="Z3" s="9">
        <f>X3</f>
        <v>6</v>
      </c>
      <c r="AA3" s="10" t="str">
        <f>VLOOKUP(X3,'女子データー'!$A$2:$L$17,2,0)</f>
        <v>岐阜</v>
      </c>
      <c r="AB3" s="167" t="s">
        <v>411</v>
      </c>
      <c r="AC3" s="168"/>
      <c r="AD3" s="169"/>
      <c r="AE3" s="10" t="str">
        <f>VLOOKUP(AG3,'女子データー'!$A$2:$L$17,2,0)</f>
        <v>大垣南</v>
      </c>
      <c r="AF3" s="11">
        <f>AG3</f>
        <v>5</v>
      </c>
      <c r="AG3" s="7">
        <v>5</v>
      </c>
    </row>
    <row r="4" spans="2:33" s="1" customFormat="1" ht="19.5" customHeight="1">
      <c r="B4" s="7">
        <v>2</v>
      </c>
      <c r="C4" s="40" t="s">
        <v>21</v>
      </c>
      <c r="D4" s="12"/>
      <c r="E4" s="41" t="str">
        <f>VLOOKUP(B3,'女子データー'!$A$2:$L$17,3.45678+B4,1)</f>
        <v>佐野　愛鈴②</v>
      </c>
      <c r="F4" s="170" t="s">
        <v>420</v>
      </c>
      <c r="G4" s="171"/>
      <c r="H4" s="172"/>
      <c r="I4" s="21" t="str">
        <f>VLOOKUP(K3,'女子データー'!$A$2:$L$17,3.45678+K4,1)</f>
        <v>堀　　みう②</v>
      </c>
      <c r="J4" s="13"/>
      <c r="K4" s="7">
        <v>1</v>
      </c>
      <c r="M4" s="7">
        <v>1</v>
      </c>
      <c r="N4" s="40" t="s">
        <v>21</v>
      </c>
      <c r="O4" s="12"/>
      <c r="P4" s="41" t="str">
        <f>VLOOKUP(M3,'女子データー'!$A$2:$L$17,3.45678+M4,1)</f>
        <v>松永　珠莉②</v>
      </c>
      <c r="Q4" s="170" t="s">
        <v>412</v>
      </c>
      <c r="R4" s="171"/>
      <c r="S4" s="172"/>
      <c r="T4" s="21" t="str">
        <f>VLOOKUP(V3,'女子データー'!$A$2:$L$17,3.45678+V4,1)</f>
        <v>丹羽優衣奈②</v>
      </c>
      <c r="U4" s="13"/>
      <c r="V4" s="7">
        <v>3</v>
      </c>
      <c r="X4" s="7">
        <v>1</v>
      </c>
      <c r="Y4" s="40" t="s">
        <v>21</v>
      </c>
      <c r="Z4" s="12"/>
      <c r="AA4" s="41" t="str">
        <f>VLOOKUP(X3,'女子データー'!$A$2:$L$17,3.45678+X4,1)</f>
        <v>上原　綺里②</v>
      </c>
      <c r="AB4" s="170" t="s">
        <v>412</v>
      </c>
      <c r="AC4" s="171"/>
      <c r="AD4" s="172"/>
      <c r="AE4" s="21" t="str">
        <f>VLOOKUP(AG3,'女子データー'!$A$2:$L$17,3.45678+AG4,1)</f>
        <v>寺戸　結菜②</v>
      </c>
      <c r="AF4" s="13"/>
      <c r="AG4" s="7">
        <v>1</v>
      </c>
    </row>
    <row r="5" spans="2:33" s="1" customFormat="1" ht="19.5" customHeight="1">
      <c r="B5" s="7">
        <v>1</v>
      </c>
      <c r="C5" s="162" t="s">
        <v>22</v>
      </c>
      <c r="D5" s="51"/>
      <c r="E5" s="52" t="str">
        <f>VLOOKUP(B3,'女子データー'!$A$2:$L$17,3.45678+B5,1)</f>
        <v>向山　莉央②</v>
      </c>
      <c r="F5" s="185" t="s">
        <v>410</v>
      </c>
      <c r="G5" s="186"/>
      <c r="H5" s="187"/>
      <c r="I5" s="52" t="str">
        <f>VLOOKUP(K3,'女子データー'!$A$2:$L$17,3.45678+K5,1)</f>
        <v>傍島　美紗②</v>
      </c>
      <c r="J5" s="53"/>
      <c r="K5" s="7">
        <v>3</v>
      </c>
      <c r="M5" s="7">
        <v>3</v>
      </c>
      <c r="N5" s="162" t="s">
        <v>22</v>
      </c>
      <c r="O5" s="51"/>
      <c r="P5" s="52" t="str">
        <f>VLOOKUP(M3,'女子データー'!$A$2:$L$17,3.45678+M5,1)</f>
        <v>後藤　累伽②</v>
      </c>
      <c r="Q5" s="185" t="s">
        <v>419</v>
      </c>
      <c r="R5" s="186"/>
      <c r="S5" s="187"/>
      <c r="T5" s="52" t="str">
        <f>VLOOKUP(V3,'女子データー'!$A$2:$L$17,3.45678+V5,1)</f>
        <v>福手ももこ②</v>
      </c>
      <c r="U5" s="53"/>
      <c r="V5" s="7">
        <v>1</v>
      </c>
      <c r="X5" s="7">
        <v>3</v>
      </c>
      <c r="Y5" s="162" t="s">
        <v>22</v>
      </c>
      <c r="Z5" s="51"/>
      <c r="AA5" s="52" t="str">
        <f>VLOOKUP(X3,'女子データー'!$A$2:$L$17,3.45678+X5,1)</f>
        <v>細川　真由②</v>
      </c>
      <c r="AB5" s="185" t="s">
        <v>419</v>
      </c>
      <c r="AC5" s="186"/>
      <c r="AD5" s="187"/>
      <c r="AE5" s="52" t="str">
        <f>VLOOKUP(AG3,'女子データー'!$A$2:$L$17,3.45678+AG5,1)</f>
        <v>大橋　奈桜②</v>
      </c>
      <c r="AF5" s="53"/>
      <c r="AG5" s="7">
        <v>2</v>
      </c>
    </row>
    <row r="6" spans="2:33" s="1" customFormat="1" ht="19.5" customHeight="1">
      <c r="B6" s="7">
        <v>4</v>
      </c>
      <c r="C6" s="163"/>
      <c r="D6" s="28"/>
      <c r="E6" s="44" t="str">
        <f>VLOOKUP(B3,'女子データー'!$A$2:$L$17,3.45678+B6,1)</f>
        <v>酒井　菜帆②</v>
      </c>
      <c r="F6" s="188"/>
      <c r="G6" s="189"/>
      <c r="H6" s="190"/>
      <c r="I6" s="23" t="str">
        <f>VLOOKUP(K3,'女子データー'!$A$2:$L$17,3.45678+K6,1)</f>
        <v>水野　花娃②</v>
      </c>
      <c r="J6" s="29"/>
      <c r="K6" s="7">
        <v>5</v>
      </c>
      <c r="M6" s="7">
        <v>5</v>
      </c>
      <c r="N6" s="163"/>
      <c r="O6" s="28"/>
      <c r="P6" s="44" t="str">
        <f>VLOOKUP(M3,'女子データー'!$A$2:$L$17,3.45678+M6,1)</f>
        <v>永瀨　綾華②</v>
      </c>
      <c r="Q6" s="188"/>
      <c r="R6" s="189"/>
      <c r="S6" s="190"/>
      <c r="T6" s="23" t="str">
        <f>VLOOKUP(V3,'女子データー'!$A$2:$L$17,3.45678+V6,1)</f>
        <v>梅田　　陽②</v>
      </c>
      <c r="U6" s="29"/>
      <c r="V6" s="7">
        <v>2</v>
      </c>
      <c r="X6" s="7">
        <v>4</v>
      </c>
      <c r="Y6" s="163"/>
      <c r="Z6" s="28"/>
      <c r="AA6" s="44" t="str">
        <f>VLOOKUP(X3,'女子データー'!$A$2:$L$17,3.45678+X6,1)</f>
        <v>松原　花心②</v>
      </c>
      <c r="AB6" s="188"/>
      <c r="AC6" s="189"/>
      <c r="AD6" s="190"/>
      <c r="AE6" s="23" t="str">
        <f>VLOOKUP(AG3,'女子データー'!$A$2:$L$17,3.45678+AG6,1)</f>
        <v>岩川　由奈②</v>
      </c>
      <c r="AF6" s="29"/>
      <c r="AG6" s="7">
        <v>5</v>
      </c>
    </row>
    <row r="7" spans="2:33" s="1" customFormat="1" ht="19.5" customHeight="1">
      <c r="B7" s="7">
        <v>3</v>
      </c>
      <c r="C7" s="54" t="s">
        <v>23</v>
      </c>
      <c r="D7" s="55"/>
      <c r="E7" s="56" t="str">
        <f>VLOOKUP(B3,'女子データー'!$A$2:$L$17,3.45678+B7,1)</f>
        <v>大野　　暖②</v>
      </c>
      <c r="F7" s="182" t="s">
        <v>410</v>
      </c>
      <c r="G7" s="183"/>
      <c r="H7" s="184"/>
      <c r="I7" s="56" t="str">
        <f>VLOOKUP(K3,'女子データー'!$A$2:$L$17,3.45678+K7,1)</f>
        <v>服部市桜里②</v>
      </c>
      <c r="J7" s="57"/>
      <c r="K7" s="7">
        <v>2</v>
      </c>
      <c r="M7" s="7">
        <v>2</v>
      </c>
      <c r="N7" s="54" t="s">
        <v>23</v>
      </c>
      <c r="O7" s="55"/>
      <c r="P7" s="56" t="str">
        <f>VLOOKUP(M3,'女子データー'!$A$2:$L$17,3.45678+M7,1)</f>
        <v>髙木純愛梨②</v>
      </c>
      <c r="Q7" s="182" t="s">
        <v>410</v>
      </c>
      <c r="R7" s="183"/>
      <c r="S7" s="184"/>
      <c r="T7" s="56" t="str">
        <f>VLOOKUP(V3,'女子データー'!$A$2:$L$17,3.45678+V7,1)</f>
        <v>堀部　羽美①</v>
      </c>
      <c r="U7" s="57"/>
      <c r="V7" s="7">
        <v>4</v>
      </c>
      <c r="X7" s="7">
        <v>2</v>
      </c>
      <c r="Y7" s="54" t="s">
        <v>23</v>
      </c>
      <c r="Z7" s="55"/>
      <c r="AA7" s="56" t="str">
        <f>VLOOKUP(X3,'女子データー'!$A$2:$L$17,3.45678+X7,1)</f>
        <v>丹羽　絢香①</v>
      </c>
      <c r="AB7" s="182" t="s">
        <v>412</v>
      </c>
      <c r="AC7" s="183"/>
      <c r="AD7" s="184"/>
      <c r="AE7" s="56" t="str">
        <f>VLOOKUP(AG3,'女子データー'!$A$2:$L$17,3.45678+AG7,1)</f>
        <v>伊藤　榛花②</v>
      </c>
      <c r="AF7" s="57"/>
      <c r="AG7" s="7">
        <v>3</v>
      </c>
    </row>
    <row r="8" spans="2:33" s="1" customFormat="1" ht="19.5" customHeight="1">
      <c r="B8" s="7">
        <v>6</v>
      </c>
      <c r="C8" s="162" t="s">
        <v>24</v>
      </c>
      <c r="D8" s="51"/>
      <c r="E8" s="52" t="str">
        <f>VLOOKUP(B3,'女子データー'!$A$2:$L$17,3.45678+B8,1)</f>
        <v>岩田　侑芽①</v>
      </c>
      <c r="F8" s="176" t="s">
        <v>415</v>
      </c>
      <c r="G8" s="177"/>
      <c r="H8" s="178"/>
      <c r="I8" s="52" t="str">
        <f>VLOOKUP(K3,'女子データー'!$A$2:$L$17,3.45678+K8,1)</f>
        <v>渡邉　珠玖②</v>
      </c>
      <c r="J8" s="53"/>
      <c r="K8" s="7">
        <v>6</v>
      </c>
      <c r="M8" s="7">
        <v>4</v>
      </c>
      <c r="N8" s="162" t="s">
        <v>24</v>
      </c>
      <c r="O8" s="51"/>
      <c r="P8" s="52" t="str">
        <f>VLOOKUP(M3,'女子データー'!$A$2:$L$17,3.45678+M8,1)</f>
        <v>後藤　夢海②</v>
      </c>
      <c r="Q8" s="176" t="s">
        <v>410</v>
      </c>
      <c r="R8" s="177"/>
      <c r="S8" s="178"/>
      <c r="T8" s="133" t="str">
        <f>VLOOKUP(V3,'女子データー'!$A$2:$L$17,3.45678+V8,1)</f>
        <v>上原　一人</v>
      </c>
      <c r="U8" s="53"/>
      <c r="V8" s="7"/>
      <c r="X8" s="7">
        <v>6</v>
      </c>
      <c r="Y8" s="162" t="s">
        <v>24</v>
      </c>
      <c r="Z8" s="51"/>
      <c r="AA8" s="52" t="str">
        <f>VLOOKUP(X3,'女子データー'!$A$2:$L$17,3.45678+X8,1)</f>
        <v>江﨑　叶恵①</v>
      </c>
      <c r="AB8" s="176" t="s">
        <v>420</v>
      </c>
      <c r="AC8" s="177"/>
      <c r="AD8" s="178"/>
      <c r="AE8" s="52" t="str">
        <f>VLOOKUP(AG3,'女子データー'!$A$2:$L$17,3.45678+AG8,1)</f>
        <v>髙野　結菜②</v>
      </c>
      <c r="AF8" s="53"/>
      <c r="AG8" s="7">
        <v>4</v>
      </c>
    </row>
    <row r="9" spans="2:33" s="1" customFormat="1" ht="19.5" customHeight="1">
      <c r="B9" s="7">
        <v>7</v>
      </c>
      <c r="C9" s="163"/>
      <c r="D9" s="14"/>
      <c r="E9" s="19" t="str">
        <f>VLOOKUP(B3,'女子データー'!$A$2:$L$17,3.45678+B9,1)</f>
        <v>廣瀬菜々音②</v>
      </c>
      <c r="F9" s="179"/>
      <c r="G9" s="180"/>
      <c r="H9" s="181"/>
      <c r="I9" s="19" t="str">
        <f>VLOOKUP(K3,'女子データー'!$A$2:$L$17,3.45678+K9,1)</f>
        <v>山﨑　悠加①</v>
      </c>
      <c r="J9" s="15"/>
      <c r="K9" s="7">
        <v>7</v>
      </c>
      <c r="M9" s="7">
        <v>7</v>
      </c>
      <c r="N9" s="163"/>
      <c r="O9" s="14"/>
      <c r="P9" s="19" t="str">
        <f>VLOOKUP(M3,'女子データー'!$A$2:$L$17,3.45678+M9,1)</f>
        <v>水野　心菜①</v>
      </c>
      <c r="Q9" s="179"/>
      <c r="R9" s="180"/>
      <c r="S9" s="181"/>
      <c r="T9" s="134" t="str">
        <f>VLOOKUP(V3,'女子データー'!$A$2:$L$17,3.45678+V9,1)</f>
        <v>上原　一人</v>
      </c>
      <c r="U9" s="15"/>
      <c r="V9" s="7"/>
      <c r="X9" s="7">
        <v>8</v>
      </c>
      <c r="Y9" s="163"/>
      <c r="Z9" s="14"/>
      <c r="AA9" s="19" t="str">
        <f>VLOOKUP(X3,'女子データー'!$A$2:$L$17,3.45678+X9,1)</f>
        <v>福井　　優①</v>
      </c>
      <c r="AB9" s="179"/>
      <c r="AC9" s="180"/>
      <c r="AD9" s="181"/>
      <c r="AE9" s="19" t="str">
        <f>VLOOKUP(AG3,'女子データー'!$A$2:$L$17,3.45678+AG9,1)</f>
        <v>清水　美有②</v>
      </c>
      <c r="AF9" s="15"/>
      <c r="AG9" s="7">
        <v>8</v>
      </c>
    </row>
    <row r="10" spans="2:33" s="1" customFormat="1" ht="19.5" customHeight="1" thickBot="1">
      <c r="B10" s="7">
        <v>5</v>
      </c>
      <c r="C10" s="45" t="s">
        <v>25</v>
      </c>
      <c r="D10" s="16"/>
      <c r="E10" s="20" t="str">
        <f>VLOOKUP(B3,'女子データー'!$A$2:$L$17,3.45678+B10,1)</f>
        <v>下田　莉々①</v>
      </c>
      <c r="F10" s="173" t="s">
        <v>412</v>
      </c>
      <c r="G10" s="174"/>
      <c r="H10" s="175"/>
      <c r="I10" s="20" t="str">
        <f>VLOOKUP(K3,'女子データー'!$A$2:$L$17,3.45678+K10,1)</f>
        <v>則武　愛良②</v>
      </c>
      <c r="J10" s="17"/>
      <c r="K10" s="7">
        <v>8</v>
      </c>
      <c r="M10" s="7">
        <v>6</v>
      </c>
      <c r="N10" s="45" t="s">
        <v>25</v>
      </c>
      <c r="O10" s="16"/>
      <c r="P10" s="20" t="str">
        <f>VLOOKUP(M3,'女子データー'!$A$2:$L$17,3.45678+M10,1)</f>
        <v>大野妃沙奈①</v>
      </c>
      <c r="Q10" s="173" t="s">
        <v>410</v>
      </c>
      <c r="R10" s="174"/>
      <c r="S10" s="175"/>
      <c r="T10" s="135" t="str">
        <f>VLOOKUP(V3,'女子データー'!$A$2:$L$17,3.45678+V10,1)</f>
        <v>上原　一人</v>
      </c>
      <c r="U10" s="17"/>
      <c r="V10" s="7"/>
      <c r="X10" s="7">
        <v>5</v>
      </c>
      <c r="Y10" s="45" t="s">
        <v>25</v>
      </c>
      <c r="Z10" s="16"/>
      <c r="AA10" s="20" t="str">
        <f>VLOOKUP(X3,'女子データー'!$A$2:$L$17,3.45678+X10,1)</f>
        <v>丹羽　絢子①</v>
      </c>
      <c r="AB10" s="173" t="s">
        <v>410</v>
      </c>
      <c r="AC10" s="174"/>
      <c r="AD10" s="175"/>
      <c r="AE10" s="20" t="str">
        <f>VLOOKUP(AG3,'女子データー'!$A$2:$L$17,3.45678+AG10,1)</f>
        <v>田中　夢乃②</v>
      </c>
      <c r="AF10" s="17"/>
      <c r="AG10" s="7">
        <v>6</v>
      </c>
    </row>
    <row r="11" spans="1:33" s="1" customFormat="1" ht="19.5" customHeight="1" thickBot="1">
      <c r="A11" s="2"/>
      <c r="B11" s="6">
        <v>4</v>
      </c>
      <c r="C11" s="2"/>
      <c r="D11" s="2"/>
      <c r="E11" s="2"/>
      <c r="F11" s="58"/>
      <c r="G11" s="58"/>
      <c r="H11" s="58"/>
      <c r="I11" s="2"/>
      <c r="J11" s="2"/>
      <c r="K11" s="2"/>
      <c r="L11" s="2"/>
      <c r="M11" s="6">
        <v>5</v>
      </c>
      <c r="N11" s="2"/>
      <c r="O11" s="2"/>
      <c r="P11" s="2"/>
      <c r="Q11" s="58"/>
      <c r="R11" s="58"/>
      <c r="S11" s="58"/>
      <c r="T11" s="2"/>
      <c r="U11" s="2"/>
      <c r="V11" s="2"/>
      <c r="W11" s="2"/>
      <c r="X11" s="6">
        <v>6</v>
      </c>
      <c r="Y11" s="2"/>
      <c r="Z11" s="2"/>
      <c r="AA11" s="2"/>
      <c r="AB11" s="58"/>
      <c r="AC11" s="58"/>
      <c r="AD11" s="58"/>
      <c r="AE11" s="2"/>
      <c r="AF11" s="2"/>
      <c r="AG11" s="2"/>
    </row>
    <row r="12" spans="2:33" s="1" customFormat="1" ht="19.5" customHeight="1" thickBot="1">
      <c r="B12" s="7">
        <v>8</v>
      </c>
      <c r="C12" s="8" t="s">
        <v>26</v>
      </c>
      <c r="D12" s="9">
        <f>B12</f>
        <v>8</v>
      </c>
      <c r="E12" s="10" t="str">
        <f>VLOOKUP(B12,'女子データー'!$A$2:$L$17,2,0)</f>
        <v>聖マリア</v>
      </c>
      <c r="F12" s="167" t="s">
        <v>424</v>
      </c>
      <c r="G12" s="168"/>
      <c r="H12" s="169"/>
      <c r="I12" s="10" t="str">
        <f>VLOOKUP(K12,'女子データー'!$A$2:$L$17,2,0)</f>
        <v>関</v>
      </c>
      <c r="J12" s="11">
        <f>K12</f>
        <v>7</v>
      </c>
      <c r="K12" s="7">
        <v>7</v>
      </c>
      <c r="M12" s="7">
        <v>9</v>
      </c>
      <c r="N12" s="8" t="s">
        <v>26</v>
      </c>
      <c r="O12" s="9">
        <f>M12</f>
        <v>9</v>
      </c>
      <c r="P12" s="10" t="str">
        <f>VLOOKUP(M12,'女子データー'!$A$2:$L$17,2,0)</f>
        <v>麗澤瑞浪</v>
      </c>
      <c r="Q12" s="167" t="s">
        <v>424</v>
      </c>
      <c r="R12" s="168"/>
      <c r="S12" s="169"/>
      <c r="T12" s="10" t="str">
        <f>VLOOKUP(V12,'女子データー'!$A$2:$L$17,2,0)</f>
        <v>各務原西</v>
      </c>
      <c r="U12" s="11">
        <f>V12</f>
        <v>10</v>
      </c>
      <c r="V12" s="7">
        <v>10</v>
      </c>
      <c r="X12" s="7">
        <v>12</v>
      </c>
      <c r="Y12" s="8" t="s">
        <v>26</v>
      </c>
      <c r="Z12" s="9">
        <f>X12</f>
        <v>12</v>
      </c>
      <c r="AA12" s="10" t="str">
        <f>VLOOKUP(X12,'女子データー'!$A$2:$L$17,2,0)</f>
        <v>岐阜北</v>
      </c>
      <c r="AB12" s="167" t="s">
        <v>409</v>
      </c>
      <c r="AC12" s="168"/>
      <c r="AD12" s="169"/>
      <c r="AE12" s="10" t="str">
        <f>VLOOKUP(AG12,'女子データー'!$A$2:$L$17,2,0)</f>
        <v>可児</v>
      </c>
      <c r="AF12" s="11">
        <f>AG12</f>
        <v>11</v>
      </c>
      <c r="AG12" s="7">
        <v>11</v>
      </c>
    </row>
    <row r="13" spans="2:33" s="1" customFormat="1" ht="19.5" customHeight="1">
      <c r="B13" s="7">
        <v>1</v>
      </c>
      <c r="C13" s="40" t="s">
        <v>21</v>
      </c>
      <c r="D13" s="12"/>
      <c r="E13" s="41" t="str">
        <f>VLOOKUP(B12,'女子データー'!$A$2:$L$17,3.45678+B13,1)</f>
        <v>山谷　莉子①</v>
      </c>
      <c r="F13" s="170" t="s">
        <v>412</v>
      </c>
      <c r="G13" s="171"/>
      <c r="H13" s="172"/>
      <c r="I13" s="21" t="str">
        <f>VLOOKUP(K12,'女子データー'!$A$2:$L$17,3.45678+K13,1)</f>
        <v>山本　和心②</v>
      </c>
      <c r="J13" s="13"/>
      <c r="K13" s="7">
        <v>5</v>
      </c>
      <c r="M13" s="7">
        <v>1</v>
      </c>
      <c r="N13" s="40" t="s">
        <v>21</v>
      </c>
      <c r="O13" s="12"/>
      <c r="P13" s="41" t="str">
        <f>VLOOKUP(M12,'女子データー'!$A$2:$L$17,3.45678+M13,1)</f>
        <v>古林　優衣①</v>
      </c>
      <c r="Q13" s="170" t="s">
        <v>412</v>
      </c>
      <c r="R13" s="171"/>
      <c r="S13" s="172"/>
      <c r="T13" s="21" t="str">
        <f>VLOOKUP(V12,'女子データー'!$A$2:$L$17,3.45678+V13,1)</f>
        <v>市川　夢菜①</v>
      </c>
      <c r="U13" s="13"/>
      <c r="V13" s="7">
        <v>4</v>
      </c>
      <c r="X13" s="7">
        <v>1</v>
      </c>
      <c r="Y13" s="40" t="s">
        <v>21</v>
      </c>
      <c r="Z13" s="12"/>
      <c r="AA13" s="41" t="str">
        <f>VLOOKUP(X12,'女子データー'!$A$2:$L$17,3.45678+X13,1)</f>
        <v>平光　更彩②</v>
      </c>
      <c r="AB13" s="170" t="s">
        <v>417</v>
      </c>
      <c r="AC13" s="171"/>
      <c r="AD13" s="172"/>
      <c r="AE13" s="21" t="str">
        <f>VLOOKUP(AG12,'女子データー'!$A$2:$L$17,3.45678+AG13,1)</f>
        <v>吉村　知優②</v>
      </c>
      <c r="AF13" s="13"/>
      <c r="AG13" s="7">
        <v>1</v>
      </c>
    </row>
    <row r="14" spans="2:33" s="1" customFormat="1" ht="19.5" customHeight="1">
      <c r="B14" s="7">
        <v>4</v>
      </c>
      <c r="C14" s="162" t="s">
        <v>22</v>
      </c>
      <c r="D14" s="51"/>
      <c r="E14" s="52" t="str">
        <f>VLOOKUP(B12,'女子データー'!$A$2:$L$17,3.45678+B14,1)</f>
        <v>糟谷　柚奈②</v>
      </c>
      <c r="F14" s="185" t="s">
        <v>419</v>
      </c>
      <c r="G14" s="186"/>
      <c r="H14" s="187"/>
      <c r="I14" s="52" t="str">
        <f>VLOOKUP(K12,'女子データー'!$A$2:$L$17,3.45678+K14,1)</f>
        <v>田口　心優②</v>
      </c>
      <c r="J14" s="53"/>
      <c r="K14" s="7">
        <v>1</v>
      </c>
      <c r="M14" s="7">
        <v>4</v>
      </c>
      <c r="N14" s="162" t="s">
        <v>22</v>
      </c>
      <c r="O14" s="51"/>
      <c r="P14" s="52" t="str">
        <f>VLOOKUP(M12,'女子データー'!$A$2:$L$17,3.45678+M14,1)</f>
        <v>鹿倉　美和②</v>
      </c>
      <c r="Q14" s="185" t="s">
        <v>413</v>
      </c>
      <c r="R14" s="186"/>
      <c r="S14" s="187"/>
      <c r="T14" s="52" t="str">
        <f>VLOOKUP(V12,'女子データー'!$A$2:$L$17,3.45678+V14,1)</f>
        <v>澤﨑　奈実②</v>
      </c>
      <c r="U14" s="53"/>
      <c r="V14" s="7">
        <v>1</v>
      </c>
      <c r="X14" s="7">
        <v>3</v>
      </c>
      <c r="Y14" s="162" t="s">
        <v>22</v>
      </c>
      <c r="Z14" s="51"/>
      <c r="AA14" s="52" t="str">
        <f>VLOOKUP(X12,'女子データー'!$A$2:$L$17,3.45678+X14,1)</f>
        <v>亀川　蒼空①</v>
      </c>
      <c r="AB14" s="185" t="s">
        <v>420</v>
      </c>
      <c r="AC14" s="186"/>
      <c r="AD14" s="187"/>
      <c r="AE14" s="52" t="str">
        <f>VLOOKUP(AG12,'女子データー'!$A$2:$L$17,3.45678+AG14,1)</f>
        <v>吉田　桜子②</v>
      </c>
      <c r="AF14" s="53"/>
      <c r="AG14" s="7">
        <v>3</v>
      </c>
    </row>
    <row r="15" spans="2:33" s="1" customFormat="1" ht="19.5" customHeight="1">
      <c r="B15" s="7">
        <v>5</v>
      </c>
      <c r="C15" s="163"/>
      <c r="D15" s="28"/>
      <c r="E15" s="44" t="str">
        <f>VLOOKUP(B12,'女子データー'!$A$2:$L$17,3.45678+B15,1)</f>
        <v>國枝　わこ②</v>
      </c>
      <c r="F15" s="188"/>
      <c r="G15" s="189"/>
      <c r="H15" s="190"/>
      <c r="I15" s="23" t="str">
        <f>VLOOKUP(K12,'女子データー'!$A$2:$L$17,3.45678+K15,1)</f>
        <v>野口　莉央②</v>
      </c>
      <c r="J15" s="29"/>
      <c r="K15" s="7">
        <v>3</v>
      </c>
      <c r="M15" s="7">
        <v>5</v>
      </c>
      <c r="N15" s="163"/>
      <c r="O15" s="28"/>
      <c r="P15" s="44" t="str">
        <f>VLOOKUP(M12,'女子データー'!$A$2:$L$17,3.45678+M15,1)</f>
        <v>安藤　綾香②</v>
      </c>
      <c r="Q15" s="188"/>
      <c r="R15" s="189"/>
      <c r="S15" s="190"/>
      <c r="T15" s="23" t="str">
        <f>VLOOKUP(V12,'女子データー'!$A$2:$L$17,3.45678+V15,1)</f>
        <v>杉本　愛渚②</v>
      </c>
      <c r="U15" s="29"/>
      <c r="V15" s="7">
        <v>3</v>
      </c>
      <c r="X15" s="7">
        <v>4</v>
      </c>
      <c r="Y15" s="163"/>
      <c r="Z15" s="28"/>
      <c r="AA15" s="44" t="str">
        <f>VLOOKUP(X12,'女子データー'!$A$2:$L$17,3.45678+X15,1)</f>
        <v>北川　絢奈②</v>
      </c>
      <c r="AB15" s="188"/>
      <c r="AC15" s="189"/>
      <c r="AD15" s="190"/>
      <c r="AE15" s="23" t="str">
        <f>VLOOKUP(AG12,'女子データー'!$A$2:$L$17,3.45678+AG15,1)</f>
        <v>花井　美月②</v>
      </c>
      <c r="AF15" s="29"/>
      <c r="AG15" s="7">
        <v>5</v>
      </c>
    </row>
    <row r="16" spans="2:33" s="1" customFormat="1" ht="19.5" customHeight="1">
      <c r="B16" s="7">
        <v>2</v>
      </c>
      <c r="C16" s="54" t="s">
        <v>23</v>
      </c>
      <c r="D16" s="55"/>
      <c r="E16" s="56" t="str">
        <f>VLOOKUP(B12,'女子データー'!$A$2:$L$17,3.45678+B16,1)</f>
        <v>園井　美月①</v>
      </c>
      <c r="F16" s="182" t="s">
        <v>410</v>
      </c>
      <c r="G16" s="183"/>
      <c r="H16" s="184"/>
      <c r="I16" s="56" t="str">
        <f>VLOOKUP(K12,'女子データー'!$A$2:$L$17,3.45678+K16,1)</f>
        <v>吉田　栞菜①</v>
      </c>
      <c r="J16" s="57"/>
      <c r="K16" s="7">
        <v>6</v>
      </c>
      <c r="M16" s="7">
        <v>3</v>
      </c>
      <c r="N16" s="54" t="s">
        <v>23</v>
      </c>
      <c r="O16" s="55"/>
      <c r="P16" s="56" t="str">
        <f>VLOOKUP(M12,'女子データー'!$A$2:$L$17,3.45678+M16,1)</f>
        <v>森　彩花里①</v>
      </c>
      <c r="Q16" s="182" t="s">
        <v>417</v>
      </c>
      <c r="R16" s="183"/>
      <c r="S16" s="184"/>
      <c r="T16" s="56" t="str">
        <f>VLOOKUP(V12,'女子データー'!$A$2:$L$17,3.45678+V16,1)</f>
        <v>神田　　愛①</v>
      </c>
      <c r="U16" s="57"/>
      <c r="V16" s="7">
        <v>5</v>
      </c>
      <c r="X16" s="7">
        <v>2</v>
      </c>
      <c r="Y16" s="54" t="s">
        <v>23</v>
      </c>
      <c r="Z16" s="55"/>
      <c r="AA16" s="56" t="str">
        <f>VLOOKUP(X12,'女子データー'!$A$2:$L$17,3.45678+X16,1)</f>
        <v>藤田恵実里②</v>
      </c>
      <c r="AB16" s="182" t="s">
        <v>417</v>
      </c>
      <c r="AC16" s="183"/>
      <c r="AD16" s="184"/>
      <c r="AE16" s="56" t="str">
        <f>VLOOKUP(AG12,'女子データー'!$A$2:$L$17,3.45678+AG16,1)</f>
        <v>藤吉　優香②</v>
      </c>
      <c r="AF16" s="57"/>
      <c r="AG16" s="7">
        <v>2</v>
      </c>
    </row>
    <row r="17" spans="2:33" s="1" customFormat="1" ht="19.5" customHeight="1">
      <c r="B17" s="7">
        <v>6</v>
      </c>
      <c r="C17" s="162" t="s">
        <v>24</v>
      </c>
      <c r="D17" s="51"/>
      <c r="E17" s="52" t="str">
        <f>VLOOKUP(B12,'女子データー'!$A$2:$L$17,3.45678+B17,1)</f>
        <v>上村　莉子②</v>
      </c>
      <c r="F17" s="176" t="s">
        <v>425</v>
      </c>
      <c r="G17" s="177"/>
      <c r="H17" s="178"/>
      <c r="I17" s="52" t="str">
        <f>VLOOKUP(K12,'女子データー'!$A$2:$L$17,3.45678+K17,1)</f>
        <v>花井　由弥②</v>
      </c>
      <c r="J17" s="53"/>
      <c r="K17" s="7">
        <v>2</v>
      </c>
      <c r="M17" s="7">
        <v>2</v>
      </c>
      <c r="N17" s="162" t="s">
        <v>24</v>
      </c>
      <c r="O17" s="51"/>
      <c r="P17" s="52" t="str">
        <f>VLOOKUP(M12,'女子データー'!$A$2:$L$17,3.45678+M17,1)</f>
        <v>工藤　朱音②</v>
      </c>
      <c r="Q17" s="176" t="s">
        <v>417</v>
      </c>
      <c r="R17" s="177"/>
      <c r="S17" s="178"/>
      <c r="T17" s="52" t="str">
        <f>VLOOKUP(V12,'女子データー'!$A$2:$L$17,3.45678+V17,1)</f>
        <v>佐藤　凛奈②</v>
      </c>
      <c r="U17" s="53"/>
      <c r="V17" s="7">
        <v>2</v>
      </c>
      <c r="X17" s="7">
        <v>5</v>
      </c>
      <c r="Y17" s="162" t="s">
        <v>24</v>
      </c>
      <c r="Z17" s="51"/>
      <c r="AA17" s="52" t="str">
        <f>VLOOKUP(X12,'女子データー'!$A$2:$L$17,3.45678+X17,1)</f>
        <v>浅井萌々香②</v>
      </c>
      <c r="AB17" s="176" t="s">
        <v>417</v>
      </c>
      <c r="AC17" s="177"/>
      <c r="AD17" s="178"/>
      <c r="AE17" s="52" t="str">
        <f>VLOOKUP(AG12,'女子データー'!$A$2:$L$17,3.45678+AG17,1)</f>
        <v>堀江　悠月①</v>
      </c>
      <c r="AF17" s="53"/>
      <c r="AG17" s="7">
        <v>4</v>
      </c>
    </row>
    <row r="18" spans="2:33" s="1" customFormat="1" ht="19.5" customHeight="1">
      <c r="B18" s="7">
        <v>7</v>
      </c>
      <c r="C18" s="163"/>
      <c r="D18" s="14"/>
      <c r="E18" s="19" t="str">
        <f>VLOOKUP(B12,'女子データー'!$A$2:$L$17,3.45678+B18,1)</f>
        <v>三島　怜実②</v>
      </c>
      <c r="F18" s="179"/>
      <c r="G18" s="180"/>
      <c r="H18" s="181"/>
      <c r="I18" s="19" t="str">
        <f>VLOOKUP(K12,'女子データー'!$A$2:$L$17,3.45678+K18,1)</f>
        <v>西部絵莉香②</v>
      </c>
      <c r="J18" s="15"/>
      <c r="K18" s="7">
        <v>4</v>
      </c>
      <c r="M18" s="7">
        <v>8</v>
      </c>
      <c r="N18" s="163"/>
      <c r="O18" s="14"/>
      <c r="P18" s="19" t="str">
        <f>VLOOKUP(M12,'女子データー'!$A$2:$L$17,3.45678+M18,1)</f>
        <v>山川　花純①</v>
      </c>
      <c r="Q18" s="179"/>
      <c r="R18" s="180"/>
      <c r="S18" s="181"/>
      <c r="T18" s="19" t="str">
        <f>VLOOKUP(V12,'女子データー'!$A$2:$L$17,3.45678+V18,1)</f>
        <v>亀山　琥珀②</v>
      </c>
      <c r="U18" s="15"/>
      <c r="V18" s="7">
        <v>8</v>
      </c>
      <c r="X18" s="7">
        <v>6</v>
      </c>
      <c r="Y18" s="163"/>
      <c r="Z18" s="14"/>
      <c r="AA18" s="19" t="str">
        <f>VLOOKUP(X12,'女子データー'!$A$2:$L$17,3.45678+X18,1)</f>
        <v>_xD842__xDFB7_村　咲乃②</v>
      </c>
      <c r="AB18" s="179"/>
      <c r="AC18" s="180"/>
      <c r="AD18" s="181"/>
      <c r="AE18" s="19" t="str">
        <f>VLOOKUP(AG12,'女子データー'!$A$2:$L$17,3.45678+AG18,1)</f>
        <v>榎本　季歩②</v>
      </c>
      <c r="AF18" s="15"/>
      <c r="AG18" s="7">
        <v>8</v>
      </c>
    </row>
    <row r="19" spans="2:33" s="1" customFormat="1" ht="19.5" customHeight="1" thickBot="1">
      <c r="B19" s="7">
        <v>3</v>
      </c>
      <c r="C19" s="45" t="s">
        <v>25</v>
      </c>
      <c r="D19" s="16"/>
      <c r="E19" s="20" t="str">
        <f>VLOOKUP(B12,'女子データー'!$A$2:$L$17,3.45678+B19,1)</f>
        <v>山田奈乃羽①</v>
      </c>
      <c r="F19" s="173" t="s">
        <v>420</v>
      </c>
      <c r="G19" s="174"/>
      <c r="H19" s="175"/>
      <c r="I19" s="20" t="str">
        <f>VLOOKUP(K12,'女子データー'!$A$2:$L$17,3.45678+K19,1)</f>
        <v>赤塚　幸子①</v>
      </c>
      <c r="J19" s="17"/>
      <c r="K19" s="7">
        <v>7</v>
      </c>
      <c r="M19" s="7">
        <v>6</v>
      </c>
      <c r="N19" s="45" t="s">
        <v>25</v>
      </c>
      <c r="O19" s="16"/>
      <c r="P19" s="20" t="str">
        <f>VLOOKUP(M12,'女子データー'!$A$2:$L$17,3.45678+M19,1)</f>
        <v>羽柴安里紗②</v>
      </c>
      <c r="Q19" s="173" t="s">
        <v>426</v>
      </c>
      <c r="R19" s="174"/>
      <c r="S19" s="175"/>
      <c r="T19" s="20" t="str">
        <f>VLOOKUP(V12,'女子データー'!$A$2:$L$17,3.45678+V19,1)</f>
        <v>平松　穂羽②</v>
      </c>
      <c r="U19" s="17"/>
      <c r="V19" s="7">
        <v>6</v>
      </c>
      <c r="X19" s="7">
        <v>7</v>
      </c>
      <c r="Y19" s="45" t="s">
        <v>25</v>
      </c>
      <c r="Z19" s="16"/>
      <c r="AA19" s="20" t="str">
        <f>VLOOKUP(X12,'女子データー'!$A$2:$L$17,3.45678+X19,1)</f>
        <v>境　ゆきの②</v>
      </c>
      <c r="AB19" s="173" t="s">
        <v>420</v>
      </c>
      <c r="AC19" s="174"/>
      <c r="AD19" s="175"/>
      <c r="AE19" s="20" t="str">
        <f>VLOOKUP(AG12,'女子データー'!$A$2:$L$17,3.45678+AG19,1)</f>
        <v>野中　珠李②</v>
      </c>
      <c r="AF19" s="17"/>
      <c r="AG19" s="7">
        <v>7</v>
      </c>
    </row>
    <row r="20" spans="1:33" s="1" customFormat="1" ht="19.5" customHeight="1" thickBot="1">
      <c r="A20" s="2"/>
      <c r="B20" s="6">
        <v>7</v>
      </c>
      <c r="C20" s="2"/>
      <c r="D20" s="2"/>
      <c r="E20" s="2"/>
      <c r="F20" s="58"/>
      <c r="G20" s="58"/>
      <c r="H20" s="58"/>
      <c r="I20" s="2"/>
      <c r="J20" s="2"/>
      <c r="K20" s="2"/>
      <c r="L20" s="2"/>
      <c r="M20" s="6">
        <v>8</v>
      </c>
      <c r="N20" s="2"/>
      <c r="O20" s="2"/>
      <c r="P20" s="2"/>
      <c r="Q20" s="58"/>
      <c r="R20" s="58"/>
      <c r="S20" s="58"/>
      <c r="T20" s="2"/>
      <c r="U20" s="2"/>
      <c r="V20" s="2"/>
      <c r="W20" s="2"/>
      <c r="X20" s="6"/>
      <c r="Y20" s="2"/>
      <c r="Z20" s="2"/>
      <c r="AA20" s="2"/>
      <c r="AB20" s="58"/>
      <c r="AC20" s="58"/>
      <c r="AD20" s="58"/>
      <c r="AE20" s="2"/>
      <c r="AF20" s="2"/>
      <c r="AG20" s="2"/>
    </row>
    <row r="21" spans="2:33" s="1" customFormat="1" ht="19.5" customHeight="1" thickBot="1">
      <c r="B21" s="7">
        <v>14</v>
      </c>
      <c r="C21" s="8" t="s">
        <v>26</v>
      </c>
      <c r="D21" s="9">
        <f>B21</f>
        <v>14</v>
      </c>
      <c r="E21" s="10" t="str">
        <f>VLOOKUP(B21,'女子データー'!$A$2:$L$17,2,0)</f>
        <v>多治見北</v>
      </c>
      <c r="F21" s="167" t="s">
        <v>409</v>
      </c>
      <c r="G21" s="168"/>
      <c r="H21" s="169"/>
      <c r="I21" s="10" t="str">
        <f>VLOOKUP(K21,'女子データー'!$A$2:$L$17,2,0)</f>
        <v>岐阜聖徳</v>
      </c>
      <c r="J21" s="11">
        <f>K21</f>
        <v>13</v>
      </c>
      <c r="K21" s="7">
        <v>13</v>
      </c>
      <c r="M21" s="7">
        <v>16</v>
      </c>
      <c r="N21" s="8" t="s">
        <v>26</v>
      </c>
      <c r="O21" s="9">
        <f>M21</f>
        <v>16</v>
      </c>
      <c r="P21" s="10" t="str">
        <f>VLOOKUP(M21,'女子データー'!$A$2:$L$17,2,0)</f>
        <v>加納</v>
      </c>
      <c r="Q21" s="167" t="s">
        <v>409</v>
      </c>
      <c r="R21" s="168"/>
      <c r="S21" s="169"/>
      <c r="T21" s="10" t="str">
        <f>VLOOKUP(V21,'女子データー'!$A$2:$L$17,2,0)</f>
        <v>加茂</v>
      </c>
      <c r="U21" s="11">
        <f>V21</f>
        <v>15</v>
      </c>
      <c r="V21" s="7">
        <v>15</v>
      </c>
      <c r="X21" s="7"/>
      <c r="Y21" s="8"/>
      <c r="Z21" s="9"/>
      <c r="AA21" s="10"/>
      <c r="AB21" s="164"/>
      <c r="AC21" s="165"/>
      <c r="AD21" s="166"/>
      <c r="AE21" s="10"/>
      <c r="AF21" s="11"/>
      <c r="AG21" s="7"/>
    </row>
    <row r="22" spans="2:33" s="1" customFormat="1" ht="19.5" customHeight="1">
      <c r="B22" s="7">
        <v>1</v>
      </c>
      <c r="C22" s="40" t="s">
        <v>21</v>
      </c>
      <c r="D22" s="12"/>
      <c r="E22" s="41" t="str">
        <f>VLOOKUP(B21,'女子データー'!$A$2:$L$17,3.45678+B22,1)</f>
        <v>池俣　知佳①</v>
      </c>
      <c r="F22" s="170" t="s">
        <v>412</v>
      </c>
      <c r="G22" s="171"/>
      <c r="H22" s="172"/>
      <c r="I22" s="21" t="str">
        <f>VLOOKUP(K21,'女子データー'!$A$2:$L$17,3.45678+K22,1)</f>
        <v>久野　　響②</v>
      </c>
      <c r="J22" s="13"/>
      <c r="K22" s="7">
        <v>1</v>
      </c>
      <c r="M22" s="7">
        <v>1</v>
      </c>
      <c r="N22" s="40" t="s">
        <v>21</v>
      </c>
      <c r="O22" s="12"/>
      <c r="P22" s="41" t="str">
        <f>VLOOKUP(M21,'女子データー'!$A$2:$L$17,3.45678+M22,1)</f>
        <v>白橋　乃詠②</v>
      </c>
      <c r="Q22" s="170" t="s">
        <v>412</v>
      </c>
      <c r="R22" s="171"/>
      <c r="S22" s="172"/>
      <c r="T22" s="21" t="str">
        <f>VLOOKUP(V21,'女子データー'!$A$2:$L$17,3.45678+V22,1)</f>
        <v>橋本　侑美①</v>
      </c>
      <c r="U22" s="13"/>
      <c r="V22" s="7">
        <v>1</v>
      </c>
      <c r="X22" s="7"/>
      <c r="Y22" s="40"/>
      <c r="Z22" s="12"/>
      <c r="AA22" s="41"/>
      <c r="AB22" s="170"/>
      <c r="AC22" s="171"/>
      <c r="AD22" s="172"/>
      <c r="AE22" s="21"/>
      <c r="AF22" s="13"/>
      <c r="AG22" s="7"/>
    </row>
    <row r="23" spans="2:33" s="1" customFormat="1" ht="19.5" customHeight="1">
      <c r="B23" s="7">
        <v>3</v>
      </c>
      <c r="C23" s="162" t="s">
        <v>22</v>
      </c>
      <c r="D23" s="51"/>
      <c r="E23" s="52" t="str">
        <f>VLOOKUP(B21,'女子データー'!$A$2:$L$17,3.45678+B23,1)</f>
        <v>藤田　紗衣②</v>
      </c>
      <c r="F23" s="185" t="s">
        <v>412</v>
      </c>
      <c r="G23" s="186"/>
      <c r="H23" s="187"/>
      <c r="I23" s="52" t="str">
        <f>VLOOKUP(K21,'女子データー'!$A$2:$L$17,3.45678+K23,1)</f>
        <v>吉川　　凜②</v>
      </c>
      <c r="J23" s="53"/>
      <c r="K23" s="7">
        <v>3</v>
      </c>
      <c r="M23" s="7">
        <v>4</v>
      </c>
      <c r="N23" s="162" t="s">
        <v>22</v>
      </c>
      <c r="O23" s="51"/>
      <c r="P23" s="52" t="str">
        <f>VLOOKUP(M21,'女子データー'!$A$2:$L$17,3.45678+M23,1)</f>
        <v>伏屋　若葉②</v>
      </c>
      <c r="Q23" s="185" t="s">
        <v>417</v>
      </c>
      <c r="R23" s="186"/>
      <c r="S23" s="187"/>
      <c r="T23" s="52" t="str">
        <f>VLOOKUP(V21,'女子データー'!$A$2:$L$17,3.45678+V23,1)</f>
        <v>靏本　陽加②</v>
      </c>
      <c r="U23" s="53"/>
      <c r="V23" s="7">
        <v>2</v>
      </c>
      <c r="X23" s="7"/>
      <c r="Y23" s="50"/>
      <c r="Z23" s="51"/>
      <c r="AA23" s="52"/>
      <c r="AB23" s="185"/>
      <c r="AC23" s="186"/>
      <c r="AD23" s="187"/>
      <c r="AE23" s="52"/>
      <c r="AF23" s="53"/>
      <c r="AG23" s="7"/>
    </row>
    <row r="24" spans="2:33" s="1" customFormat="1" ht="19.5" customHeight="1">
      <c r="B24" s="7">
        <v>5</v>
      </c>
      <c r="C24" s="163"/>
      <c r="D24" s="28"/>
      <c r="E24" s="44" t="str">
        <f>VLOOKUP(B21,'女子データー'!$A$2:$L$17,3.45678+B24,1)</f>
        <v>大石茉理奈②</v>
      </c>
      <c r="F24" s="188"/>
      <c r="G24" s="189"/>
      <c r="H24" s="190"/>
      <c r="I24" s="23" t="str">
        <f>VLOOKUP(K21,'女子データー'!$A$2:$L$17,3.45678+K24,1)</f>
        <v>橋本　亜音①</v>
      </c>
      <c r="J24" s="29"/>
      <c r="K24" s="7">
        <v>4</v>
      </c>
      <c r="M24" s="7">
        <v>7</v>
      </c>
      <c r="N24" s="163"/>
      <c r="O24" s="28"/>
      <c r="P24" s="44" t="str">
        <f>VLOOKUP(M21,'女子データー'!$A$2:$L$17,3.45678+M24,1)</f>
        <v>尾下　咲愛①</v>
      </c>
      <c r="Q24" s="188"/>
      <c r="R24" s="189"/>
      <c r="S24" s="190"/>
      <c r="T24" s="23" t="str">
        <f>VLOOKUP(V21,'女子データー'!$A$2:$L$17,3.45678+V24,1)</f>
        <v>林　　杏優②</v>
      </c>
      <c r="U24" s="29"/>
      <c r="V24" s="7">
        <v>5</v>
      </c>
      <c r="X24" s="7"/>
      <c r="Y24" s="43"/>
      <c r="Z24" s="28"/>
      <c r="AA24" s="44"/>
      <c r="AB24" s="188"/>
      <c r="AC24" s="189"/>
      <c r="AD24" s="190"/>
      <c r="AE24" s="23"/>
      <c r="AF24" s="29"/>
      <c r="AG24" s="7"/>
    </row>
    <row r="25" spans="2:33" s="1" customFormat="1" ht="19.5" customHeight="1">
      <c r="B25" s="7">
        <v>2</v>
      </c>
      <c r="C25" s="54" t="s">
        <v>23</v>
      </c>
      <c r="D25" s="55"/>
      <c r="E25" s="56" t="str">
        <f>VLOOKUP(B21,'女子データー'!$A$2:$L$17,3.45678+B25,1)</f>
        <v>田牧　里渉②</v>
      </c>
      <c r="F25" s="182" t="s">
        <v>410</v>
      </c>
      <c r="G25" s="183"/>
      <c r="H25" s="184"/>
      <c r="I25" s="56" t="str">
        <f>VLOOKUP(K21,'女子データー'!$A$2:$L$17,3.45678+K25,1)</f>
        <v>細野　心来②</v>
      </c>
      <c r="J25" s="57"/>
      <c r="K25" s="7">
        <v>2</v>
      </c>
      <c r="M25" s="7">
        <v>2</v>
      </c>
      <c r="N25" s="54" t="s">
        <v>23</v>
      </c>
      <c r="O25" s="55"/>
      <c r="P25" s="56" t="str">
        <f>VLOOKUP(M21,'女子データー'!$A$2:$L$17,3.45678+M25,1)</f>
        <v>木股　弥子②</v>
      </c>
      <c r="Q25" s="182" t="s">
        <v>410</v>
      </c>
      <c r="R25" s="183"/>
      <c r="S25" s="184"/>
      <c r="T25" s="56" t="str">
        <f>VLOOKUP(V21,'女子データー'!$A$2:$L$17,3.45678+V25,1)</f>
        <v>河合亜沙香②</v>
      </c>
      <c r="U25" s="57"/>
      <c r="V25" s="7">
        <v>3</v>
      </c>
      <c r="X25" s="7"/>
      <c r="Y25" s="54"/>
      <c r="Z25" s="55"/>
      <c r="AA25" s="56"/>
      <c r="AB25" s="191"/>
      <c r="AC25" s="192"/>
      <c r="AD25" s="193"/>
      <c r="AE25" s="56"/>
      <c r="AF25" s="57"/>
      <c r="AG25" s="7"/>
    </row>
    <row r="26" spans="2:33" s="1" customFormat="1" ht="19.5" customHeight="1">
      <c r="B26" s="7">
        <v>4</v>
      </c>
      <c r="C26" s="162" t="s">
        <v>24</v>
      </c>
      <c r="D26" s="51"/>
      <c r="E26" s="52" t="str">
        <f>VLOOKUP(B21,'女子データー'!$A$2:$L$17,3.45678+B26,1)</f>
        <v>鈴木　心遥②</v>
      </c>
      <c r="F26" s="176" t="s">
        <v>417</v>
      </c>
      <c r="G26" s="177"/>
      <c r="H26" s="178"/>
      <c r="I26" s="52" t="str">
        <f>VLOOKUP(K21,'女子データー'!$A$2:$L$17,3.45678+K26,1)</f>
        <v>羽賀　愛華①</v>
      </c>
      <c r="J26" s="53"/>
      <c r="K26" s="7">
        <v>6</v>
      </c>
      <c r="M26" s="7">
        <v>5</v>
      </c>
      <c r="N26" s="162" t="s">
        <v>24</v>
      </c>
      <c r="O26" s="51"/>
      <c r="P26" s="52" t="str">
        <f>VLOOKUP(M21,'女子データー'!$A$2:$L$17,3.45678+M26,1)</f>
        <v>飯田ほのか②</v>
      </c>
      <c r="Q26" s="176" t="s">
        <v>412</v>
      </c>
      <c r="R26" s="177"/>
      <c r="S26" s="178"/>
      <c r="T26" s="52" t="str">
        <f>VLOOKUP(V21,'女子データー'!$A$2:$L$17,3.45678+V26,1)</f>
        <v>手塚　　凜②</v>
      </c>
      <c r="U26" s="53"/>
      <c r="V26" s="7">
        <v>4</v>
      </c>
      <c r="X26" s="7"/>
      <c r="Y26" s="50"/>
      <c r="Z26" s="51"/>
      <c r="AA26" s="52"/>
      <c r="AB26" s="176"/>
      <c r="AC26" s="177"/>
      <c r="AD26" s="178"/>
      <c r="AE26" s="52"/>
      <c r="AF26" s="53"/>
      <c r="AG26" s="7"/>
    </row>
    <row r="27" spans="2:33" s="1" customFormat="1" ht="19.5" customHeight="1">
      <c r="B27" s="7">
        <v>6</v>
      </c>
      <c r="C27" s="163"/>
      <c r="D27" s="14"/>
      <c r="E27" s="19" t="str">
        <f>VLOOKUP(B21,'女子データー'!$A$2:$L$17,3.45678+B27,1)</f>
        <v>宮崎　真弥①</v>
      </c>
      <c r="F27" s="179"/>
      <c r="G27" s="180"/>
      <c r="H27" s="181"/>
      <c r="I27" s="19" t="str">
        <f>VLOOKUP(K21,'女子データー'!$A$2:$L$17,3.45678+K27,1)</f>
        <v>岩田妃良莉①</v>
      </c>
      <c r="J27" s="15"/>
      <c r="K27" s="7">
        <v>7</v>
      </c>
      <c r="M27" s="7">
        <v>6</v>
      </c>
      <c r="N27" s="163"/>
      <c r="O27" s="14"/>
      <c r="P27" s="19" t="str">
        <f>VLOOKUP(M21,'女子データー'!$A$2:$L$17,3.45678+M27,1)</f>
        <v>小川　侑紗②</v>
      </c>
      <c r="Q27" s="179"/>
      <c r="R27" s="180"/>
      <c r="S27" s="181"/>
      <c r="T27" s="19" t="str">
        <f>VLOOKUP(V21,'女子データー'!$A$2:$L$17,3.45678+V27,1)</f>
        <v>青木　一華②</v>
      </c>
      <c r="U27" s="15"/>
      <c r="V27" s="7">
        <v>6</v>
      </c>
      <c r="X27" s="7"/>
      <c r="Y27" s="42"/>
      <c r="Z27" s="14"/>
      <c r="AA27" s="19"/>
      <c r="AB27" s="179"/>
      <c r="AC27" s="180"/>
      <c r="AD27" s="181"/>
      <c r="AE27" s="19"/>
      <c r="AF27" s="15"/>
      <c r="AG27" s="7"/>
    </row>
    <row r="28" spans="2:33" s="1" customFormat="1" ht="19.5" customHeight="1" thickBot="1">
      <c r="B28" s="7">
        <v>7</v>
      </c>
      <c r="C28" s="45" t="s">
        <v>25</v>
      </c>
      <c r="D28" s="16"/>
      <c r="E28" s="20" t="str">
        <f>VLOOKUP(B21,'女子データー'!$A$2:$L$17,3.45678+B28,1)</f>
        <v>半田　　葵①</v>
      </c>
      <c r="F28" s="173" t="s">
        <v>415</v>
      </c>
      <c r="G28" s="174"/>
      <c r="H28" s="175"/>
      <c r="I28" s="20" t="str">
        <f>VLOOKUP(K21,'女子データー'!$A$2:$L$17,3.45678+K28,1)</f>
        <v>櫻井　麗奈②</v>
      </c>
      <c r="J28" s="17"/>
      <c r="K28" s="7">
        <v>5</v>
      </c>
      <c r="M28" s="7">
        <v>3</v>
      </c>
      <c r="N28" s="45" t="s">
        <v>25</v>
      </c>
      <c r="O28" s="16"/>
      <c r="P28" s="20" t="str">
        <f>VLOOKUP(M21,'女子データー'!$A$2:$L$17,3.45678+M28,1)</f>
        <v>亀山　紗希②</v>
      </c>
      <c r="Q28" s="173" t="s">
        <v>410</v>
      </c>
      <c r="R28" s="174"/>
      <c r="S28" s="175"/>
      <c r="T28" s="20" t="str">
        <f>VLOOKUP(V21,'女子データー'!$A$2:$L$17,3.45678+V28,1)</f>
        <v>田口　蒼依①</v>
      </c>
      <c r="U28" s="17"/>
      <c r="V28" s="7">
        <v>9</v>
      </c>
      <c r="X28" s="7"/>
      <c r="Y28" s="45"/>
      <c r="Z28" s="16"/>
      <c r="AA28" s="20"/>
      <c r="AB28" s="173"/>
      <c r="AC28" s="174"/>
      <c r="AD28" s="175"/>
      <c r="AE28" s="20"/>
      <c r="AF28" s="17"/>
      <c r="AG28" s="7"/>
    </row>
    <row r="29" spans="2:33" s="1" customFormat="1" ht="12" customHeight="1">
      <c r="B29" s="7"/>
      <c r="C29" s="22"/>
      <c r="D29" s="18"/>
      <c r="E29" s="23"/>
      <c r="F29" s="24"/>
      <c r="G29" s="59"/>
      <c r="H29" s="59"/>
      <c r="I29" s="23"/>
      <c r="J29" s="18"/>
      <c r="K29" s="7"/>
      <c r="M29" s="7"/>
      <c r="N29" s="22"/>
      <c r="O29" s="18"/>
      <c r="P29" s="23"/>
      <c r="Q29" s="24"/>
      <c r="R29" s="59"/>
      <c r="S29" s="59"/>
      <c r="T29" s="23"/>
      <c r="U29" s="18"/>
      <c r="V29" s="7"/>
      <c r="X29" s="7"/>
      <c r="Y29" s="22"/>
      <c r="Z29" s="18"/>
      <c r="AA29" s="23"/>
      <c r="AB29" s="24"/>
      <c r="AC29" s="59"/>
      <c r="AD29" s="59"/>
      <c r="AE29" s="23"/>
      <c r="AF29" s="18"/>
      <c r="AG29" s="7"/>
    </row>
    <row r="30" spans="2:33" s="1" customFormat="1" ht="12" customHeight="1">
      <c r="B30" s="7"/>
      <c r="C30" s="5" t="s">
        <v>9</v>
      </c>
      <c r="D30" s="18"/>
      <c r="E30" s="23"/>
      <c r="F30" s="24"/>
      <c r="G30" s="59"/>
      <c r="H30" s="59"/>
      <c r="I30" s="23"/>
      <c r="J30" s="18"/>
      <c r="K30" s="7"/>
      <c r="M30" s="7"/>
      <c r="N30" s="22"/>
      <c r="O30" s="18"/>
      <c r="P30" s="23"/>
      <c r="Q30" s="24"/>
      <c r="R30" s="59"/>
      <c r="S30" s="59"/>
      <c r="T30" s="23"/>
      <c r="U30" s="18"/>
      <c r="V30" s="7"/>
      <c r="X30" s="7"/>
      <c r="Y30" s="22"/>
      <c r="Z30" s="18"/>
      <c r="AA30" s="23"/>
      <c r="AB30" s="24"/>
      <c r="AC30" s="59"/>
      <c r="AD30" s="59"/>
      <c r="AE30" s="23"/>
      <c r="AF30" s="18"/>
      <c r="AG30" s="7"/>
    </row>
    <row r="31" spans="1:33" s="1" customFormat="1" ht="19.5" customHeight="1" thickBot="1">
      <c r="A31" s="2"/>
      <c r="B31" s="6">
        <v>9</v>
      </c>
      <c r="C31" s="2"/>
      <c r="D31" s="2"/>
      <c r="E31" s="2"/>
      <c r="F31" s="58"/>
      <c r="G31" s="58"/>
      <c r="H31" s="58"/>
      <c r="I31" s="2"/>
      <c r="J31" s="2"/>
      <c r="K31" s="2"/>
      <c r="L31" s="2"/>
      <c r="M31" s="6">
        <v>10</v>
      </c>
      <c r="N31" s="2"/>
      <c r="O31" s="2"/>
      <c r="P31" s="2"/>
      <c r="Q31" s="58"/>
      <c r="R31" s="58"/>
      <c r="S31" s="58"/>
      <c r="T31" s="2"/>
      <c r="U31" s="2"/>
      <c r="V31" s="2"/>
      <c r="W31" s="2"/>
      <c r="X31" s="6">
        <v>11</v>
      </c>
      <c r="Y31" s="2"/>
      <c r="Z31" s="2"/>
      <c r="AA31" s="2"/>
      <c r="AB31" s="58"/>
      <c r="AC31" s="58"/>
      <c r="AD31" s="58"/>
      <c r="AE31" s="2"/>
      <c r="AF31" s="2"/>
      <c r="AG31" s="2"/>
    </row>
    <row r="32" spans="2:33" s="1" customFormat="1" ht="19.5" customHeight="1" thickBot="1">
      <c r="B32" s="7">
        <v>1</v>
      </c>
      <c r="C32" s="8" t="s">
        <v>6</v>
      </c>
      <c r="D32" s="9">
        <f>B32</f>
        <v>1</v>
      </c>
      <c r="E32" s="10" t="str">
        <f>VLOOKUP(B32,'女子データー'!$A$2:$L$17,2,0)</f>
        <v>県岐阜商</v>
      </c>
      <c r="F32" s="167" t="s">
        <v>421</v>
      </c>
      <c r="G32" s="168"/>
      <c r="H32" s="169"/>
      <c r="I32" s="10" t="str">
        <f>VLOOKUP(K32,'女子データー'!$A$2:$L$17,2,0)</f>
        <v>東濃実</v>
      </c>
      <c r="J32" s="11">
        <f>K32</f>
        <v>4</v>
      </c>
      <c r="K32" s="7">
        <v>4</v>
      </c>
      <c r="M32" s="7">
        <v>6</v>
      </c>
      <c r="N32" s="8" t="s">
        <v>6</v>
      </c>
      <c r="O32" s="9">
        <f>M32</f>
        <v>6</v>
      </c>
      <c r="P32" s="10" t="str">
        <f>VLOOKUP(M32,'女子データー'!$A$2:$L$17,2,0)</f>
        <v>岐阜</v>
      </c>
      <c r="Q32" s="167" t="s">
        <v>424</v>
      </c>
      <c r="R32" s="168"/>
      <c r="S32" s="169"/>
      <c r="T32" s="10" t="str">
        <f>VLOOKUP(V32,'女子データー'!$A$2:$L$17,2,0)</f>
        <v>聖マリア</v>
      </c>
      <c r="U32" s="11">
        <f>V32</f>
        <v>8</v>
      </c>
      <c r="V32" s="7">
        <v>8</v>
      </c>
      <c r="X32" s="7">
        <v>9</v>
      </c>
      <c r="Y32" s="8" t="s">
        <v>6</v>
      </c>
      <c r="Z32" s="9">
        <f>X32</f>
        <v>9</v>
      </c>
      <c r="AA32" s="10" t="str">
        <f>VLOOKUP(X32,'女子データー'!$A$2:$L$17,2,0)</f>
        <v>麗澤瑞浪</v>
      </c>
      <c r="AB32" s="167" t="s">
        <v>433</v>
      </c>
      <c r="AC32" s="168"/>
      <c r="AD32" s="169"/>
      <c r="AE32" s="10" t="str">
        <f>VLOOKUP(AG32,'女子データー'!$A$2:$L$17,2,0)</f>
        <v>岐阜北</v>
      </c>
      <c r="AF32" s="11">
        <f>AG32</f>
        <v>12</v>
      </c>
      <c r="AG32" s="7">
        <v>12</v>
      </c>
    </row>
    <row r="33" spans="2:33" s="1" customFormat="1" ht="19.5" customHeight="1">
      <c r="B33" s="7">
        <v>1</v>
      </c>
      <c r="C33" s="40" t="s">
        <v>21</v>
      </c>
      <c r="D33" s="12"/>
      <c r="E33" s="41" t="str">
        <f>VLOOKUP(B32,'女子データー'!$A$2:$L$17,3.45678+B33,1)</f>
        <v>向山　莉央②</v>
      </c>
      <c r="F33" s="170" t="s">
        <v>412</v>
      </c>
      <c r="G33" s="171"/>
      <c r="H33" s="172"/>
      <c r="I33" s="21" t="str">
        <f>VLOOKUP(K32,'女子データー'!$A$2:$L$17,3.45678+K33,1)</f>
        <v>髙木純愛梨②</v>
      </c>
      <c r="J33" s="13"/>
      <c r="K33" s="7">
        <v>2</v>
      </c>
      <c r="M33" s="7">
        <v>3</v>
      </c>
      <c r="N33" s="40" t="s">
        <v>21</v>
      </c>
      <c r="O33" s="12"/>
      <c r="P33" s="41" t="str">
        <f>VLOOKUP(M32,'女子データー'!$A$2:$L$17,3.45678+M33,1)</f>
        <v>細川　真由②</v>
      </c>
      <c r="Q33" s="170" t="s">
        <v>431</v>
      </c>
      <c r="R33" s="171"/>
      <c r="S33" s="172"/>
      <c r="T33" s="21" t="str">
        <f>VLOOKUP(V32,'女子データー'!$A$2:$L$17,3.45678+V33,1)</f>
        <v>山谷　莉子①</v>
      </c>
      <c r="U33" s="13"/>
      <c r="V33" s="7">
        <v>1</v>
      </c>
      <c r="X33" s="7">
        <v>1</v>
      </c>
      <c r="Y33" s="40" t="s">
        <v>21</v>
      </c>
      <c r="Z33" s="12"/>
      <c r="AA33" s="41" t="str">
        <f>VLOOKUP(X32,'女子データー'!$A$2:$L$17,3.45678+X33,1)</f>
        <v>古林　優衣①</v>
      </c>
      <c r="AB33" s="170" t="s">
        <v>410</v>
      </c>
      <c r="AC33" s="171"/>
      <c r="AD33" s="172"/>
      <c r="AE33" s="21" t="str">
        <f>VLOOKUP(AG32,'女子データー'!$A$2:$L$17,3.45678+AG33,1)</f>
        <v>藤田恵実里②</v>
      </c>
      <c r="AF33" s="13"/>
      <c r="AG33" s="7">
        <v>2</v>
      </c>
    </row>
    <row r="34" spans="2:33" s="1" customFormat="1" ht="19.5" customHeight="1">
      <c r="B34" s="7">
        <v>2</v>
      </c>
      <c r="C34" s="162" t="s">
        <v>22</v>
      </c>
      <c r="D34" s="51"/>
      <c r="E34" s="52" t="str">
        <f>VLOOKUP(B32,'女子データー'!$A$2:$L$17,3.45678+B34,1)</f>
        <v>佐野　愛鈴②</v>
      </c>
      <c r="F34" s="185" t="s">
        <v>410</v>
      </c>
      <c r="G34" s="186"/>
      <c r="H34" s="187"/>
      <c r="I34" s="52" t="str">
        <f>VLOOKUP(K32,'女子データー'!$A$2:$L$17,3.45678+K34,1)</f>
        <v>松永　珠莉②</v>
      </c>
      <c r="J34" s="53"/>
      <c r="K34" s="7">
        <v>1</v>
      </c>
      <c r="M34" s="7">
        <v>1</v>
      </c>
      <c r="N34" s="162" t="s">
        <v>22</v>
      </c>
      <c r="O34" s="51"/>
      <c r="P34" s="52" t="str">
        <f>VLOOKUP(M32,'女子データー'!$A$2:$L$17,3.45678+M34,1)</f>
        <v>上原　綺里②</v>
      </c>
      <c r="Q34" s="185" t="s">
        <v>410</v>
      </c>
      <c r="R34" s="186"/>
      <c r="S34" s="187"/>
      <c r="T34" s="52" t="str">
        <f>VLOOKUP(V32,'女子データー'!$A$2:$L$17,3.45678+V34,1)</f>
        <v>國枝　わこ②</v>
      </c>
      <c r="U34" s="53"/>
      <c r="V34" s="7">
        <v>5</v>
      </c>
      <c r="X34" s="7">
        <v>4</v>
      </c>
      <c r="Y34" s="162" t="s">
        <v>22</v>
      </c>
      <c r="Z34" s="51"/>
      <c r="AA34" s="52" t="str">
        <f>VLOOKUP(X32,'女子データー'!$A$2:$L$17,3.45678+X34,1)</f>
        <v>鹿倉　美和②</v>
      </c>
      <c r="AB34" s="185" t="s">
        <v>431</v>
      </c>
      <c r="AC34" s="186"/>
      <c r="AD34" s="187"/>
      <c r="AE34" s="52" t="str">
        <f>VLOOKUP(AG32,'女子データー'!$A$2:$L$17,3.45678+AG34,1)</f>
        <v>平光　更彩②</v>
      </c>
      <c r="AF34" s="53"/>
      <c r="AG34" s="7">
        <v>1</v>
      </c>
    </row>
    <row r="35" spans="2:33" s="1" customFormat="1" ht="19.5" customHeight="1">
      <c r="B35" s="7">
        <v>3</v>
      </c>
      <c r="C35" s="163"/>
      <c r="D35" s="28"/>
      <c r="E35" s="44" t="str">
        <f>VLOOKUP(B32,'女子データー'!$A$2:$L$17,3.45678+B35,1)</f>
        <v>大野　　暖②</v>
      </c>
      <c r="F35" s="188"/>
      <c r="G35" s="189"/>
      <c r="H35" s="190"/>
      <c r="I35" s="23" t="str">
        <f>VLOOKUP(K32,'女子データー'!$A$2:$L$17,3.45678+K35,1)</f>
        <v>後藤　夢海②</v>
      </c>
      <c r="J35" s="29"/>
      <c r="K35" s="7">
        <v>4</v>
      </c>
      <c r="M35" s="7">
        <v>2</v>
      </c>
      <c r="N35" s="163"/>
      <c r="O35" s="28"/>
      <c r="P35" s="44" t="str">
        <f>VLOOKUP(M32,'女子データー'!$A$2:$L$17,3.45678+M35,1)</f>
        <v>丹羽　絢香①</v>
      </c>
      <c r="Q35" s="188"/>
      <c r="R35" s="189"/>
      <c r="S35" s="190"/>
      <c r="T35" s="23" t="str">
        <f>VLOOKUP(V32,'女子データー'!$A$2:$L$17,3.45678+V35,1)</f>
        <v>山田奈乃羽①</v>
      </c>
      <c r="U35" s="29"/>
      <c r="V35" s="7">
        <v>3</v>
      </c>
      <c r="X35" s="7">
        <v>5</v>
      </c>
      <c r="Y35" s="163"/>
      <c r="Z35" s="28"/>
      <c r="AA35" s="44" t="str">
        <f>VLOOKUP(X32,'女子データー'!$A$2:$L$17,3.45678+X35,1)</f>
        <v>安藤　綾香②</v>
      </c>
      <c r="AB35" s="188"/>
      <c r="AC35" s="189"/>
      <c r="AD35" s="190"/>
      <c r="AE35" s="23" t="str">
        <f>VLOOKUP(AG32,'女子データー'!$A$2:$L$17,3.45678+AG35,1)</f>
        <v>境　ゆきの②</v>
      </c>
      <c r="AF35" s="29"/>
      <c r="AG35" s="7">
        <v>7</v>
      </c>
    </row>
    <row r="36" spans="2:33" s="1" customFormat="1" ht="19.5" customHeight="1">
      <c r="B36" s="7">
        <v>4</v>
      </c>
      <c r="C36" s="54" t="s">
        <v>23</v>
      </c>
      <c r="D36" s="55"/>
      <c r="E36" s="56" t="str">
        <f>VLOOKUP(B32,'女子データー'!$A$2:$L$17,3.45678+B36,1)</f>
        <v>酒井　菜帆②</v>
      </c>
      <c r="F36" s="182" t="s">
        <v>410</v>
      </c>
      <c r="G36" s="183"/>
      <c r="H36" s="184"/>
      <c r="I36" s="56" t="str">
        <f>VLOOKUP(K32,'女子データー'!$A$2:$L$17,3.45678+K36,1)</f>
        <v>後藤　累伽②</v>
      </c>
      <c r="J36" s="57"/>
      <c r="K36" s="7">
        <v>3</v>
      </c>
      <c r="M36" s="7">
        <v>4</v>
      </c>
      <c r="N36" s="54" t="s">
        <v>23</v>
      </c>
      <c r="O36" s="55"/>
      <c r="P36" s="56" t="str">
        <f>VLOOKUP(M32,'女子データー'!$A$2:$L$17,3.45678+M36,1)</f>
        <v>松原　花心②</v>
      </c>
      <c r="Q36" s="182" t="s">
        <v>432</v>
      </c>
      <c r="R36" s="183"/>
      <c r="S36" s="184"/>
      <c r="T36" s="56" t="str">
        <f>VLOOKUP(V32,'女子データー'!$A$2:$L$17,3.45678+V36,1)</f>
        <v>園井　美月①</v>
      </c>
      <c r="U36" s="57"/>
      <c r="V36" s="7">
        <v>2</v>
      </c>
      <c r="X36" s="7">
        <v>3</v>
      </c>
      <c r="Y36" s="54" t="s">
        <v>23</v>
      </c>
      <c r="Z36" s="55"/>
      <c r="AA36" s="56" t="str">
        <f>VLOOKUP(X32,'女子データー'!$A$2:$L$17,3.45678+X36,1)</f>
        <v>森　彩花里①</v>
      </c>
      <c r="AB36" s="182" t="s">
        <v>414</v>
      </c>
      <c r="AC36" s="183"/>
      <c r="AD36" s="184"/>
      <c r="AE36" s="120" t="str">
        <f>VLOOKUP(AG32,'女子データー'!$A$2:$L$17,3.45678+AG36,1)</f>
        <v>亀川　蒼空①</v>
      </c>
      <c r="AF36" s="57"/>
      <c r="AG36" s="7">
        <v>3</v>
      </c>
    </row>
    <row r="37" spans="2:33" s="1" customFormat="1" ht="19.5" customHeight="1">
      <c r="B37" s="7">
        <v>6</v>
      </c>
      <c r="C37" s="162" t="s">
        <v>24</v>
      </c>
      <c r="D37" s="51"/>
      <c r="E37" s="52" t="str">
        <f>VLOOKUP(B32,'女子データー'!$A$2:$L$17,3.45678+B37,1)</f>
        <v>岩田　侑芽①</v>
      </c>
      <c r="F37" s="176" t="s">
        <v>428</v>
      </c>
      <c r="G37" s="177"/>
      <c r="H37" s="178"/>
      <c r="I37" s="52" t="str">
        <f>VLOOKUP(K32,'女子データー'!$A$2:$L$17,3.45678+K37,1)</f>
        <v>大野妃沙奈①</v>
      </c>
      <c r="J37" s="53"/>
      <c r="K37" s="7">
        <v>6</v>
      </c>
      <c r="M37" s="7">
        <v>6</v>
      </c>
      <c r="N37" s="162" t="s">
        <v>24</v>
      </c>
      <c r="O37" s="51"/>
      <c r="P37" s="52" t="str">
        <f>VLOOKUP(M32,'女子データー'!$A$2:$L$17,3.45678+M37,1)</f>
        <v>江﨑　叶恵①</v>
      </c>
      <c r="Q37" s="176" t="s">
        <v>417</v>
      </c>
      <c r="R37" s="177"/>
      <c r="S37" s="178"/>
      <c r="T37" s="52" t="str">
        <f>VLOOKUP(V32,'女子データー'!$A$2:$L$17,3.45678+V37,1)</f>
        <v>上村　莉子②</v>
      </c>
      <c r="U37" s="53"/>
      <c r="V37" s="7">
        <v>6</v>
      </c>
      <c r="X37" s="7">
        <v>2</v>
      </c>
      <c r="Y37" s="162" t="s">
        <v>24</v>
      </c>
      <c r="Z37" s="51"/>
      <c r="AA37" s="52" t="str">
        <f>VLOOKUP(X32,'女子データー'!$A$2:$L$17,3.45678+X37,1)</f>
        <v>工藤　朱音②</v>
      </c>
      <c r="AB37" s="176" t="s">
        <v>412</v>
      </c>
      <c r="AC37" s="177"/>
      <c r="AD37" s="178"/>
      <c r="AE37" s="52" t="str">
        <f>VLOOKUP(AG32,'女子データー'!$A$2:$L$17,3.45678+AG37,1)</f>
        <v>北川　絢奈②</v>
      </c>
      <c r="AF37" s="53"/>
      <c r="AG37" s="7">
        <v>4</v>
      </c>
    </row>
    <row r="38" spans="2:33" s="1" customFormat="1" ht="19.5" customHeight="1">
      <c r="B38" s="7">
        <v>7</v>
      </c>
      <c r="C38" s="163"/>
      <c r="D38" s="14"/>
      <c r="E38" s="19" t="str">
        <f>VLOOKUP(B32,'女子データー'!$A$2:$L$17,3.45678+B38,1)</f>
        <v>廣瀬菜々音②</v>
      </c>
      <c r="F38" s="179"/>
      <c r="G38" s="180"/>
      <c r="H38" s="181"/>
      <c r="I38" s="19" t="str">
        <f>VLOOKUP(K32,'女子データー'!$A$2:$L$17,3.45678+K38,1)</f>
        <v>水野　心菜①</v>
      </c>
      <c r="J38" s="15"/>
      <c r="K38" s="7">
        <v>7</v>
      </c>
      <c r="M38" s="7">
        <v>8</v>
      </c>
      <c r="N38" s="163"/>
      <c r="O38" s="14"/>
      <c r="P38" s="19" t="str">
        <f>VLOOKUP(M32,'女子データー'!$A$2:$L$17,3.45678+M38,1)</f>
        <v>福井　　優①</v>
      </c>
      <c r="Q38" s="179"/>
      <c r="R38" s="180"/>
      <c r="S38" s="181"/>
      <c r="T38" s="19" t="str">
        <f>VLOOKUP(V32,'女子データー'!$A$2:$L$17,3.45678+V38,1)</f>
        <v>三島　怜実②</v>
      </c>
      <c r="U38" s="15"/>
      <c r="V38" s="7">
        <v>7</v>
      </c>
      <c r="X38" s="7">
        <v>8</v>
      </c>
      <c r="Y38" s="163"/>
      <c r="Z38" s="14"/>
      <c r="AA38" s="19" t="str">
        <f>VLOOKUP(X32,'女子データー'!$A$2:$L$17,3.45678+X38,1)</f>
        <v>山川　花純①</v>
      </c>
      <c r="AB38" s="179"/>
      <c r="AC38" s="180"/>
      <c r="AD38" s="181"/>
      <c r="AE38" s="19" t="str">
        <f>VLOOKUP(AG32,'女子データー'!$A$2:$L$17,3.45678+AG38,1)</f>
        <v>_xD842__xDFB7_村　咲乃②</v>
      </c>
      <c r="AF38" s="15"/>
      <c r="AG38" s="7">
        <v>6</v>
      </c>
    </row>
    <row r="39" spans="2:33" s="1" customFormat="1" ht="19.5" customHeight="1" thickBot="1">
      <c r="B39" s="7">
        <v>5</v>
      </c>
      <c r="C39" s="45" t="s">
        <v>25</v>
      </c>
      <c r="D39" s="16"/>
      <c r="E39" s="20" t="str">
        <f>VLOOKUP(B32,'女子データー'!$A$2:$L$17,3.45678+B39,1)</f>
        <v>下田　莉々①</v>
      </c>
      <c r="F39" s="173" t="s">
        <v>422</v>
      </c>
      <c r="G39" s="174"/>
      <c r="H39" s="175"/>
      <c r="I39" s="20" t="str">
        <f>VLOOKUP(K32,'女子データー'!$A$2:$L$17,3.45678+K39,1)</f>
        <v>若宮ほの香①</v>
      </c>
      <c r="J39" s="17"/>
      <c r="K39" s="7">
        <v>8</v>
      </c>
      <c r="M39" s="7">
        <v>5</v>
      </c>
      <c r="N39" s="45" t="s">
        <v>25</v>
      </c>
      <c r="O39" s="16"/>
      <c r="P39" s="20" t="str">
        <f>VLOOKUP(M32,'女子データー'!$A$2:$L$17,3.45678+M39,1)</f>
        <v>丹羽　絢子①</v>
      </c>
      <c r="Q39" s="173" t="s">
        <v>412</v>
      </c>
      <c r="R39" s="174"/>
      <c r="S39" s="175"/>
      <c r="T39" s="20" t="str">
        <f>VLOOKUP(V32,'女子データー'!$A$2:$L$17,3.45678+V39,1)</f>
        <v>糟谷　柚奈②</v>
      </c>
      <c r="U39" s="17"/>
      <c r="V39" s="7">
        <v>4</v>
      </c>
      <c r="X39" s="7">
        <v>9</v>
      </c>
      <c r="Y39" s="45" t="s">
        <v>25</v>
      </c>
      <c r="Z39" s="16"/>
      <c r="AA39" s="20" t="str">
        <f>VLOOKUP(X32,'女子データー'!$A$2:$L$17,3.45678+X39,1)</f>
        <v>浦沢　眞悠①</v>
      </c>
      <c r="AB39" s="173" t="s">
        <v>434</v>
      </c>
      <c r="AC39" s="174"/>
      <c r="AD39" s="175"/>
      <c r="AE39" s="121" t="str">
        <f>VLOOKUP(AG32,'女子データー'!$A$2:$L$17,3.45678+AG39,1)</f>
        <v>浅井萌々香②</v>
      </c>
      <c r="AF39" s="17"/>
      <c r="AG39" s="7">
        <v>5</v>
      </c>
    </row>
    <row r="40" spans="1:33" s="1" customFormat="1" ht="19.5" customHeight="1" thickBot="1">
      <c r="A40" s="2"/>
      <c r="B40" s="6">
        <v>12</v>
      </c>
      <c r="C40" s="2"/>
      <c r="D40" s="2"/>
      <c r="E40" s="2"/>
      <c r="F40" s="58"/>
      <c r="G40" s="58"/>
      <c r="H40" s="58"/>
      <c r="I40" s="2"/>
      <c r="J40" s="2"/>
      <c r="K40" s="2"/>
      <c r="L40" s="2"/>
      <c r="M40" s="6"/>
      <c r="N40" s="2"/>
      <c r="O40" s="2"/>
      <c r="P40" s="2"/>
      <c r="Q40" s="58"/>
      <c r="R40" s="58"/>
      <c r="S40" s="58"/>
      <c r="T40" s="2"/>
      <c r="U40" s="2"/>
      <c r="V40" s="2"/>
      <c r="W40" s="2"/>
      <c r="X40" s="6"/>
      <c r="Y40" s="2"/>
      <c r="Z40" s="2"/>
      <c r="AA40" s="2"/>
      <c r="AB40" s="58"/>
      <c r="AC40" s="58"/>
      <c r="AD40" s="58"/>
      <c r="AE40" s="2"/>
      <c r="AF40" s="2"/>
      <c r="AG40" s="2"/>
    </row>
    <row r="41" spans="2:33" s="1" customFormat="1" ht="19.5" customHeight="1" thickBot="1">
      <c r="B41" s="7">
        <v>16</v>
      </c>
      <c r="C41" s="8" t="s">
        <v>6</v>
      </c>
      <c r="D41" s="9">
        <f>B41</f>
        <v>16</v>
      </c>
      <c r="E41" s="10" t="str">
        <f>VLOOKUP(B41,'女子データー'!$A$2:$L$17,2,0)</f>
        <v>加納</v>
      </c>
      <c r="F41" s="167" t="s">
        <v>421</v>
      </c>
      <c r="G41" s="168"/>
      <c r="H41" s="169"/>
      <c r="I41" s="10" t="str">
        <f>VLOOKUP(K41,'女子データー'!$A$2:$L$17,2,0)</f>
        <v>多治見北</v>
      </c>
      <c r="J41" s="11">
        <f>K41</f>
        <v>14</v>
      </c>
      <c r="K41" s="7">
        <v>14</v>
      </c>
      <c r="M41" s="7"/>
      <c r="N41" s="8"/>
      <c r="O41" s="9"/>
      <c r="P41" s="10"/>
      <c r="Q41" s="164"/>
      <c r="R41" s="165"/>
      <c r="S41" s="166"/>
      <c r="T41" s="10"/>
      <c r="U41" s="11"/>
      <c r="V41" s="7"/>
      <c r="X41" s="7"/>
      <c r="Y41" s="8"/>
      <c r="Z41" s="9"/>
      <c r="AA41" s="10"/>
      <c r="AB41" s="164"/>
      <c r="AC41" s="165"/>
      <c r="AD41" s="166"/>
      <c r="AE41" s="10"/>
      <c r="AF41" s="11"/>
      <c r="AG41" s="7"/>
    </row>
    <row r="42" spans="2:33" s="1" customFormat="1" ht="19.5" customHeight="1">
      <c r="B42" s="7">
        <v>1</v>
      </c>
      <c r="C42" s="40" t="s">
        <v>21</v>
      </c>
      <c r="D42" s="12"/>
      <c r="E42" s="41" t="str">
        <f>VLOOKUP(B41,'女子データー'!$A$2:$L$17,3.45678+B42,1)</f>
        <v>白橋　乃詠②</v>
      </c>
      <c r="F42" s="170" t="s">
        <v>412</v>
      </c>
      <c r="G42" s="171"/>
      <c r="H42" s="172"/>
      <c r="I42" s="21" t="str">
        <f>VLOOKUP(K41,'女子データー'!$A$2:$L$17,3.45678+K42,1)</f>
        <v>池俣　知佳①</v>
      </c>
      <c r="J42" s="13"/>
      <c r="K42" s="7">
        <v>1</v>
      </c>
      <c r="M42" s="7"/>
      <c r="N42" s="40"/>
      <c r="O42" s="12"/>
      <c r="P42" s="41"/>
      <c r="Q42" s="170"/>
      <c r="R42" s="171"/>
      <c r="S42" s="172"/>
      <c r="T42" s="21"/>
      <c r="U42" s="13"/>
      <c r="V42" s="7"/>
      <c r="X42" s="7"/>
      <c r="Y42" s="40"/>
      <c r="Z42" s="12"/>
      <c r="AA42" s="41"/>
      <c r="AB42" s="170"/>
      <c r="AC42" s="171"/>
      <c r="AD42" s="172"/>
      <c r="AE42" s="21"/>
      <c r="AF42" s="13"/>
      <c r="AG42" s="7"/>
    </row>
    <row r="43" spans="2:33" s="1" customFormat="1" ht="19.5" customHeight="1">
      <c r="B43" s="7">
        <v>4</v>
      </c>
      <c r="C43" s="162" t="s">
        <v>22</v>
      </c>
      <c r="D43" s="51"/>
      <c r="E43" s="52" t="str">
        <f>VLOOKUP(B41,'女子データー'!$A$2:$L$17,3.45678+B43,1)</f>
        <v>伏屋　若葉②</v>
      </c>
      <c r="F43" s="185" t="s">
        <v>420</v>
      </c>
      <c r="G43" s="186"/>
      <c r="H43" s="187"/>
      <c r="I43" s="52" t="str">
        <f>VLOOKUP(K41,'女子データー'!$A$2:$L$17,3.45678+K43,1)</f>
        <v>藤田　紗衣②</v>
      </c>
      <c r="J43" s="53"/>
      <c r="K43" s="7">
        <v>3</v>
      </c>
      <c r="M43" s="7"/>
      <c r="N43" s="50"/>
      <c r="O43" s="51"/>
      <c r="P43" s="52"/>
      <c r="Q43" s="185"/>
      <c r="R43" s="186"/>
      <c r="S43" s="187"/>
      <c r="T43" s="52"/>
      <c r="U43" s="53"/>
      <c r="V43" s="7"/>
      <c r="X43" s="7"/>
      <c r="Y43" s="50"/>
      <c r="Z43" s="51"/>
      <c r="AA43" s="52"/>
      <c r="AB43" s="185"/>
      <c r="AC43" s="186"/>
      <c r="AD43" s="187"/>
      <c r="AE43" s="52"/>
      <c r="AF43" s="53"/>
      <c r="AG43" s="7"/>
    </row>
    <row r="44" spans="2:33" s="1" customFormat="1" ht="19.5" customHeight="1">
      <c r="B44" s="7">
        <v>7</v>
      </c>
      <c r="C44" s="163"/>
      <c r="D44" s="28"/>
      <c r="E44" s="44" t="str">
        <f>VLOOKUP(B41,'女子データー'!$A$2:$L$17,3.45678+B44,1)</f>
        <v>尾下　咲愛①</v>
      </c>
      <c r="F44" s="188"/>
      <c r="G44" s="189"/>
      <c r="H44" s="190"/>
      <c r="I44" s="23" t="str">
        <f>VLOOKUP(K41,'女子データー'!$A$2:$L$17,3.45678+K44,1)</f>
        <v>大石茉理奈②</v>
      </c>
      <c r="J44" s="29"/>
      <c r="K44" s="7">
        <v>5</v>
      </c>
      <c r="M44" s="7"/>
      <c r="N44" s="43"/>
      <c r="O44" s="28"/>
      <c r="P44" s="44"/>
      <c r="Q44" s="188"/>
      <c r="R44" s="189"/>
      <c r="S44" s="190"/>
      <c r="T44" s="23"/>
      <c r="U44" s="29"/>
      <c r="V44" s="7"/>
      <c r="X44" s="7"/>
      <c r="Y44" s="43"/>
      <c r="Z44" s="28"/>
      <c r="AA44" s="44"/>
      <c r="AB44" s="188"/>
      <c r="AC44" s="189"/>
      <c r="AD44" s="190"/>
      <c r="AE44" s="23"/>
      <c r="AF44" s="29"/>
      <c r="AG44" s="7"/>
    </row>
    <row r="45" spans="2:33" s="1" customFormat="1" ht="19.5" customHeight="1">
      <c r="B45" s="7">
        <v>2</v>
      </c>
      <c r="C45" s="54" t="s">
        <v>23</v>
      </c>
      <c r="D45" s="55"/>
      <c r="E45" s="56" t="str">
        <f>VLOOKUP(B41,'女子データー'!$A$2:$L$17,3.45678+B45,1)</f>
        <v>木股　弥子②</v>
      </c>
      <c r="F45" s="182" t="s">
        <v>412</v>
      </c>
      <c r="G45" s="183"/>
      <c r="H45" s="184"/>
      <c r="I45" s="56" t="str">
        <f>VLOOKUP(K41,'女子データー'!$A$2:$L$17,3.45678+K45,1)</f>
        <v>田牧　里渉②</v>
      </c>
      <c r="J45" s="57"/>
      <c r="K45" s="7">
        <v>2</v>
      </c>
      <c r="M45" s="7"/>
      <c r="N45" s="54"/>
      <c r="O45" s="55"/>
      <c r="P45" s="56"/>
      <c r="Q45" s="191"/>
      <c r="R45" s="192"/>
      <c r="S45" s="193"/>
      <c r="T45" s="56"/>
      <c r="U45" s="57"/>
      <c r="V45" s="7"/>
      <c r="X45" s="7"/>
      <c r="Y45" s="54"/>
      <c r="Z45" s="55"/>
      <c r="AA45" s="56"/>
      <c r="AB45" s="191"/>
      <c r="AC45" s="192"/>
      <c r="AD45" s="193"/>
      <c r="AE45" s="56"/>
      <c r="AF45" s="57"/>
      <c r="AG45" s="7"/>
    </row>
    <row r="46" spans="2:33" s="1" customFormat="1" ht="19.5" customHeight="1">
      <c r="B46" s="7">
        <v>5</v>
      </c>
      <c r="C46" s="162" t="s">
        <v>24</v>
      </c>
      <c r="D46" s="51"/>
      <c r="E46" s="52" t="str">
        <f>VLOOKUP(B41,'女子データー'!$A$2:$L$17,3.45678+B46,1)</f>
        <v>飯田ほのか②</v>
      </c>
      <c r="F46" s="176" t="s">
        <v>435</v>
      </c>
      <c r="G46" s="177"/>
      <c r="H46" s="178"/>
      <c r="I46" s="52" t="str">
        <f>VLOOKUP(K41,'女子データー'!$A$2:$L$17,3.45678+K46,1)</f>
        <v>鈴木　心遥②</v>
      </c>
      <c r="J46" s="53"/>
      <c r="K46" s="7">
        <v>4</v>
      </c>
      <c r="M46" s="7"/>
      <c r="N46" s="50"/>
      <c r="O46" s="51"/>
      <c r="P46" s="52"/>
      <c r="Q46" s="176"/>
      <c r="R46" s="177"/>
      <c r="S46" s="178"/>
      <c r="T46" s="52"/>
      <c r="U46" s="53"/>
      <c r="V46" s="7"/>
      <c r="X46" s="7"/>
      <c r="Y46" s="50"/>
      <c r="Z46" s="51"/>
      <c r="AA46" s="52"/>
      <c r="AB46" s="176"/>
      <c r="AC46" s="177"/>
      <c r="AD46" s="178"/>
      <c r="AE46" s="52"/>
      <c r="AF46" s="53"/>
      <c r="AG46" s="7"/>
    </row>
    <row r="47" spans="2:33" s="1" customFormat="1" ht="19.5" customHeight="1">
      <c r="B47" s="7">
        <v>6</v>
      </c>
      <c r="C47" s="163"/>
      <c r="D47" s="14"/>
      <c r="E47" s="19" t="str">
        <f>VLOOKUP(B41,'女子データー'!$A$2:$L$17,3.45678+B47,1)</f>
        <v>小川　侑紗②</v>
      </c>
      <c r="F47" s="179"/>
      <c r="G47" s="180"/>
      <c r="H47" s="181"/>
      <c r="I47" s="19" t="str">
        <f>VLOOKUP(K41,'女子データー'!$A$2:$L$17,3.45678+K47,1)</f>
        <v>宮崎　真弥①</v>
      </c>
      <c r="J47" s="15"/>
      <c r="K47" s="7">
        <v>6</v>
      </c>
      <c r="M47" s="7"/>
      <c r="N47" s="42"/>
      <c r="O47" s="14"/>
      <c r="P47" s="19"/>
      <c r="Q47" s="179"/>
      <c r="R47" s="180"/>
      <c r="S47" s="181"/>
      <c r="T47" s="19"/>
      <c r="U47" s="15"/>
      <c r="V47" s="7"/>
      <c r="X47" s="7"/>
      <c r="Y47" s="42"/>
      <c r="Z47" s="14"/>
      <c r="AA47" s="19"/>
      <c r="AB47" s="179"/>
      <c r="AC47" s="180"/>
      <c r="AD47" s="181"/>
      <c r="AE47" s="19"/>
      <c r="AF47" s="15"/>
      <c r="AG47" s="7"/>
    </row>
    <row r="48" spans="2:33" s="1" customFormat="1" ht="19.5" customHeight="1" thickBot="1">
      <c r="B48" s="7">
        <v>3</v>
      </c>
      <c r="C48" s="45" t="s">
        <v>25</v>
      </c>
      <c r="D48" s="16"/>
      <c r="E48" s="20" t="str">
        <f>VLOOKUP(B41,'女子データー'!$A$2:$L$17,3.45678+B48,1)</f>
        <v>亀山　紗希②</v>
      </c>
      <c r="F48" s="173" t="s">
        <v>422</v>
      </c>
      <c r="G48" s="174"/>
      <c r="H48" s="175"/>
      <c r="I48" s="20" t="str">
        <f>VLOOKUP(K41,'女子データー'!$A$2:$L$17,3.45678+K48,1)</f>
        <v>若宮　詩織①</v>
      </c>
      <c r="J48" s="17"/>
      <c r="K48" s="7">
        <v>8</v>
      </c>
      <c r="M48" s="7"/>
      <c r="N48" s="45"/>
      <c r="O48" s="16"/>
      <c r="P48" s="20"/>
      <c r="Q48" s="173"/>
      <c r="R48" s="174"/>
      <c r="S48" s="175"/>
      <c r="T48" s="20"/>
      <c r="U48" s="17"/>
      <c r="V48" s="7"/>
      <c r="X48" s="7"/>
      <c r="Y48" s="45"/>
      <c r="Z48" s="16"/>
      <c r="AA48" s="20"/>
      <c r="AB48" s="173"/>
      <c r="AC48" s="174"/>
      <c r="AD48" s="175"/>
      <c r="AE48" s="20"/>
      <c r="AF48" s="17"/>
      <c r="AG48" s="7"/>
    </row>
    <row r="49" spans="2:33" s="1" customFormat="1" ht="15" customHeight="1">
      <c r="B49" s="7"/>
      <c r="C49" s="22"/>
      <c r="D49" s="18"/>
      <c r="E49" s="23"/>
      <c r="F49" s="24"/>
      <c r="G49" s="59"/>
      <c r="H49" s="59"/>
      <c r="I49" s="23"/>
      <c r="J49" s="18"/>
      <c r="K49" s="7"/>
      <c r="M49" s="7"/>
      <c r="N49" s="22"/>
      <c r="O49" s="18"/>
      <c r="P49" s="23"/>
      <c r="Q49" s="24"/>
      <c r="R49" s="59"/>
      <c r="S49" s="59"/>
      <c r="T49" s="23"/>
      <c r="U49" s="18"/>
      <c r="V49" s="7"/>
      <c r="X49" s="7"/>
      <c r="Y49" s="22"/>
      <c r="Z49" s="18"/>
      <c r="AA49" s="23"/>
      <c r="AB49" s="24"/>
      <c r="AC49" s="59"/>
      <c r="AD49" s="59"/>
      <c r="AE49" s="23"/>
      <c r="AF49" s="18"/>
      <c r="AG49" s="7"/>
    </row>
    <row r="50" spans="2:33" s="1" customFormat="1" ht="12.75" customHeight="1">
      <c r="B50" s="7"/>
      <c r="C50" s="5" t="s">
        <v>2</v>
      </c>
      <c r="D50" s="18"/>
      <c r="E50" s="23"/>
      <c r="F50" s="24"/>
      <c r="G50" s="59"/>
      <c r="H50" s="59"/>
      <c r="I50" s="23"/>
      <c r="J50" s="18"/>
      <c r="K50" s="7"/>
      <c r="M50" s="7"/>
      <c r="N50" s="22"/>
      <c r="O50" s="18"/>
      <c r="P50" s="23"/>
      <c r="Q50" s="24"/>
      <c r="R50" s="59"/>
      <c r="S50" s="59"/>
      <c r="T50" s="23"/>
      <c r="U50" s="18"/>
      <c r="V50" s="7"/>
      <c r="X50" s="7"/>
      <c r="Y50" s="22"/>
      <c r="Z50" s="18"/>
      <c r="AA50" s="23"/>
      <c r="AB50" s="24"/>
      <c r="AC50" s="59"/>
      <c r="AD50" s="59"/>
      <c r="AE50" s="23"/>
      <c r="AF50" s="18"/>
      <c r="AG50" s="7"/>
    </row>
    <row r="51" spans="1:33" s="1" customFormat="1" ht="19.5" customHeight="1" thickBot="1">
      <c r="A51" s="2"/>
      <c r="B51" s="6">
        <v>13</v>
      </c>
      <c r="C51" s="2"/>
      <c r="D51" s="2"/>
      <c r="E51" s="2"/>
      <c r="F51" s="58"/>
      <c r="G51" s="58"/>
      <c r="H51" s="58"/>
      <c r="I51" s="2"/>
      <c r="J51" s="2"/>
      <c r="K51" s="2"/>
      <c r="L51" s="2"/>
      <c r="M51" s="6">
        <v>14</v>
      </c>
      <c r="N51" s="2"/>
      <c r="O51" s="2"/>
      <c r="P51" s="2"/>
      <c r="Q51" s="58"/>
      <c r="R51" s="58"/>
      <c r="S51" s="58"/>
      <c r="T51" s="2"/>
      <c r="U51" s="2"/>
      <c r="V51" s="2"/>
      <c r="W51" s="2"/>
      <c r="X51" s="6"/>
      <c r="Y51" s="2"/>
      <c r="Z51" s="2"/>
      <c r="AA51" s="2"/>
      <c r="AB51" s="58"/>
      <c r="AC51" s="58"/>
      <c r="AD51" s="58"/>
      <c r="AE51" s="2"/>
      <c r="AF51" s="2"/>
      <c r="AG51" s="2"/>
    </row>
    <row r="52" spans="2:33" s="1" customFormat="1" ht="19.5" customHeight="1" thickBot="1">
      <c r="B52" s="7">
        <v>1</v>
      </c>
      <c r="C52" s="8" t="s">
        <v>4</v>
      </c>
      <c r="D52" s="9">
        <f>B52</f>
        <v>1</v>
      </c>
      <c r="E52" s="10" t="str">
        <f>VLOOKUP(B52,'女子データー'!$A$2:$L$17,2,0)</f>
        <v>県岐阜商</v>
      </c>
      <c r="F52" s="167" t="s">
        <v>421</v>
      </c>
      <c r="G52" s="168"/>
      <c r="H52" s="169"/>
      <c r="I52" s="10" t="str">
        <f>VLOOKUP(K52,'女子データー'!$A$2:$L$17,2,0)</f>
        <v>岐阜</v>
      </c>
      <c r="J52" s="11">
        <f>K52</f>
        <v>6</v>
      </c>
      <c r="K52" s="7">
        <v>6</v>
      </c>
      <c r="M52" s="7">
        <v>16</v>
      </c>
      <c r="N52" s="8" t="s">
        <v>4</v>
      </c>
      <c r="O52" s="9">
        <f>M52</f>
        <v>16</v>
      </c>
      <c r="P52" s="10" t="str">
        <f>VLOOKUP(M52,'女子データー'!$A$2:$L$17,2,0)</f>
        <v>加納</v>
      </c>
      <c r="Q52" s="167" t="s">
        <v>421</v>
      </c>
      <c r="R52" s="168"/>
      <c r="S52" s="169"/>
      <c r="T52" s="10" t="str">
        <f>VLOOKUP(V52,'女子データー'!$A$2:$L$17,2,0)</f>
        <v>麗澤瑞浪</v>
      </c>
      <c r="U52" s="11">
        <f>V52</f>
        <v>9</v>
      </c>
      <c r="V52" s="7">
        <v>9</v>
      </c>
      <c r="X52" s="7"/>
      <c r="Y52" s="8"/>
      <c r="Z52" s="9"/>
      <c r="AA52" s="10"/>
      <c r="AB52" s="164"/>
      <c r="AC52" s="165"/>
      <c r="AD52" s="166"/>
      <c r="AE52" s="10"/>
      <c r="AF52" s="11"/>
      <c r="AG52" s="7"/>
    </row>
    <row r="53" spans="2:33" s="1" customFormat="1" ht="19.5" customHeight="1">
      <c r="B53" s="7">
        <v>1</v>
      </c>
      <c r="C53" s="40" t="s">
        <v>21</v>
      </c>
      <c r="D53" s="12"/>
      <c r="E53" s="41" t="str">
        <f>VLOOKUP(B52,'女子データー'!$A$2:$L$17,3.45678+B53,1)</f>
        <v>向山　莉央②</v>
      </c>
      <c r="F53" s="170" t="s">
        <v>410</v>
      </c>
      <c r="G53" s="171"/>
      <c r="H53" s="172"/>
      <c r="I53" s="21" t="str">
        <f>VLOOKUP(K52,'女子データー'!$A$2:$L$17,3.45678+K53,1)</f>
        <v>丹羽　絢子①</v>
      </c>
      <c r="J53" s="13"/>
      <c r="K53" s="7">
        <v>5</v>
      </c>
      <c r="M53" s="7">
        <v>1</v>
      </c>
      <c r="N53" s="40" t="s">
        <v>21</v>
      </c>
      <c r="O53" s="12"/>
      <c r="P53" s="41" t="str">
        <f>VLOOKUP(M52,'女子データー'!$A$2:$L$17,3.45678+M53,1)</f>
        <v>白橋　乃詠②</v>
      </c>
      <c r="Q53" s="170" t="s">
        <v>415</v>
      </c>
      <c r="R53" s="171"/>
      <c r="S53" s="172"/>
      <c r="T53" s="21" t="str">
        <f>VLOOKUP(V52,'女子データー'!$A$2:$L$17,3.45678+V53,1)</f>
        <v>古林　優衣①</v>
      </c>
      <c r="U53" s="13"/>
      <c r="V53" s="7">
        <v>1</v>
      </c>
      <c r="X53" s="7"/>
      <c r="Y53" s="40"/>
      <c r="Z53" s="12"/>
      <c r="AA53" s="41"/>
      <c r="AB53" s="170"/>
      <c r="AC53" s="171"/>
      <c r="AD53" s="172"/>
      <c r="AE53" s="21"/>
      <c r="AF53" s="13"/>
      <c r="AG53" s="7"/>
    </row>
    <row r="54" spans="2:33" s="1" customFormat="1" ht="19.5" customHeight="1">
      <c r="B54" s="7">
        <v>4</v>
      </c>
      <c r="C54" s="162" t="s">
        <v>22</v>
      </c>
      <c r="D54" s="51"/>
      <c r="E54" s="52" t="str">
        <f>VLOOKUP(B52,'女子データー'!$A$2:$L$17,3.45678+B54,1)</f>
        <v>酒井　菜帆②</v>
      </c>
      <c r="F54" s="185" t="s">
        <v>410</v>
      </c>
      <c r="G54" s="186"/>
      <c r="H54" s="187"/>
      <c r="I54" s="52" t="str">
        <f>VLOOKUP(K52,'女子データー'!$A$2:$L$17,3.45678+K54,1)</f>
        <v>上原　綺里②</v>
      </c>
      <c r="J54" s="53"/>
      <c r="K54" s="7">
        <v>1</v>
      </c>
      <c r="M54" s="7">
        <v>4</v>
      </c>
      <c r="N54" s="162" t="s">
        <v>22</v>
      </c>
      <c r="O54" s="51"/>
      <c r="P54" s="52" t="str">
        <f>VLOOKUP(M52,'女子データー'!$A$2:$L$17,3.45678+M54,1)</f>
        <v>伏屋　若葉②</v>
      </c>
      <c r="Q54" s="185" t="s">
        <v>420</v>
      </c>
      <c r="R54" s="186"/>
      <c r="S54" s="187"/>
      <c r="T54" s="52" t="str">
        <f>VLOOKUP(V52,'女子データー'!$A$2:$L$17,3.45678+V54,1)</f>
        <v>工藤　朱音②</v>
      </c>
      <c r="U54" s="53"/>
      <c r="V54" s="7">
        <v>2</v>
      </c>
      <c r="X54" s="7"/>
      <c r="Y54" s="50"/>
      <c r="Z54" s="51"/>
      <c r="AA54" s="52"/>
      <c r="AB54" s="185"/>
      <c r="AC54" s="186"/>
      <c r="AD54" s="187"/>
      <c r="AE54" s="52"/>
      <c r="AF54" s="53"/>
      <c r="AG54" s="7"/>
    </row>
    <row r="55" spans="2:33" s="1" customFormat="1" ht="19.5" customHeight="1">
      <c r="B55" s="7">
        <v>5</v>
      </c>
      <c r="C55" s="163"/>
      <c r="D55" s="28"/>
      <c r="E55" s="44" t="str">
        <f>VLOOKUP(B52,'女子データー'!$A$2:$L$17,3.45678+B55,1)</f>
        <v>下田　莉々①</v>
      </c>
      <c r="F55" s="188"/>
      <c r="G55" s="189"/>
      <c r="H55" s="190"/>
      <c r="I55" s="23" t="str">
        <f>VLOOKUP(K52,'女子データー'!$A$2:$L$17,3.45678+K55,1)</f>
        <v>丹羽　絢香①</v>
      </c>
      <c r="J55" s="29"/>
      <c r="K55" s="7">
        <v>2</v>
      </c>
      <c r="M55" s="7">
        <v>7</v>
      </c>
      <c r="N55" s="163"/>
      <c r="O55" s="28"/>
      <c r="P55" s="44" t="str">
        <f>VLOOKUP(M52,'女子データー'!$A$2:$L$17,3.45678+M55,1)</f>
        <v>尾下　咲愛①</v>
      </c>
      <c r="Q55" s="188"/>
      <c r="R55" s="189"/>
      <c r="S55" s="190"/>
      <c r="T55" s="23" t="str">
        <f>VLOOKUP(V52,'女子データー'!$A$2:$L$17,3.45678+V55,1)</f>
        <v>山川　花純①</v>
      </c>
      <c r="U55" s="29"/>
      <c r="V55" s="7">
        <v>8</v>
      </c>
      <c r="X55" s="7"/>
      <c r="Y55" s="43"/>
      <c r="Z55" s="28"/>
      <c r="AA55" s="44"/>
      <c r="AB55" s="188"/>
      <c r="AC55" s="189"/>
      <c r="AD55" s="190"/>
      <c r="AE55" s="23"/>
      <c r="AF55" s="29"/>
      <c r="AG55" s="7"/>
    </row>
    <row r="56" spans="2:33" s="1" customFormat="1" ht="19.5" customHeight="1">
      <c r="B56" s="7">
        <v>2</v>
      </c>
      <c r="C56" s="54" t="s">
        <v>23</v>
      </c>
      <c r="D56" s="55"/>
      <c r="E56" s="56" t="str">
        <f>VLOOKUP(B52,'女子データー'!$A$2:$L$17,3.45678+B56,1)</f>
        <v>佐野　愛鈴②</v>
      </c>
      <c r="F56" s="182" t="s">
        <v>420</v>
      </c>
      <c r="G56" s="183"/>
      <c r="H56" s="184"/>
      <c r="I56" s="56" t="str">
        <f>VLOOKUP(K52,'女子データー'!$A$2:$L$17,3.45678+K56,1)</f>
        <v>江﨑　叶恵①</v>
      </c>
      <c r="J56" s="57"/>
      <c r="K56" s="7">
        <v>6</v>
      </c>
      <c r="M56" s="7">
        <v>2</v>
      </c>
      <c r="N56" s="54" t="s">
        <v>23</v>
      </c>
      <c r="O56" s="55"/>
      <c r="P56" s="56" t="str">
        <f>VLOOKUP(M52,'女子データー'!$A$2:$L$17,3.45678+M56,1)</f>
        <v>木股　弥子②</v>
      </c>
      <c r="Q56" s="182" t="s">
        <v>410</v>
      </c>
      <c r="R56" s="183"/>
      <c r="S56" s="184"/>
      <c r="T56" s="56" t="str">
        <f>VLOOKUP(V52,'女子データー'!$A$2:$L$17,3.45678+V56,1)</f>
        <v>森　彩花里①</v>
      </c>
      <c r="U56" s="57"/>
      <c r="V56" s="7">
        <v>3</v>
      </c>
      <c r="X56" s="7"/>
      <c r="Y56" s="54"/>
      <c r="Z56" s="55"/>
      <c r="AA56" s="56"/>
      <c r="AB56" s="191"/>
      <c r="AC56" s="192"/>
      <c r="AD56" s="193"/>
      <c r="AE56" s="56"/>
      <c r="AF56" s="57"/>
      <c r="AG56" s="7"/>
    </row>
    <row r="57" spans="2:33" s="1" customFormat="1" ht="19.5" customHeight="1">
      <c r="B57" s="7">
        <v>6</v>
      </c>
      <c r="C57" s="162" t="s">
        <v>24</v>
      </c>
      <c r="D57" s="51"/>
      <c r="E57" s="52" t="str">
        <f>VLOOKUP(B52,'女子データー'!$A$2:$L$17,3.45678+B57,1)</f>
        <v>岩田　侑芽①</v>
      </c>
      <c r="F57" s="176" t="s">
        <v>435</v>
      </c>
      <c r="G57" s="177"/>
      <c r="H57" s="178"/>
      <c r="I57" s="52" t="str">
        <f>VLOOKUP(K52,'女子データー'!$A$2:$L$17,3.45678+K57,1)</f>
        <v>黒田　優良②</v>
      </c>
      <c r="J57" s="53"/>
      <c r="K57" s="7">
        <v>7</v>
      </c>
      <c r="M57" s="7">
        <v>5</v>
      </c>
      <c r="N57" s="162" t="s">
        <v>24</v>
      </c>
      <c r="O57" s="51"/>
      <c r="P57" s="52" t="str">
        <f>VLOOKUP(M52,'女子データー'!$A$2:$L$17,3.45678+M57,1)</f>
        <v>飯田ほのか②</v>
      </c>
      <c r="Q57" s="176" t="s">
        <v>437</v>
      </c>
      <c r="R57" s="177"/>
      <c r="S57" s="178"/>
      <c r="T57" s="52" t="str">
        <f>VLOOKUP(V52,'女子データー'!$A$2:$L$17,3.45678+V57,1)</f>
        <v>鹿倉　美和②</v>
      </c>
      <c r="U57" s="53"/>
      <c r="V57" s="7">
        <v>4</v>
      </c>
      <c r="X57" s="7"/>
      <c r="Y57" s="50"/>
      <c r="Z57" s="51"/>
      <c r="AA57" s="52"/>
      <c r="AB57" s="176"/>
      <c r="AC57" s="177"/>
      <c r="AD57" s="178"/>
      <c r="AE57" s="52"/>
      <c r="AF57" s="53"/>
      <c r="AG57" s="7"/>
    </row>
    <row r="58" spans="2:33" s="1" customFormat="1" ht="19.5" customHeight="1">
      <c r="B58" s="7">
        <v>7</v>
      </c>
      <c r="C58" s="163"/>
      <c r="D58" s="14"/>
      <c r="E58" s="19" t="str">
        <f>VLOOKUP(B52,'女子データー'!$A$2:$L$17,3.45678+B58,1)</f>
        <v>廣瀬菜々音②</v>
      </c>
      <c r="F58" s="179"/>
      <c r="G58" s="180"/>
      <c r="H58" s="181"/>
      <c r="I58" s="19" t="str">
        <f>VLOOKUP(K52,'女子データー'!$A$2:$L$17,3.45678+K58,1)</f>
        <v>鳥居　優和②</v>
      </c>
      <c r="J58" s="15"/>
      <c r="K58" s="7">
        <v>9</v>
      </c>
      <c r="M58" s="7">
        <v>6</v>
      </c>
      <c r="N58" s="163"/>
      <c r="O58" s="14"/>
      <c r="P58" s="19" t="str">
        <f>VLOOKUP(M52,'女子データー'!$A$2:$L$17,3.45678+M58,1)</f>
        <v>小川　侑紗②</v>
      </c>
      <c r="Q58" s="179"/>
      <c r="R58" s="180"/>
      <c r="S58" s="181"/>
      <c r="T58" s="19" t="str">
        <f>VLOOKUP(V52,'女子データー'!$A$2:$L$17,3.45678+V58,1)</f>
        <v>羽柴安里紗②</v>
      </c>
      <c r="U58" s="15"/>
      <c r="V58" s="7">
        <v>6</v>
      </c>
      <c r="X58" s="7"/>
      <c r="Y58" s="42"/>
      <c r="Z58" s="14"/>
      <c r="AA58" s="19"/>
      <c r="AB58" s="179"/>
      <c r="AC58" s="180"/>
      <c r="AD58" s="181"/>
      <c r="AE58" s="19"/>
      <c r="AF58" s="15"/>
      <c r="AG58" s="7"/>
    </row>
    <row r="59" spans="2:33" s="1" customFormat="1" ht="19.5" customHeight="1" thickBot="1">
      <c r="B59" s="7">
        <v>3</v>
      </c>
      <c r="C59" s="45" t="s">
        <v>25</v>
      </c>
      <c r="D59" s="16"/>
      <c r="E59" s="20" t="str">
        <f>VLOOKUP(B52,'女子データー'!$A$2:$L$17,3.45678+B59,1)</f>
        <v>大野　　暖②</v>
      </c>
      <c r="F59" s="173" t="s">
        <v>435</v>
      </c>
      <c r="G59" s="174"/>
      <c r="H59" s="175"/>
      <c r="I59" s="20" t="str">
        <f>VLOOKUP(K52,'女子データー'!$A$2:$L$17,3.45678+K59,1)</f>
        <v>福井　　優①</v>
      </c>
      <c r="J59" s="17"/>
      <c r="K59" s="7">
        <v>8</v>
      </c>
      <c r="M59" s="7">
        <v>3</v>
      </c>
      <c r="N59" s="45" t="s">
        <v>25</v>
      </c>
      <c r="O59" s="16"/>
      <c r="P59" s="20" t="str">
        <f>VLOOKUP(M52,'女子データー'!$A$2:$L$17,3.45678+M59,1)</f>
        <v>亀山　紗希②</v>
      </c>
      <c r="Q59" s="173" t="s">
        <v>429</v>
      </c>
      <c r="R59" s="174"/>
      <c r="S59" s="175"/>
      <c r="T59" s="20" t="str">
        <f>VLOOKUP(V52,'女子データー'!$A$2:$L$17,3.45678+V59,1)</f>
        <v>安藤　綾香②</v>
      </c>
      <c r="U59" s="17"/>
      <c r="V59" s="7">
        <v>5</v>
      </c>
      <c r="X59" s="7"/>
      <c r="Y59" s="45"/>
      <c r="Z59" s="16"/>
      <c r="AA59" s="20"/>
      <c r="AB59" s="173"/>
      <c r="AC59" s="174"/>
      <c r="AD59" s="175"/>
      <c r="AE59" s="20"/>
      <c r="AF59" s="17"/>
      <c r="AG59" s="7"/>
    </row>
    <row r="60" spans="2:33" s="1" customFormat="1" ht="12" customHeight="1">
      <c r="B60" s="7"/>
      <c r="C60" s="22"/>
      <c r="D60" s="18"/>
      <c r="E60" s="23"/>
      <c r="F60" s="24"/>
      <c r="G60" s="59"/>
      <c r="H60" s="59"/>
      <c r="I60" s="23"/>
      <c r="J60" s="18"/>
      <c r="K60" s="7"/>
      <c r="M60" s="7"/>
      <c r="N60" s="22"/>
      <c r="O60" s="18"/>
      <c r="P60" s="23"/>
      <c r="Q60" s="24"/>
      <c r="R60" s="59"/>
      <c r="S60" s="59"/>
      <c r="T60" s="23"/>
      <c r="U60" s="18"/>
      <c r="V60" s="7"/>
      <c r="X60" s="7"/>
      <c r="Y60" s="22"/>
      <c r="Z60" s="18"/>
      <c r="AA60" s="23"/>
      <c r="AB60" s="24"/>
      <c r="AC60" s="59"/>
      <c r="AD60" s="59"/>
      <c r="AE60" s="23"/>
      <c r="AF60" s="18"/>
      <c r="AG60" s="7"/>
    </row>
    <row r="61" spans="2:33" s="1" customFormat="1" ht="12" customHeight="1">
      <c r="B61" s="7"/>
      <c r="C61" s="5" t="s">
        <v>1</v>
      </c>
      <c r="D61" s="18"/>
      <c r="E61" s="23"/>
      <c r="F61" s="24"/>
      <c r="G61" s="59"/>
      <c r="H61" s="59"/>
      <c r="I61" s="23"/>
      <c r="J61" s="18"/>
      <c r="K61" s="7"/>
      <c r="M61" s="7"/>
      <c r="N61" s="5" t="s">
        <v>3</v>
      </c>
      <c r="O61" s="18"/>
      <c r="P61" s="23"/>
      <c r="Q61" s="24"/>
      <c r="R61" s="59"/>
      <c r="S61" s="59"/>
      <c r="T61" s="23"/>
      <c r="U61" s="18"/>
      <c r="V61" s="7"/>
      <c r="X61" s="7"/>
      <c r="Y61" s="23" t="s">
        <v>13</v>
      </c>
      <c r="Z61" s="18"/>
      <c r="AA61" s="23"/>
      <c r="AB61" s="24"/>
      <c r="AC61" s="59"/>
      <c r="AD61" s="59"/>
      <c r="AE61" s="23"/>
      <c r="AF61" s="18"/>
      <c r="AG61" s="7"/>
    </row>
    <row r="62" spans="1:33" s="1" customFormat="1" ht="19.5" customHeight="1" thickBot="1">
      <c r="A62" s="2"/>
      <c r="B62" s="6">
        <v>15</v>
      </c>
      <c r="C62" s="2"/>
      <c r="D62" s="2"/>
      <c r="E62" s="2"/>
      <c r="F62" s="58"/>
      <c r="G62" s="58"/>
      <c r="H62" s="58"/>
      <c r="I62" s="2"/>
      <c r="J62" s="2"/>
      <c r="K62" s="2"/>
      <c r="L62" s="2"/>
      <c r="M62" s="6">
        <v>16</v>
      </c>
      <c r="N62" s="2"/>
      <c r="O62" s="2"/>
      <c r="P62" s="2"/>
      <c r="Q62" s="58"/>
      <c r="R62" s="58"/>
      <c r="S62" s="58"/>
      <c r="T62" s="2"/>
      <c r="U62" s="2"/>
      <c r="V62" s="2"/>
      <c r="W62" s="2"/>
      <c r="X62" s="6">
        <v>17</v>
      </c>
      <c r="Y62" s="2"/>
      <c r="Z62" s="2"/>
      <c r="AA62" s="2"/>
      <c r="AB62" s="58"/>
      <c r="AC62" s="58"/>
      <c r="AD62" s="58"/>
      <c r="AE62" s="2"/>
      <c r="AF62" s="2"/>
      <c r="AG62" s="2"/>
    </row>
    <row r="63" spans="2:33" s="1" customFormat="1" ht="19.5" customHeight="1" thickBot="1">
      <c r="B63" s="7">
        <v>16</v>
      </c>
      <c r="C63" s="8" t="s">
        <v>5</v>
      </c>
      <c r="D63" s="9">
        <f>B63</f>
        <v>16</v>
      </c>
      <c r="E63" s="10" t="str">
        <f>VLOOKUP(B63,'女子データー'!$A$2:$L$17,2,0)</f>
        <v>加納</v>
      </c>
      <c r="F63" s="167" t="s">
        <v>433</v>
      </c>
      <c r="G63" s="168"/>
      <c r="H63" s="169"/>
      <c r="I63" s="10" t="str">
        <f>VLOOKUP(K63,'女子データー'!$A$2:$L$17,2,0)</f>
        <v>県岐阜商</v>
      </c>
      <c r="J63" s="11">
        <f>K63</f>
        <v>1</v>
      </c>
      <c r="K63" s="7">
        <v>1</v>
      </c>
      <c r="M63" s="7">
        <v>6</v>
      </c>
      <c r="N63" s="8" t="s">
        <v>10</v>
      </c>
      <c r="O63" s="9">
        <f>M63</f>
        <v>6</v>
      </c>
      <c r="P63" s="10" t="str">
        <f>VLOOKUP(M63,'女子データー'!$A$2:$L$17,2,0)</f>
        <v>岐阜</v>
      </c>
      <c r="Q63" s="167" t="s">
        <v>433</v>
      </c>
      <c r="R63" s="168"/>
      <c r="S63" s="169"/>
      <c r="T63" s="10" t="str">
        <f>VLOOKUP(V63,'女子データー'!$A$2:$L$17,2,0)</f>
        <v>麗澤瑞浪</v>
      </c>
      <c r="U63" s="11">
        <f>V63</f>
        <v>9</v>
      </c>
      <c r="V63" s="7">
        <v>9</v>
      </c>
      <c r="X63" s="7">
        <v>1</v>
      </c>
      <c r="Y63" s="8" t="s">
        <v>14</v>
      </c>
      <c r="Z63" s="9">
        <f>X63</f>
        <v>1</v>
      </c>
      <c r="AA63" s="10" t="str">
        <f>VLOOKUP(X63,'女子データー'!$A$2:$L$17,2,0)</f>
        <v>県岐阜商</v>
      </c>
      <c r="AB63" s="167" t="s">
        <v>421</v>
      </c>
      <c r="AC63" s="168"/>
      <c r="AD63" s="169"/>
      <c r="AE63" s="10" t="str">
        <f>VLOOKUP(AG63,'女子データー'!$A$2:$L$17,2,0)</f>
        <v>岐阜</v>
      </c>
      <c r="AF63" s="11">
        <f>AG63</f>
        <v>6</v>
      </c>
      <c r="AG63" s="7">
        <v>6</v>
      </c>
    </row>
    <row r="64" spans="2:33" s="1" customFormat="1" ht="19.5" customHeight="1">
      <c r="B64" s="7">
        <v>1</v>
      </c>
      <c r="C64" s="40" t="s">
        <v>21</v>
      </c>
      <c r="D64" s="12"/>
      <c r="E64" s="41" t="str">
        <f>VLOOKUP(B63,'女子データー'!$A$2:$L$17,3.45678+B64,1)</f>
        <v>白橋　乃詠②</v>
      </c>
      <c r="F64" s="170" t="s">
        <v>414</v>
      </c>
      <c r="G64" s="171"/>
      <c r="H64" s="172"/>
      <c r="I64" s="21" t="str">
        <f>VLOOKUP(K63,'女子データー'!$A$2:$L$17,3.45678+K64,1)</f>
        <v>向山　莉央②</v>
      </c>
      <c r="J64" s="13"/>
      <c r="K64" s="7">
        <v>1</v>
      </c>
      <c r="M64" s="7">
        <v>4</v>
      </c>
      <c r="N64" s="40" t="s">
        <v>21</v>
      </c>
      <c r="O64" s="12"/>
      <c r="P64" s="41" t="str">
        <f>VLOOKUP(M63,'女子データー'!$A$2:$L$17,3.45678+M64,1)</f>
        <v>松原　花心②</v>
      </c>
      <c r="Q64" s="170" t="s">
        <v>431</v>
      </c>
      <c r="R64" s="171"/>
      <c r="S64" s="172"/>
      <c r="T64" s="21" t="str">
        <f>VLOOKUP(V63,'女子データー'!$A$2:$L$17,3.45678+V64,1)</f>
        <v>古林　優衣①</v>
      </c>
      <c r="U64" s="13"/>
      <c r="V64" s="7">
        <v>1</v>
      </c>
      <c r="X64" s="7">
        <v>1</v>
      </c>
      <c r="Y64" s="40" t="s">
        <v>21</v>
      </c>
      <c r="Z64" s="12"/>
      <c r="AA64" s="41" t="str">
        <f>VLOOKUP(X63,'女子データー'!$A$2:$L$17,3.45678+X64,1)</f>
        <v>向山　莉央②</v>
      </c>
      <c r="AB64" s="211" t="s">
        <v>410</v>
      </c>
      <c r="AC64" s="212"/>
      <c r="AD64" s="213"/>
      <c r="AE64" s="21" t="str">
        <f>VLOOKUP(AG63,'女子データー'!$A$2:$L$17,3.45678+AG64,1)</f>
        <v>丹羽　絢子①</v>
      </c>
      <c r="AF64" s="13"/>
      <c r="AG64" s="7">
        <v>5</v>
      </c>
    </row>
    <row r="65" spans="2:33" s="1" customFormat="1" ht="19.5" customHeight="1">
      <c r="B65" s="7">
        <v>4</v>
      </c>
      <c r="C65" s="162" t="s">
        <v>22</v>
      </c>
      <c r="D65" s="51"/>
      <c r="E65" s="52" t="str">
        <f>VLOOKUP(B63,'女子データー'!$A$2:$L$17,3.45678+B65,1)</f>
        <v>伏屋　若葉②</v>
      </c>
      <c r="F65" s="185" t="s">
        <v>431</v>
      </c>
      <c r="G65" s="186"/>
      <c r="H65" s="187"/>
      <c r="I65" s="52" t="str">
        <f>VLOOKUP(K63,'女子データー'!$A$2:$L$17,3.45678+K65,1)</f>
        <v>酒井　菜帆②</v>
      </c>
      <c r="J65" s="53"/>
      <c r="K65" s="7">
        <v>4</v>
      </c>
      <c r="M65" s="7">
        <v>2</v>
      </c>
      <c r="N65" s="162" t="s">
        <v>22</v>
      </c>
      <c r="O65" s="51"/>
      <c r="P65" s="52" t="str">
        <f>VLOOKUP(M63,'女子データー'!$A$2:$L$17,3.45678+M65,1)</f>
        <v>丹羽　絢香①</v>
      </c>
      <c r="Q65" s="185" t="s">
        <v>412</v>
      </c>
      <c r="R65" s="186"/>
      <c r="S65" s="187"/>
      <c r="T65" s="52" t="str">
        <f>VLOOKUP(V63,'女子データー'!$A$2:$L$17,3.45678+V65,1)</f>
        <v>鹿倉　美和②</v>
      </c>
      <c r="U65" s="53"/>
      <c r="V65" s="7">
        <v>4</v>
      </c>
      <c r="X65" s="7">
        <v>4</v>
      </c>
      <c r="Y65" s="162" t="s">
        <v>22</v>
      </c>
      <c r="Z65" s="51"/>
      <c r="AA65" s="52" t="str">
        <f>VLOOKUP(X63,'女子データー'!$A$2:$L$17,3.45678+X65,1)</f>
        <v>酒井　菜帆②</v>
      </c>
      <c r="AB65" s="185" t="s">
        <v>410</v>
      </c>
      <c r="AC65" s="177"/>
      <c r="AD65" s="178"/>
      <c r="AE65" s="52" t="str">
        <f>VLOOKUP(AG63,'女子データー'!$A$2:$L$17,3.45678+AG65,1)</f>
        <v>上原　綺里②</v>
      </c>
      <c r="AF65" s="53"/>
      <c r="AG65" s="7">
        <v>1</v>
      </c>
    </row>
    <row r="66" spans="2:33" s="1" customFormat="1" ht="19.5" customHeight="1">
      <c r="B66" s="7">
        <v>5</v>
      </c>
      <c r="C66" s="163"/>
      <c r="D66" s="28"/>
      <c r="E66" s="44" t="str">
        <f>VLOOKUP(B63,'女子データー'!$A$2:$L$17,3.45678+B66,1)</f>
        <v>飯田ほのか②</v>
      </c>
      <c r="F66" s="188"/>
      <c r="G66" s="189"/>
      <c r="H66" s="190"/>
      <c r="I66" s="23" t="str">
        <f>VLOOKUP(K63,'女子データー'!$A$2:$L$17,3.45678+K66,1)</f>
        <v>下田　莉々①</v>
      </c>
      <c r="J66" s="29"/>
      <c r="K66" s="7">
        <v>5</v>
      </c>
      <c r="M66" s="7">
        <v>3</v>
      </c>
      <c r="N66" s="163"/>
      <c r="O66" s="28"/>
      <c r="P66" s="44" t="str">
        <f>VLOOKUP(M63,'女子データー'!$A$2:$L$17,3.45678+M66,1)</f>
        <v>細川　真由②</v>
      </c>
      <c r="Q66" s="188"/>
      <c r="R66" s="189"/>
      <c r="S66" s="190"/>
      <c r="T66" s="23" t="str">
        <f>VLOOKUP(V63,'女子データー'!$A$2:$L$17,3.45678+V66,1)</f>
        <v>安藤　綾香②</v>
      </c>
      <c r="U66" s="29"/>
      <c r="V66" s="7">
        <v>5</v>
      </c>
      <c r="X66" s="7">
        <v>5</v>
      </c>
      <c r="Y66" s="163"/>
      <c r="Z66" s="28"/>
      <c r="AA66" s="44" t="str">
        <f>VLOOKUP(X63,'女子データー'!$A$2:$L$17,3.45678+X66,1)</f>
        <v>下田　莉々①</v>
      </c>
      <c r="AB66" s="214"/>
      <c r="AC66" s="215"/>
      <c r="AD66" s="216"/>
      <c r="AE66" s="23" t="str">
        <f>VLOOKUP(AG63,'女子データー'!$A$2:$L$17,3.45678+AG66,1)</f>
        <v>丹羽　絢香①</v>
      </c>
      <c r="AF66" s="29"/>
      <c r="AG66" s="7">
        <v>2</v>
      </c>
    </row>
    <row r="67" spans="2:33" s="1" customFormat="1" ht="19.5" customHeight="1">
      <c r="B67" s="7">
        <v>2</v>
      </c>
      <c r="C67" s="54" t="s">
        <v>23</v>
      </c>
      <c r="D67" s="55"/>
      <c r="E67" s="56" t="str">
        <f>VLOOKUP(B63,'女子データー'!$A$2:$L$17,3.45678+B67,1)</f>
        <v>木股　弥子②</v>
      </c>
      <c r="F67" s="182" t="s">
        <v>415</v>
      </c>
      <c r="G67" s="183"/>
      <c r="H67" s="184"/>
      <c r="I67" s="56" t="str">
        <f>VLOOKUP(K63,'女子データー'!$A$2:$L$17,3.45678+K67,1)</f>
        <v>佐野　愛鈴②</v>
      </c>
      <c r="J67" s="57"/>
      <c r="K67" s="7">
        <v>2</v>
      </c>
      <c r="M67" s="7">
        <v>5</v>
      </c>
      <c r="N67" s="54" t="s">
        <v>23</v>
      </c>
      <c r="O67" s="55"/>
      <c r="P67" s="56" t="str">
        <f>VLOOKUP(M63,'女子データー'!$A$2:$L$17,3.45678+M67,1)</f>
        <v>丹羽　絢子①</v>
      </c>
      <c r="Q67" s="182" t="s">
        <v>417</v>
      </c>
      <c r="R67" s="183"/>
      <c r="S67" s="184"/>
      <c r="T67" s="56" t="str">
        <f>VLOOKUP(V63,'女子データー'!$A$2:$L$17,3.45678+V67,1)</f>
        <v>森　彩花里①</v>
      </c>
      <c r="U67" s="57"/>
      <c r="V67" s="7">
        <v>3</v>
      </c>
      <c r="X67" s="7">
        <v>2</v>
      </c>
      <c r="Y67" s="54" t="s">
        <v>23</v>
      </c>
      <c r="Z67" s="55"/>
      <c r="AA67" s="56" t="str">
        <f>VLOOKUP(X63,'女子データー'!$A$2:$L$17,3.45678+X67,1)</f>
        <v>佐野　愛鈴②</v>
      </c>
      <c r="AB67" s="182" t="s">
        <v>420</v>
      </c>
      <c r="AC67" s="183"/>
      <c r="AD67" s="184"/>
      <c r="AE67" s="56" t="str">
        <f>VLOOKUP(AG63,'女子データー'!$A$2:$L$17,3.45678+AG67,1)</f>
        <v>江﨑　叶恵①</v>
      </c>
      <c r="AF67" s="57"/>
      <c r="AG67" s="7">
        <v>6</v>
      </c>
    </row>
    <row r="68" spans="2:33" s="1" customFormat="1" ht="19.5" customHeight="1">
      <c r="B68" s="7">
        <v>3</v>
      </c>
      <c r="C68" s="162" t="s">
        <v>24</v>
      </c>
      <c r="D68" s="51"/>
      <c r="E68" s="52" t="str">
        <f>VLOOKUP(B63,'女子データー'!$A$2:$L$17,3.45678+B68,1)</f>
        <v>亀山　紗希②</v>
      </c>
      <c r="F68" s="176" t="s">
        <v>415</v>
      </c>
      <c r="G68" s="177"/>
      <c r="H68" s="178"/>
      <c r="I68" s="52" t="str">
        <f>VLOOKUP(K63,'女子データー'!$A$2:$L$17,3.45678+K68,1)</f>
        <v>岩田　侑芽①</v>
      </c>
      <c r="J68" s="53"/>
      <c r="K68" s="7">
        <v>6</v>
      </c>
      <c r="M68" s="7">
        <v>1</v>
      </c>
      <c r="N68" s="162" t="s">
        <v>24</v>
      </c>
      <c r="O68" s="51"/>
      <c r="P68" s="52" t="str">
        <f>VLOOKUP(M63,'女子データー'!$A$2:$L$17,3.45678+M68,1)</f>
        <v>上原　綺里②</v>
      </c>
      <c r="Q68" s="176" t="s">
        <v>417</v>
      </c>
      <c r="R68" s="177"/>
      <c r="S68" s="178"/>
      <c r="T68" s="52" t="str">
        <f>VLOOKUP(V63,'女子データー'!$A$2:$L$17,3.45678+V68,1)</f>
        <v>工藤　朱音②</v>
      </c>
      <c r="U68" s="53"/>
      <c r="V68" s="7">
        <v>2</v>
      </c>
      <c r="X68" s="7">
        <v>6</v>
      </c>
      <c r="Y68" s="162" t="s">
        <v>24</v>
      </c>
      <c r="Z68" s="51"/>
      <c r="AA68" s="52" t="str">
        <f>VLOOKUP(X63,'女子データー'!$A$2:$L$17,3.45678+X68,1)</f>
        <v>岩田　侑芽①</v>
      </c>
      <c r="AB68" s="176" t="s">
        <v>435</v>
      </c>
      <c r="AC68" s="204"/>
      <c r="AD68" s="205"/>
      <c r="AE68" s="52" t="str">
        <f>VLOOKUP(AG63,'女子データー'!$A$2:$L$17,3.45678+AG68,1)</f>
        <v>黒田　優良②</v>
      </c>
      <c r="AF68" s="53"/>
      <c r="AG68" s="7">
        <v>7</v>
      </c>
    </row>
    <row r="69" spans="2:33" s="1" customFormat="1" ht="19.5" customHeight="1">
      <c r="B69" s="7">
        <v>7</v>
      </c>
      <c r="C69" s="163"/>
      <c r="D69" s="14"/>
      <c r="E69" s="19" t="str">
        <f>VLOOKUP(B63,'女子データー'!$A$2:$L$17,3.45678+B69,1)</f>
        <v>尾下　咲愛①</v>
      </c>
      <c r="F69" s="179"/>
      <c r="G69" s="180"/>
      <c r="H69" s="181"/>
      <c r="I69" s="19" t="str">
        <f>VLOOKUP(K63,'女子データー'!$A$2:$L$17,3.45678+K69,1)</f>
        <v>廣瀬菜々音②</v>
      </c>
      <c r="J69" s="15"/>
      <c r="K69" s="7">
        <v>7</v>
      </c>
      <c r="M69" s="7">
        <v>6</v>
      </c>
      <c r="N69" s="163"/>
      <c r="O69" s="14"/>
      <c r="P69" s="19" t="str">
        <f>VLOOKUP(M63,'女子データー'!$A$2:$L$17,3.45678+M69,1)</f>
        <v>江﨑　叶恵①</v>
      </c>
      <c r="Q69" s="179"/>
      <c r="R69" s="180"/>
      <c r="S69" s="181"/>
      <c r="T69" s="19" t="str">
        <f>VLOOKUP(V63,'女子データー'!$A$2:$L$17,3.45678+V69,1)</f>
        <v>山川　花純①</v>
      </c>
      <c r="U69" s="15"/>
      <c r="V69" s="7">
        <v>8</v>
      </c>
      <c r="X69" s="7">
        <v>7</v>
      </c>
      <c r="Y69" s="163"/>
      <c r="Z69" s="14"/>
      <c r="AA69" s="19" t="str">
        <f>VLOOKUP(X63,'女子データー'!$A$2:$L$17,3.45678+X69,1)</f>
        <v>廣瀬菜々音②</v>
      </c>
      <c r="AB69" s="206"/>
      <c r="AC69" s="207"/>
      <c r="AD69" s="208"/>
      <c r="AE69" s="19" t="str">
        <f>VLOOKUP(AG63,'女子データー'!$A$2:$L$17,3.45678+AG69,1)</f>
        <v>鳥居　優和②</v>
      </c>
      <c r="AF69" s="15"/>
      <c r="AG69" s="7">
        <v>9</v>
      </c>
    </row>
    <row r="70" spans="2:33" s="1" customFormat="1" ht="19.5" customHeight="1" thickBot="1">
      <c r="B70" s="7">
        <v>6</v>
      </c>
      <c r="C70" s="45" t="s">
        <v>25</v>
      </c>
      <c r="D70" s="16"/>
      <c r="E70" s="20" t="str">
        <f>VLOOKUP(B63,'女子データー'!$A$2:$L$17,3.45678+B70,1)</f>
        <v>小川　侑紗②</v>
      </c>
      <c r="F70" s="173" t="s">
        <v>446</v>
      </c>
      <c r="G70" s="174"/>
      <c r="H70" s="175"/>
      <c r="I70" s="20" t="str">
        <f>VLOOKUP(K63,'女子データー'!$A$2:$L$17,3.45678+K70,1)</f>
        <v>大野　　暖②</v>
      </c>
      <c r="J70" s="17"/>
      <c r="K70" s="7">
        <v>3</v>
      </c>
      <c r="M70" s="7">
        <v>8</v>
      </c>
      <c r="N70" s="45" t="s">
        <v>25</v>
      </c>
      <c r="O70" s="16"/>
      <c r="P70" s="20" t="str">
        <f>VLOOKUP(M63,'女子データー'!$A$2:$L$17,3.45678+M70,1)</f>
        <v>福井　　優①</v>
      </c>
      <c r="Q70" s="173" t="s">
        <v>429</v>
      </c>
      <c r="R70" s="174"/>
      <c r="S70" s="175"/>
      <c r="T70" s="20" t="str">
        <f>VLOOKUP(V63,'女子データー'!$A$2:$L$17,3.45678+V70,1)</f>
        <v>羽柴安里紗②</v>
      </c>
      <c r="U70" s="17"/>
      <c r="V70" s="7">
        <v>6</v>
      </c>
      <c r="X70" s="7">
        <v>3</v>
      </c>
      <c r="Y70" s="45" t="s">
        <v>25</v>
      </c>
      <c r="Z70" s="16"/>
      <c r="AA70" s="20" t="str">
        <f>VLOOKUP(X63,'女子データー'!$A$2:$L$17,3.45678+X70,1)</f>
        <v>大野　　暖②</v>
      </c>
      <c r="AB70" s="173" t="s">
        <v>435</v>
      </c>
      <c r="AC70" s="209"/>
      <c r="AD70" s="210"/>
      <c r="AE70" s="20" t="str">
        <f>VLOOKUP(AG63,'女子データー'!$A$2:$L$17,3.45678+AG70,1)</f>
        <v>福井　　優①</v>
      </c>
      <c r="AF70" s="17"/>
      <c r="AG70" s="7">
        <v>8</v>
      </c>
    </row>
    <row r="71" spans="2:33" s="1" customFormat="1" ht="12" customHeight="1">
      <c r="B71" s="7"/>
      <c r="C71" s="22"/>
      <c r="D71" s="18"/>
      <c r="E71" s="23"/>
      <c r="F71" s="24"/>
      <c r="G71" s="25"/>
      <c r="H71" s="25"/>
      <c r="I71" s="23"/>
      <c r="J71" s="18"/>
      <c r="K71" s="7"/>
      <c r="M71" s="7"/>
      <c r="N71" s="22"/>
      <c r="O71" s="18"/>
      <c r="P71" s="23"/>
      <c r="Q71" s="24"/>
      <c r="R71" s="25"/>
      <c r="S71" s="25"/>
      <c r="T71" s="23"/>
      <c r="U71" s="18"/>
      <c r="V71" s="7"/>
      <c r="X71" s="7"/>
      <c r="Y71" s="22"/>
      <c r="Z71" s="18"/>
      <c r="AA71" s="23"/>
      <c r="AB71" s="24"/>
      <c r="AC71" s="25"/>
      <c r="AD71" s="25"/>
      <c r="AE71" s="23"/>
      <c r="AF71" s="18"/>
      <c r="AG71" s="7"/>
    </row>
    <row r="72" spans="2:33" s="1" customFormat="1" ht="12" customHeight="1">
      <c r="B72" s="7"/>
      <c r="C72" s="5"/>
      <c r="D72" s="18"/>
      <c r="E72" s="23"/>
      <c r="F72" s="24"/>
      <c r="G72" s="25"/>
      <c r="H72" s="25"/>
      <c r="I72" s="23"/>
      <c r="J72" s="18"/>
      <c r="K72" s="7"/>
      <c r="M72" s="7"/>
      <c r="N72" s="22"/>
      <c r="O72" s="18"/>
      <c r="P72" s="23"/>
      <c r="Q72" s="24"/>
      <c r="R72" s="25"/>
      <c r="S72" s="25"/>
      <c r="T72" s="23"/>
      <c r="U72" s="18"/>
      <c r="V72" s="7"/>
      <c r="X72" s="7"/>
      <c r="Y72" s="22"/>
      <c r="Z72" s="18"/>
      <c r="AA72" s="23"/>
      <c r="AB72" s="24"/>
      <c r="AC72" s="25"/>
      <c r="AD72" s="25"/>
      <c r="AE72" s="23"/>
      <c r="AF72" s="18"/>
      <c r="AG72" s="7"/>
    </row>
  </sheetData>
  <sheetProtection/>
  <mergeCells count="160">
    <mergeCell ref="N54:N55"/>
    <mergeCell ref="Q56:S56"/>
    <mergeCell ref="F39:H39"/>
    <mergeCell ref="Q39:S39"/>
    <mergeCell ref="F28:H28"/>
    <mergeCell ref="AB56:AD56"/>
    <mergeCell ref="F54:H55"/>
    <mergeCell ref="Q54:S55"/>
    <mergeCell ref="Q32:S32"/>
    <mergeCell ref="AB42:AD42"/>
    <mergeCell ref="AB28:AD28"/>
    <mergeCell ref="AB45:AD45"/>
    <mergeCell ref="AB32:AD32"/>
    <mergeCell ref="Q28:S28"/>
    <mergeCell ref="Q26:S27"/>
    <mergeCell ref="AB26:AD27"/>
    <mergeCell ref="AB43:AD44"/>
    <mergeCell ref="AB21:AD21"/>
    <mergeCell ref="F23:H24"/>
    <mergeCell ref="Q23:S24"/>
    <mergeCell ref="AB23:AD24"/>
    <mergeCell ref="F21:H21"/>
    <mergeCell ref="Q25:S25"/>
    <mergeCell ref="AB25:AD25"/>
    <mergeCell ref="N23:N24"/>
    <mergeCell ref="F22:H22"/>
    <mergeCell ref="AB7:AD7"/>
    <mergeCell ref="F8:H9"/>
    <mergeCell ref="Q4:S4"/>
    <mergeCell ref="AB4:AD4"/>
    <mergeCell ref="F5:H6"/>
    <mergeCell ref="Q5:S6"/>
    <mergeCell ref="AB5:AD6"/>
    <mergeCell ref="Y5:Y6"/>
    <mergeCell ref="Y8:Y9"/>
    <mergeCell ref="AB8:AD9"/>
    <mergeCell ref="Q8:S9"/>
    <mergeCell ref="AB13:AD13"/>
    <mergeCell ref="AB14:AD15"/>
    <mergeCell ref="AB16:AD16"/>
    <mergeCell ref="Q19:S19"/>
    <mergeCell ref="Q12:S12"/>
    <mergeCell ref="Q13:S13"/>
    <mergeCell ref="AB17:AD18"/>
    <mergeCell ref="AB19:AD19"/>
    <mergeCell ref="Q14:S15"/>
    <mergeCell ref="F26:H27"/>
    <mergeCell ref="Q10:S10"/>
    <mergeCell ref="F13:H13"/>
    <mergeCell ref="AB12:AD12"/>
    <mergeCell ref="AB3:AD3"/>
    <mergeCell ref="F3:H3"/>
    <mergeCell ref="Q3:S3"/>
    <mergeCell ref="F4:H4"/>
    <mergeCell ref="F12:H12"/>
    <mergeCell ref="AB10:AD10"/>
    <mergeCell ref="F42:H42"/>
    <mergeCell ref="Q42:S42"/>
    <mergeCell ref="F7:H7"/>
    <mergeCell ref="Q7:S7"/>
    <mergeCell ref="AB41:AD41"/>
    <mergeCell ref="AB39:AD39"/>
    <mergeCell ref="F16:H16"/>
    <mergeCell ref="Q16:S16"/>
    <mergeCell ref="F32:H32"/>
    <mergeCell ref="F14:H15"/>
    <mergeCell ref="F45:H45"/>
    <mergeCell ref="Q45:S45"/>
    <mergeCell ref="F48:H48"/>
    <mergeCell ref="Q48:S48"/>
    <mergeCell ref="AB48:AD48"/>
    <mergeCell ref="F46:H47"/>
    <mergeCell ref="Q46:S47"/>
    <mergeCell ref="F41:H41"/>
    <mergeCell ref="AB46:AD47"/>
    <mergeCell ref="AB67:AD67"/>
    <mergeCell ref="F52:H52"/>
    <mergeCell ref="Q52:S52"/>
    <mergeCell ref="AB52:AD52"/>
    <mergeCell ref="F53:H53"/>
    <mergeCell ref="Q53:S53"/>
    <mergeCell ref="AB53:AD53"/>
    <mergeCell ref="AB65:AD66"/>
    <mergeCell ref="AB54:AD55"/>
    <mergeCell ref="Y65:Y66"/>
    <mergeCell ref="Q59:S59"/>
    <mergeCell ref="AB59:AD59"/>
    <mergeCell ref="F57:H58"/>
    <mergeCell ref="F59:H59"/>
    <mergeCell ref="AB63:AD63"/>
    <mergeCell ref="F64:H64"/>
    <mergeCell ref="Q64:S64"/>
    <mergeCell ref="AB64:AD64"/>
    <mergeCell ref="AB57:AD58"/>
    <mergeCell ref="F70:H70"/>
    <mergeCell ref="Q70:S70"/>
    <mergeCell ref="AB70:AD70"/>
    <mergeCell ref="F68:H69"/>
    <mergeCell ref="Y68:Y69"/>
    <mergeCell ref="Q68:S69"/>
    <mergeCell ref="Y14:Y15"/>
    <mergeCell ref="Y17:Y18"/>
    <mergeCell ref="N14:N15"/>
    <mergeCell ref="N17:N18"/>
    <mergeCell ref="N26:N27"/>
    <mergeCell ref="AB33:AD33"/>
    <mergeCell ref="Q33:S33"/>
    <mergeCell ref="Q21:S21"/>
    <mergeCell ref="Q22:S22"/>
    <mergeCell ref="AB22:AD22"/>
    <mergeCell ref="Q17:S18"/>
    <mergeCell ref="N34:N35"/>
    <mergeCell ref="N37:N38"/>
    <mergeCell ref="F36:H36"/>
    <mergeCell ref="F33:H33"/>
    <mergeCell ref="AB68:AD69"/>
    <mergeCell ref="AB37:AD38"/>
    <mergeCell ref="Y37:Y38"/>
    <mergeCell ref="Q34:S35"/>
    <mergeCell ref="N57:N58"/>
    <mergeCell ref="C68:C69"/>
    <mergeCell ref="N65:N66"/>
    <mergeCell ref="N68:N69"/>
    <mergeCell ref="F65:H66"/>
    <mergeCell ref="F67:H67"/>
    <mergeCell ref="AB34:AD35"/>
    <mergeCell ref="Y34:Y35"/>
    <mergeCell ref="Q36:S36"/>
    <mergeCell ref="AB36:AD36"/>
    <mergeCell ref="F56:H56"/>
    <mergeCell ref="C46:C47"/>
    <mergeCell ref="C54:C55"/>
    <mergeCell ref="C23:C24"/>
    <mergeCell ref="C26:C27"/>
    <mergeCell ref="F37:H38"/>
    <mergeCell ref="Q37:S38"/>
    <mergeCell ref="F34:H35"/>
    <mergeCell ref="Q41:S41"/>
    <mergeCell ref="F43:H44"/>
    <mergeCell ref="Q43:S44"/>
    <mergeCell ref="C5:C6"/>
    <mergeCell ref="C8:C9"/>
    <mergeCell ref="N5:N6"/>
    <mergeCell ref="N8:N9"/>
    <mergeCell ref="F25:H25"/>
    <mergeCell ref="F10:H10"/>
    <mergeCell ref="C14:C15"/>
    <mergeCell ref="C17:C18"/>
    <mergeCell ref="F17:H18"/>
    <mergeCell ref="F19:H19"/>
    <mergeCell ref="C57:C58"/>
    <mergeCell ref="Q57:S58"/>
    <mergeCell ref="C34:C35"/>
    <mergeCell ref="C37:C38"/>
    <mergeCell ref="Q67:S67"/>
    <mergeCell ref="C65:C66"/>
    <mergeCell ref="F63:H63"/>
    <mergeCell ref="Q63:S63"/>
    <mergeCell ref="Q65:S66"/>
    <mergeCell ref="C43:C44"/>
  </mergeCells>
  <printOptions horizontalCentered="1"/>
  <pageMargins left="0.3937007874015748" right="0.3937007874015748" top="0.5905511811023623" bottom="0.3937007874015748" header="0.3937007874015748" footer="0"/>
  <pageSetup fitToHeight="1" fitToWidth="1" horizontalDpi="600" verticalDpi="600" orientation="portrait" paperSize="9" scale="62" r:id="rId1"/>
  <headerFooter alignWithMargins="0">
    <oddHeader>&amp;L対戦表&amp;R女子団体戦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C29"/>
  <sheetViews>
    <sheetView view="pageBreakPreview" zoomScale="55" zoomScaleSheetLayoutView="55" workbookViewId="0" topLeftCell="A1">
      <selection activeCell="B1" sqref="B1"/>
    </sheetView>
  </sheetViews>
  <sheetFormatPr defaultColWidth="13.00390625" defaultRowHeight="13.5"/>
  <cols>
    <col min="1" max="2" width="3.625" style="73" customWidth="1"/>
    <col min="3" max="3" width="10.625" style="73" customWidth="1"/>
    <col min="4" max="4" width="25.625" style="73" customWidth="1"/>
    <col min="5" max="7" width="3.625" style="108" customWidth="1"/>
    <col min="8" max="8" width="25.625" style="73" customWidth="1"/>
    <col min="9" max="9" width="3.625" style="73" customWidth="1"/>
    <col min="10" max="10" width="1.625" style="73" customWidth="1"/>
    <col min="11" max="11" width="3.625" style="73" customWidth="1"/>
    <col min="12" max="12" width="10.625" style="73" customWidth="1"/>
    <col min="13" max="13" width="25.625" style="73" customWidth="1"/>
    <col min="14" max="16" width="3.625" style="108" customWidth="1"/>
    <col min="17" max="17" width="25.625" style="73" customWidth="1"/>
    <col min="18" max="18" width="3.625" style="73" customWidth="1"/>
    <col min="19" max="19" width="1.625" style="73" customWidth="1"/>
    <col min="20" max="20" width="3.625" style="73" customWidth="1"/>
    <col min="21" max="21" width="10.625" style="73" customWidth="1"/>
    <col min="22" max="22" width="3.00390625" style="73" customWidth="1"/>
    <col min="23" max="23" width="25.625" style="73" customWidth="1"/>
    <col min="24" max="26" width="3.625" style="108" customWidth="1"/>
    <col min="27" max="27" width="25.625" style="73" customWidth="1"/>
    <col min="28" max="28" width="3.00390625" style="73" customWidth="1"/>
    <col min="29" max="29" width="3.625" style="73" customWidth="1"/>
    <col min="30" max="16384" width="13.00390625" style="73" customWidth="1"/>
  </cols>
  <sheetData>
    <row r="1" spans="3:28" ht="31.5" customHeight="1">
      <c r="C1" s="242" t="s">
        <v>400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3:28" ht="24.75" customHeight="1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2:29" s="78" customFormat="1" ht="30" customHeight="1" thickBot="1">
      <c r="B3" s="77"/>
      <c r="C3" s="243" t="s">
        <v>36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2:19" s="84" customFormat="1" ht="24.75" customHeight="1" thickBot="1">
      <c r="B4" s="79"/>
      <c r="C4" s="80" t="s">
        <v>4</v>
      </c>
      <c r="D4" s="81" t="str">
        <f>'男子対戦表'!E52</f>
        <v>麗澤瑞浪</v>
      </c>
      <c r="E4" s="234" t="str">
        <f>'男子対戦表'!F52</f>
        <v>3-0</v>
      </c>
      <c r="F4" s="235">
        <f>'男子対戦表'!G52</f>
        <v>0</v>
      </c>
      <c r="G4" s="236">
        <f>'男子対戦表'!H52</f>
        <v>0</v>
      </c>
      <c r="H4" s="82" t="str">
        <f>'男子対戦表'!I52</f>
        <v>岐阜</v>
      </c>
      <c r="I4" s="83"/>
      <c r="J4" s="83"/>
      <c r="K4" s="83"/>
      <c r="L4" s="80" t="s">
        <v>4</v>
      </c>
      <c r="M4" s="81" t="str">
        <f>'男子対戦表'!P52</f>
        <v>県岐阜商</v>
      </c>
      <c r="N4" s="234" t="str">
        <f>'男子対戦表'!Q52</f>
        <v>3-0</v>
      </c>
      <c r="O4" s="235" t="str">
        <f>'男子対戦表'!P52</f>
        <v>県岐阜商</v>
      </c>
      <c r="P4" s="236" t="str">
        <f>'男子対戦表'!Q52</f>
        <v>3-0</v>
      </c>
      <c r="Q4" s="82" t="str">
        <f>'男子対戦表'!T52</f>
        <v>岐阜北</v>
      </c>
      <c r="R4" s="83"/>
      <c r="S4" s="73"/>
    </row>
    <row r="5" spans="2:19" s="84" customFormat="1" ht="24.75" customHeight="1">
      <c r="B5" s="79"/>
      <c r="C5" s="85" t="s">
        <v>21</v>
      </c>
      <c r="D5" s="86" t="str">
        <f>'男子対戦表'!E53</f>
        <v>矢内　大祐②</v>
      </c>
      <c r="E5" s="238" t="str">
        <f>'男子対戦表'!F53</f>
        <v>6-1</v>
      </c>
      <c r="F5" s="239">
        <f>'男子対戦表'!G53</f>
        <v>0</v>
      </c>
      <c r="G5" s="240">
        <f>'男子対戦表'!H53</f>
        <v>0</v>
      </c>
      <c r="H5" s="87" t="str">
        <f>'男子対戦表'!I53</f>
        <v>村田　佑太①</v>
      </c>
      <c r="I5" s="83"/>
      <c r="J5" s="83"/>
      <c r="K5" s="83"/>
      <c r="L5" s="85" t="s">
        <v>21</v>
      </c>
      <c r="M5" s="86" t="str">
        <f>'男子対戦表'!P53</f>
        <v>山田　稜真①</v>
      </c>
      <c r="N5" s="238" t="str">
        <f>'男子対戦表'!Q53</f>
        <v>6-1</v>
      </c>
      <c r="O5" s="239" t="str">
        <f>'男子対戦表'!P53</f>
        <v>山田　稜真①</v>
      </c>
      <c r="P5" s="240" t="str">
        <f>'男子対戦表'!Q53</f>
        <v>6-1</v>
      </c>
      <c r="Q5" s="87" t="str">
        <f>'男子対戦表'!T53</f>
        <v>杉田　健心②</v>
      </c>
      <c r="R5" s="83"/>
      <c r="S5" s="73"/>
    </row>
    <row r="6" spans="2:19" s="84" customFormat="1" ht="24.75" customHeight="1">
      <c r="B6" s="79"/>
      <c r="C6" s="225" t="s">
        <v>22</v>
      </c>
      <c r="D6" s="88" t="str">
        <f>'男子対戦表'!E54</f>
        <v>長田虎汰郎②</v>
      </c>
      <c r="E6" s="227" t="str">
        <f>'男子対戦表'!F54</f>
        <v>6-0</v>
      </c>
      <c r="F6" s="228"/>
      <c r="G6" s="229"/>
      <c r="H6" s="89" t="str">
        <f>'男子対戦表'!I54</f>
        <v>可知　裕基②</v>
      </c>
      <c r="I6" s="83"/>
      <c r="J6" s="83"/>
      <c r="K6" s="83"/>
      <c r="L6" s="225" t="s">
        <v>22</v>
      </c>
      <c r="M6" s="88" t="str">
        <f>'男子対戦表'!P54</f>
        <v>清野　皓貴②</v>
      </c>
      <c r="N6" s="227" t="str">
        <f>'男子対戦表'!Q54</f>
        <v>6-0</v>
      </c>
      <c r="O6" s="228"/>
      <c r="P6" s="229"/>
      <c r="Q6" s="89" t="str">
        <f>'男子対戦表'!T54</f>
        <v>片桐　佳祐②</v>
      </c>
      <c r="R6" s="83"/>
      <c r="S6" s="73"/>
    </row>
    <row r="7" spans="2:19" s="84" customFormat="1" ht="24.75" customHeight="1">
      <c r="B7" s="79"/>
      <c r="C7" s="226"/>
      <c r="D7" s="90" t="str">
        <f>'男子対戦表'!E55</f>
        <v>塩崎　一護②</v>
      </c>
      <c r="E7" s="230"/>
      <c r="F7" s="231"/>
      <c r="G7" s="232"/>
      <c r="H7" s="91" t="str">
        <f>'男子対戦表'!I55</f>
        <v>横山　健人②</v>
      </c>
      <c r="I7" s="83"/>
      <c r="J7" s="83"/>
      <c r="K7" s="83"/>
      <c r="L7" s="226"/>
      <c r="M7" s="90" t="str">
        <f>'男子対戦表'!P55</f>
        <v>山口　雄大①</v>
      </c>
      <c r="N7" s="230"/>
      <c r="O7" s="231"/>
      <c r="P7" s="232"/>
      <c r="Q7" s="91" t="str">
        <f>'男子対戦表'!T55</f>
        <v>鈴木　啓太②</v>
      </c>
      <c r="R7" s="83"/>
      <c r="S7" s="73"/>
    </row>
    <row r="8" spans="2:19" s="84" customFormat="1" ht="24.75" customHeight="1">
      <c r="B8" s="79"/>
      <c r="C8" s="92" t="s">
        <v>23</v>
      </c>
      <c r="D8" s="93" t="str">
        <f>'男子対戦表'!E56</f>
        <v>西山　大樹①</v>
      </c>
      <c r="E8" s="221" t="str">
        <f>'男子対戦表'!F56</f>
        <v>6-0</v>
      </c>
      <c r="F8" s="222"/>
      <c r="G8" s="223"/>
      <c r="H8" s="94" t="str">
        <f>'男子対戦表'!I56</f>
        <v>伏屋　慶一②</v>
      </c>
      <c r="I8" s="83"/>
      <c r="J8" s="83"/>
      <c r="K8" s="83"/>
      <c r="L8" s="92" t="s">
        <v>23</v>
      </c>
      <c r="M8" s="93" t="str">
        <f>'男子対戦表'!P56</f>
        <v>安田　大剛②</v>
      </c>
      <c r="N8" s="221" t="str">
        <f>'男子対戦表'!Q56</f>
        <v>6-2</v>
      </c>
      <c r="O8" s="222"/>
      <c r="P8" s="223"/>
      <c r="Q8" s="94" t="str">
        <f>'男子対戦表'!T56</f>
        <v>國井　恵佑②</v>
      </c>
      <c r="R8" s="83"/>
      <c r="S8" s="73"/>
    </row>
    <row r="9" spans="2:19" s="84" customFormat="1" ht="24.75" customHeight="1">
      <c r="B9" s="79"/>
      <c r="C9" s="225" t="s">
        <v>24</v>
      </c>
      <c r="D9" s="88" t="str">
        <f>'男子対戦表'!E57</f>
        <v>加藤　佑真②</v>
      </c>
      <c r="E9" s="227" t="str">
        <f>'男子対戦表'!F57</f>
        <v>打切</v>
      </c>
      <c r="F9" s="228"/>
      <c r="G9" s="229"/>
      <c r="H9" s="89" t="str">
        <f>'男子対戦表'!I57</f>
        <v>八代　征己②</v>
      </c>
      <c r="I9" s="83"/>
      <c r="J9" s="83"/>
      <c r="K9" s="83"/>
      <c r="L9" s="225" t="s">
        <v>24</v>
      </c>
      <c r="M9" s="88" t="str">
        <f>'男子対戦表'!P57</f>
        <v>青山　拓矢①</v>
      </c>
      <c r="N9" s="227" t="str">
        <f>'男子対戦表'!Q57</f>
        <v>2-1打切</v>
      </c>
      <c r="O9" s="228"/>
      <c r="P9" s="229"/>
      <c r="Q9" s="89" t="str">
        <f>'男子対戦表'!T57</f>
        <v>奥村　陽太②</v>
      </c>
      <c r="R9" s="83"/>
      <c r="S9" s="73"/>
    </row>
    <row r="10" spans="2:19" s="84" customFormat="1" ht="24.75" customHeight="1">
      <c r="B10" s="79"/>
      <c r="C10" s="226"/>
      <c r="D10" s="95" t="str">
        <f>'男子対戦表'!E58</f>
        <v>加藤　樹真②</v>
      </c>
      <c r="E10" s="230"/>
      <c r="F10" s="231"/>
      <c r="G10" s="232"/>
      <c r="H10" s="96" t="str">
        <f>'男子対戦表'!I58</f>
        <v>森　　俊和②</v>
      </c>
      <c r="I10" s="83"/>
      <c r="J10" s="83"/>
      <c r="K10" s="83"/>
      <c r="L10" s="226"/>
      <c r="M10" s="95" t="str">
        <f>'男子対戦表'!P58</f>
        <v>小瀬喜代治①</v>
      </c>
      <c r="N10" s="230"/>
      <c r="O10" s="231"/>
      <c r="P10" s="232"/>
      <c r="Q10" s="96" t="str">
        <f>'男子対戦表'!T58</f>
        <v>山下銀之丞②</v>
      </c>
      <c r="R10" s="83"/>
      <c r="S10" s="73"/>
    </row>
    <row r="11" spans="2:19" s="84" customFormat="1" ht="24.75" customHeight="1" thickBot="1">
      <c r="B11" s="79"/>
      <c r="C11" s="97" t="s">
        <v>25</v>
      </c>
      <c r="D11" s="98" t="str">
        <f>'男子対戦表'!E59</f>
        <v>白井幸太朗①</v>
      </c>
      <c r="E11" s="217" t="str">
        <f>'男子対戦表'!F59</f>
        <v>打切</v>
      </c>
      <c r="F11" s="218"/>
      <c r="G11" s="219"/>
      <c r="H11" s="99" t="str">
        <f>'男子対戦表'!I59</f>
        <v>中本　大翔①</v>
      </c>
      <c r="I11" s="83"/>
      <c r="J11" s="83"/>
      <c r="K11" s="83"/>
      <c r="L11" s="97" t="s">
        <v>25</v>
      </c>
      <c r="M11" s="98" t="str">
        <f>'男子対戦表'!P59</f>
        <v>深尾　風月②</v>
      </c>
      <c r="N11" s="217" t="str">
        <f>'男子対戦表'!Q59</f>
        <v>2-0打切</v>
      </c>
      <c r="O11" s="218"/>
      <c r="P11" s="219"/>
      <c r="Q11" s="99" t="str">
        <f>'男子対戦表'!T59</f>
        <v>三宅　　諒②</v>
      </c>
      <c r="R11" s="83"/>
      <c r="S11" s="73"/>
    </row>
    <row r="12" spans="2:19" s="84" customFormat="1" ht="24.75" customHeight="1">
      <c r="B12" s="79"/>
      <c r="C12" s="100"/>
      <c r="D12" s="100"/>
      <c r="E12" s="101"/>
      <c r="F12" s="101"/>
      <c r="G12" s="101"/>
      <c r="H12" s="100"/>
      <c r="I12" s="83"/>
      <c r="J12" s="83"/>
      <c r="K12" s="83"/>
      <c r="L12" s="100"/>
      <c r="M12" s="100"/>
      <c r="N12" s="101"/>
      <c r="O12" s="101"/>
      <c r="P12" s="101"/>
      <c r="Q12" s="100"/>
      <c r="R12" s="83"/>
      <c r="S12" s="73"/>
    </row>
    <row r="13" spans="2:19" s="84" customFormat="1" ht="24.75" customHeight="1">
      <c r="B13" s="79"/>
      <c r="C13" s="100"/>
      <c r="D13" s="100"/>
      <c r="E13" s="101"/>
      <c r="F13" s="101"/>
      <c r="G13" s="101"/>
      <c r="H13" s="100"/>
      <c r="I13" s="83"/>
      <c r="J13" s="83"/>
      <c r="K13" s="83"/>
      <c r="L13" s="100"/>
      <c r="M13" s="100"/>
      <c r="N13" s="101"/>
      <c r="O13" s="101"/>
      <c r="P13" s="101"/>
      <c r="Q13" s="100"/>
      <c r="R13" s="83"/>
      <c r="S13" s="73"/>
    </row>
    <row r="14" spans="2:19" s="84" customFormat="1" ht="24.75" customHeight="1" thickBot="1">
      <c r="B14" s="79"/>
      <c r="C14" s="73"/>
      <c r="D14" s="73"/>
      <c r="E14" s="102"/>
      <c r="F14" s="102"/>
      <c r="G14" s="102"/>
      <c r="H14" s="73"/>
      <c r="I14" s="79"/>
      <c r="J14" s="79"/>
      <c r="K14" s="79"/>
      <c r="L14" s="73"/>
      <c r="M14" s="73"/>
      <c r="N14" s="102"/>
      <c r="O14" s="102"/>
      <c r="P14" s="102"/>
      <c r="Q14" s="73"/>
      <c r="R14" s="79"/>
      <c r="S14" s="73"/>
    </row>
    <row r="15" spans="2:19" s="84" customFormat="1" ht="24.75" customHeight="1" thickBot="1">
      <c r="B15" s="79"/>
      <c r="C15" s="80" t="s">
        <v>5</v>
      </c>
      <c r="D15" s="81" t="str">
        <f>'男子対戦表'!E63</f>
        <v>麗澤瑞浪</v>
      </c>
      <c r="E15" s="234" t="str">
        <f>'男子対戦表'!F63</f>
        <v>4-0</v>
      </c>
      <c r="F15" s="235">
        <f>'男子対戦表'!G63</f>
        <v>0</v>
      </c>
      <c r="G15" s="236">
        <f>'男子対戦表'!H63</f>
        <v>0</v>
      </c>
      <c r="H15" s="82" t="str">
        <f>'男子対戦表'!I63</f>
        <v>県岐阜商</v>
      </c>
      <c r="I15" s="79"/>
      <c r="J15" s="79"/>
      <c r="K15" s="79"/>
      <c r="L15" s="80" t="s">
        <v>10</v>
      </c>
      <c r="M15" s="81" t="str">
        <f>'男子対戦表'!P63</f>
        <v>岐阜北</v>
      </c>
      <c r="N15" s="237" t="str">
        <f>'男子対戦表'!Q63</f>
        <v>3-2</v>
      </c>
      <c r="O15" s="235" t="str">
        <f>'男子対戦表'!P63</f>
        <v>岐阜北</v>
      </c>
      <c r="P15" s="236" t="str">
        <f>'男子対戦表'!Q63</f>
        <v>3-2</v>
      </c>
      <c r="Q15" s="82" t="str">
        <f>'男子対戦表'!T63</f>
        <v>岐阜</v>
      </c>
      <c r="R15" s="79"/>
      <c r="S15" s="73"/>
    </row>
    <row r="16" spans="2:19" s="84" customFormat="1" ht="24.75" customHeight="1">
      <c r="B16" s="79"/>
      <c r="C16" s="85" t="s">
        <v>21</v>
      </c>
      <c r="D16" s="86" t="str">
        <f>'男子対戦表'!E64</f>
        <v>矢内　大祐②</v>
      </c>
      <c r="E16" s="238" t="str">
        <f>'男子対戦表'!F64</f>
        <v>6-0</v>
      </c>
      <c r="F16" s="239">
        <f>'男子対戦表'!G64</f>
        <v>0</v>
      </c>
      <c r="G16" s="240">
        <f>'男子対戦表'!H64</f>
        <v>0</v>
      </c>
      <c r="H16" s="87" t="str">
        <f>'男子対戦表'!I64</f>
        <v>山田　稜真①</v>
      </c>
      <c r="I16" s="79"/>
      <c r="J16" s="79"/>
      <c r="K16" s="79"/>
      <c r="L16" s="85" t="s">
        <v>21</v>
      </c>
      <c r="M16" s="86" t="str">
        <f>'男子対戦表'!P64</f>
        <v>杉田　健心②</v>
      </c>
      <c r="N16" s="241" t="str">
        <f>'男子対戦表'!Q64</f>
        <v>4-6</v>
      </c>
      <c r="O16" s="239" t="str">
        <f>'男子対戦表'!P64</f>
        <v>杉田　健心②</v>
      </c>
      <c r="P16" s="240" t="str">
        <f>'男子対戦表'!Q64</f>
        <v>4-6</v>
      </c>
      <c r="Q16" s="87" t="str">
        <f>'男子対戦表'!T64</f>
        <v>村田　佑太①</v>
      </c>
      <c r="R16" s="79"/>
      <c r="S16" s="73"/>
    </row>
    <row r="17" spans="2:19" s="84" customFormat="1" ht="24.75" customHeight="1">
      <c r="B17" s="79"/>
      <c r="C17" s="225" t="s">
        <v>22</v>
      </c>
      <c r="D17" s="88" t="str">
        <f>'男子対戦表'!E65</f>
        <v>長田虎汰郎②</v>
      </c>
      <c r="E17" s="227" t="str">
        <f>'男子対戦表'!F65</f>
        <v>6-3</v>
      </c>
      <c r="F17" s="228"/>
      <c r="G17" s="229"/>
      <c r="H17" s="89" t="str">
        <f>'男子対戦表'!I65</f>
        <v>山口　雄大①</v>
      </c>
      <c r="I17" s="79"/>
      <c r="J17" s="79"/>
      <c r="K17" s="79"/>
      <c r="L17" s="225" t="s">
        <v>22</v>
      </c>
      <c r="M17" s="88" t="str">
        <f>'男子対戦表'!P65</f>
        <v>片桐　佳祐②</v>
      </c>
      <c r="N17" s="233" t="str">
        <f>'男子対戦表'!Q65</f>
        <v>6-3</v>
      </c>
      <c r="O17" s="228"/>
      <c r="P17" s="229"/>
      <c r="Q17" s="89" t="str">
        <f>'男子対戦表'!T65</f>
        <v>可知　裕基②</v>
      </c>
      <c r="R17" s="79"/>
      <c r="S17" s="73"/>
    </row>
    <row r="18" spans="2:19" s="84" customFormat="1" ht="24.75" customHeight="1">
      <c r="B18" s="79"/>
      <c r="C18" s="226"/>
      <c r="D18" s="90" t="str">
        <f>'男子対戦表'!E66</f>
        <v>塩崎　一護②</v>
      </c>
      <c r="E18" s="230"/>
      <c r="F18" s="231"/>
      <c r="G18" s="232"/>
      <c r="H18" s="91" t="str">
        <f>'男子対戦表'!I66</f>
        <v>深尾　風月②</v>
      </c>
      <c r="I18" s="79"/>
      <c r="J18" s="79"/>
      <c r="K18" s="79"/>
      <c r="L18" s="226"/>
      <c r="M18" s="90" t="str">
        <f>'男子対戦表'!P66</f>
        <v>奥村　陽太②</v>
      </c>
      <c r="N18" s="230"/>
      <c r="O18" s="231"/>
      <c r="P18" s="232"/>
      <c r="Q18" s="91" t="str">
        <f>'男子対戦表'!T66</f>
        <v>横山　健人②</v>
      </c>
      <c r="R18" s="79"/>
      <c r="S18" s="73"/>
    </row>
    <row r="19" spans="2:19" s="84" customFormat="1" ht="24.75" customHeight="1">
      <c r="B19" s="79"/>
      <c r="C19" s="92" t="s">
        <v>23</v>
      </c>
      <c r="D19" s="93" t="str">
        <f>'男子対戦表'!E67</f>
        <v>西山　大樹①</v>
      </c>
      <c r="E19" s="221" t="str">
        <f>'男子対戦表'!F67</f>
        <v>6-3</v>
      </c>
      <c r="F19" s="222"/>
      <c r="G19" s="223"/>
      <c r="H19" s="94" t="str">
        <f>'男子対戦表'!I67</f>
        <v>清野　皓貴②</v>
      </c>
      <c r="I19" s="79"/>
      <c r="J19" s="79"/>
      <c r="K19" s="79"/>
      <c r="L19" s="92" t="s">
        <v>23</v>
      </c>
      <c r="M19" s="93" t="str">
        <f>'男子対戦表'!P67</f>
        <v>鈴木　啓太②</v>
      </c>
      <c r="N19" s="224" t="str">
        <f>'男子対戦表'!Q67</f>
        <v>6(4)-7</v>
      </c>
      <c r="O19" s="222"/>
      <c r="P19" s="223"/>
      <c r="Q19" s="94" t="str">
        <f>'男子対戦表'!T67</f>
        <v>伏屋　慶一②</v>
      </c>
      <c r="R19" s="79"/>
      <c r="S19" s="73"/>
    </row>
    <row r="20" spans="2:19" s="84" customFormat="1" ht="24.75" customHeight="1">
      <c r="B20" s="79"/>
      <c r="C20" s="225" t="s">
        <v>24</v>
      </c>
      <c r="D20" s="88" t="str">
        <f>'男子対戦表'!E68</f>
        <v>加藤　佑真②</v>
      </c>
      <c r="E20" s="227" t="str">
        <f>'男子対戦表'!F68</f>
        <v>6-0</v>
      </c>
      <c r="F20" s="228"/>
      <c r="G20" s="229"/>
      <c r="H20" s="89" t="str">
        <f>'男子対戦表'!I68</f>
        <v>青山　拓矢①</v>
      </c>
      <c r="I20" s="79"/>
      <c r="J20" s="79"/>
      <c r="K20" s="79"/>
      <c r="L20" s="225" t="s">
        <v>24</v>
      </c>
      <c r="M20" s="88" t="str">
        <f>'男子対戦表'!P68</f>
        <v>山下銀之丞②</v>
      </c>
      <c r="N20" s="233" t="str">
        <f>'男子対戦表'!Q68</f>
        <v>6-3</v>
      </c>
      <c r="O20" s="228"/>
      <c r="P20" s="229"/>
      <c r="Q20" s="89" t="str">
        <f>'男子対戦表'!T68</f>
        <v>八代　征己②</v>
      </c>
      <c r="R20" s="79"/>
      <c r="S20" s="73"/>
    </row>
    <row r="21" spans="2:19" s="84" customFormat="1" ht="24.75" customHeight="1">
      <c r="B21" s="79"/>
      <c r="C21" s="226"/>
      <c r="D21" s="95" t="str">
        <f>'男子対戦表'!E69</f>
        <v>加藤　樹真②</v>
      </c>
      <c r="E21" s="230"/>
      <c r="F21" s="231"/>
      <c r="G21" s="232"/>
      <c r="H21" s="96" t="str">
        <f>'男子対戦表'!I69</f>
        <v>小瀬喜代治①</v>
      </c>
      <c r="I21" s="79"/>
      <c r="J21" s="79"/>
      <c r="K21" s="79"/>
      <c r="L21" s="226"/>
      <c r="M21" s="95" t="str">
        <f>'男子対戦表'!P69</f>
        <v>三宅　　諒②</v>
      </c>
      <c r="N21" s="230"/>
      <c r="O21" s="231"/>
      <c r="P21" s="232"/>
      <c r="Q21" s="96" t="str">
        <f>'男子対戦表'!T69</f>
        <v>森　　俊和②</v>
      </c>
      <c r="R21" s="79"/>
      <c r="S21" s="73"/>
    </row>
    <row r="22" spans="2:19" s="84" customFormat="1" ht="24.75" customHeight="1" thickBot="1">
      <c r="B22" s="79"/>
      <c r="C22" s="97" t="s">
        <v>25</v>
      </c>
      <c r="D22" s="98" t="str">
        <f>'男子対戦表'!E70</f>
        <v>白井幸太朗①</v>
      </c>
      <c r="E22" s="217" t="str">
        <f>'男子対戦表'!F70</f>
        <v>4-0打切</v>
      </c>
      <c r="F22" s="218"/>
      <c r="G22" s="219"/>
      <c r="H22" s="99" t="str">
        <f>'男子対戦表'!I70</f>
        <v>安田　大剛②</v>
      </c>
      <c r="I22" s="79"/>
      <c r="J22" s="79"/>
      <c r="K22" s="79"/>
      <c r="L22" s="97" t="s">
        <v>25</v>
      </c>
      <c r="M22" s="98" t="str">
        <f>'男子対戦表'!P70</f>
        <v>國井　恵佑②</v>
      </c>
      <c r="N22" s="220" t="str">
        <f>'男子対戦表'!Q70</f>
        <v>6-4</v>
      </c>
      <c r="O22" s="218"/>
      <c r="P22" s="219"/>
      <c r="Q22" s="99" t="str">
        <f>'男子対戦表'!T70</f>
        <v>中本　大翔①</v>
      </c>
      <c r="R22" s="79"/>
      <c r="S22" s="73"/>
    </row>
    <row r="23" spans="2:29" s="84" customFormat="1" ht="24.75" customHeight="1">
      <c r="B23" s="79"/>
      <c r="C23" s="103"/>
      <c r="D23" s="103"/>
      <c r="E23" s="104"/>
      <c r="F23" s="105"/>
      <c r="G23" s="105"/>
      <c r="H23" s="103"/>
      <c r="I23" s="73"/>
      <c r="J23" s="73"/>
      <c r="K23" s="73"/>
      <c r="L23" s="103"/>
      <c r="M23" s="103"/>
      <c r="N23" s="104"/>
      <c r="O23" s="105"/>
      <c r="P23" s="105"/>
      <c r="Q23" s="103"/>
      <c r="R23" s="73"/>
      <c r="S23" s="73"/>
      <c r="T23" s="73"/>
      <c r="U23" s="103"/>
      <c r="V23" s="106"/>
      <c r="W23" s="103"/>
      <c r="X23" s="104"/>
      <c r="Y23" s="105"/>
      <c r="Z23" s="105"/>
      <c r="AA23" s="103"/>
      <c r="AB23" s="106"/>
      <c r="AC23" s="73"/>
    </row>
    <row r="24" spans="2:29" s="84" customFormat="1" ht="30" customHeight="1">
      <c r="B24" s="79"/>
      <c r="C24" s="107"/>
      <c r="D24" s="103"/>
      <c r="E24" s="104"/>
      <c r="F24" s="105"/>
      <c r="G24" s="105"/>
      <c r="H24" s="103"/>
      <c r="I24" s="73"/>
      <c r="J24" s="73"/>
      <c r="K24" s="73"/>
      <c r="L24" s="103"/>
      <c r="M24" s="103"/>
      <c r="N24" s="104"/>
      <c r="O24" s="105"/>
      <c r="P24" s="105"/>
      <c r="Q24" s="103"/>
      <c r="R24" s="73"/>
      <c r="S24" s="73"/>
      <c r="T24" s="73"/>
      <c r="U24" s="103"/>
      <c r="V24" s="106"/>
      <c r="W24" s="103"/>
      <c r="X24" s="104"/>
      <c r="Y24" s="105"/>
      <c r="Z24" s="105"/>
      <c r="AA24" s="103"/>
      <c r="AB24" s="106"/>
      <c r="AC24" s="73"/>
    </row>
    <row r="25" ht="30" customHeight="1">
      <c r="B25" s="79"/>
    </row>
    <row r="26" ht="21" customHeight="1">
      <c r="B26" s="79"/>
    </row>
    <row r="27" spans="2:29" s="84" customFormat="1" ht="21" customHeight="1">
      <c r="B27" s="79"/>
      <c r="C27" s="107"/>
      <c r="D27" s="103"/>
      <c r="E27" s="104"/>
      <c r="F27" s="104"/>
      <c r="G27" s="104"/>
      <c r="H27" s="103"/>
      <c r="I27" s="73"/>
      <c r="J27" s="73"/>
      <c r="K27" s="73"/>
      <c r="L27" s="103"/>
      <c r="M27" s="103"/>
      <c r="N27" s="104"/>
      <c r="O27" s="104"/>
      <c r="P27" s="104"/>
      <c r="Q27" s="103"/>
      <c r="R27" s="73"/>
      <c r="S27" s="73"/>
      <c r="T27" s="73"/>
      <c r="U27" s="103"/>
      <c r="V27" s="106"/>
      <c r="W27" s="103"/>
      <c r="X27" s="104"/>
      <c r="Y27" s="104"/>
      <c r="Z27" s="104"/>
      <c r="AA27" s="103"/>
      <c r="AB27" s="106"/>
      <c r="AC27" s="73"/>
    </row>
    <row r="28" spans="2:11" ht="12.75">
      <c r="B28" s="79"/>
      <c r="I28" s="79"/>
      <c r="J28" s="79"/>
      <c r="K28" s="79"/>
    </row>
    <row r="29" spans="9:11" ht="12.75">
      <c r="I29" s="79"/>
      <c r="J29" s="79"/>
      <c r="K29" s="79"/>
    </row>
  </sheetData>
  <sheetProtection/>
  <mergeCells count="34">
    <mergeCell ref="C1:Q1"/>
    <mergeCell ref="C3:Q3"/>
    <mergeCell ref="E4:G4"/>
    <mergeCell ref="N4:P4"/>
    <mergeCell ref="E5:G5"/>
    <mergeCell ref="N5:P5"/>
    <mergeCell ref="C6:C7"/>
    <mergeCell ref="E6:G7"/>
    <mergeCell ref="L6:L7"/>
    <mergeCell ref="N6:P7"/>
    <mergeCell ref="E8:G8"/>
    <mergeCell ref="N8:P8"/>
    <mergeCell ref="C9:C10"/>
    <mergeCell ref="E9:G10"/>
    <mergeCell ref="L9:L10"/>
    <mergeCell ref="N9:P10"/>
    <mergeCell ref="E11:G11"/>
    <mergeCell ref="N11:P11"/>
    <mergeCell ref="E15:G15"/>
    <mergeCell ref="N15:P15"/>
    <mergeCell ref="E16:G16"/>
    <mergeCell ref="N16:P16"/>
    <mergeCell ref="C17:C18"/>
    <mergeCell ref="E17:G18"/>
    <mergeCell ref="L17:L18"/>
    <mergeCell ref="N17:P18"/>
    <mergeCell ref="E22:G22"/>
    <mergeCell ref="N22:P22"/>
    <mergeCell ref="E19:G19"/>
    <mergeCell ref="N19:P19"/>
    <mergeCell ref="C20:C21"/>
    <mergeCell ref="E20:G21"/>
    <mergeCell ref="L20:L21"/>
    <mergeCell ref="N20:P21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34"/>
  <sheetViews>
    <sheetView view="pageBreakPreview" zoomScale="55" zoomScaleSheetLayoutView="55" workbookViewId="0" topLeftCell="A1">
      <selection activeCell="B1" sqref="B1"/>
    </sheetView>
  </sheetViews>
  <sheetFormatPr defaultColWidth="13.00390625" defaultRowHeight="13.5"/>
  <cols>
    <col min="1" max="2" width="3.625" style="73" customWidth="1"/>
    <col min="3" max="3" width="10.625" style="73" customWidth="1"/>
    <col min="4" max="4" width="25.625" style="73" customWidth="1"/>
    <col min="5" max="7" width="3.625" style="108" customWidth="1"/>
    <col min="8" max="8" width="25.625" style="73" customWidth="1"/>
    <col min="9" max="9" width="3.625" style="73" customWidth="1"/>
    <col min="10" max="10" width="1.625" style="73" customWidth="1"/>
    <col min="11" max="11" width="3.625" style="73" customWidth="1"/>
    <col min="12" max="12" width="10.625" style="73" customWidth="1"/>
    <col min="13" max="13" width="25.625" style="73" customWidth="1"/>
    <col min="14" max="16" width="3.625" style="108" customWidth="1"/>
    <col min="17" max="17" width="25.625" style="73" customWidth="1"/>
    <col min="18" max="18" width="3.625" style="73" customWidth="1"/>
    <col min="19" max="19" width="1.625" style="73" customWidth="1"/>
    <col min="20" max="20" width="3.625" style="73" customWidth="1"/>
    <col min="21" max="21" width="10.625" style="73" customWidth="1"/>
    <col min="22" max="22" width="3.00390625" style="73" customWidth="1"/>
    <col min="23" max="23" width="25.625" style="73" customWidth="1"/>
    <col min="24" max="26" width="3.625" style="108" customWidth="1"/>
    <col min="27" max="27" width="25.625" style="73" customWidth="1"/>
    <col min="28" max="28" width="3.00390625" style="73" customWidth="1"/>
    <col min="29" max="29" width="3.625" style="73" customWidth="1"/>
    <col min="30" max="16384" width="13.00390625" style="73" customWidth="1"/>
  </cols>
  <sheetData>
    <row r="1" spans="2:28" ht="31.5" customHeight="1">
      <c r="B1" s="79"/>
      <c r="C1" s="242" t="s">
        <v>400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2:28" ht="24.75" customHeight="1">
      <c r="B2" s="79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2:29" s="78" customFormat="1" ht="30" customHeight="1" thickBot="1">
      <c r="B3" s="83"/>
      <c r="C3" s="243" t="s">
        <v>53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2:19" s="84" customFormat="1" ht="24.75" customHeight="1" thickBot="1">
      <c r="B4" s="79"/>
      <c r="C4" s="80" t="s">
        <v>4</v>
      </c>
      <c r="D4" s="81" t="str">
        <f>'女子対戦表'!E52</f>
        <v>県岐阜商</v>
      </c>
      <c r="E4" s="234" t="str">
        <f>'女子対戦表'!F52</f>
        <v>3-0</v>
      </c>
      <c r="F4" s="235">
        <f>'女子対戦表'!G52</f>
        <v>0</v>
      </c>
      <c r="G4" s="236">
        <f>'女子対戦表'!H52</f>
        <v>0</v>
      </c>
      <c r="H4" s="82" t="str">
        <f>'女子対戦表'!I52</f>
        <v>岐阜</v>
      </c>
      <c r="I4" s="79"/>
      <c r="J4" s="79"/>
      <c r="K4" s="79"/>
      <c r="L4" s="80" t="s">
        <v>4</v>
      </c>
      <c r="M4" s="81" t="str">
        <f>'女子対戦表'!P52</f>
        <v>加納</v>
      </c>
      <c r="N4" s="237" t="str">
        <f>'女子対戦表'!Q52</f>
        <v>3-0</v>
      </c>
      <c r="O4" s="235" t="str">
        <f>'女子対戦表'!P52</f>
        <v>加納</v>
      </c>
      <c r="P4" s="236" t="str">
        <f>'女子対戦表'!Q52</f>
        <v>3-0</v>
      </c>
      <c r="Q4" s="82" t="str">
        <f>'女子対戦表'!T52</f>
        <v>麗澤瑞浪</v>
      </c>
      <c r="R4" s="79"/>
      <c r="S4" s="73"/>
    </row>
    <row r="5" spans="2:19" s="84" customFormat="1" ht="24.75" customHeight="1">
      <c r="B5" s="79"/>
      <c r="C5" s="85" t="s">
        <v>21</v>
      </c>
      <c r="D5" s="86" t="str">
        <f>'女子対戦表'!E53</f>
        <v>向山　莉央②</v>
      </c>
      <c r="E5" s="238" t="str">
        <f>'女子対戦表'!F53</f>
        <v>6-0</v>
      </c>
      <c r="F5" s="239"/>
      <c r="G5" s="240"/>
      <c r="H5" s="87" t="str">
        <f>'女子対戦表'!I53</f>
        <v>丹羽　絢子①</v>
      </c>
      <c r="I5" s="79"/>
      <c r="J5" s="79"/>
      <c r="K5" s="79"/>
      <c r="L5" s="85" t="s">
        <v>21</v>
      </c>
      <c r="M5" s="86" t="str">
        <f>'女子対戦表'!P53</f>
        <v>白橋　乃詠②</v>
      </c>
      <c r="N5" s="241" t="str">
        <f>'女子対戦表'!Q53</f>
        <v>6-3</v>
      </c>
      <c r="O5" s="239"/>
      <c r="P5" s="240"/>
      <c r="Q5" s="87" t="str">
        <f>'女子対戦表'!T53</f>
        <v>古林　優衣①</v>
      </c>
      <c r="R5" s="79"/>
      <c r="S5" s="73"/>
    </row>
    <row r="6" spans="2:19" s="84" customFormat="1" ht="24.75" customHeight="1">
      <c r="B6" s="79"/>
      <c r="C6" s="225" t="s">
        <v>22</v>
      </c>
      <c r="D6" s="88" t="str">
        <f>'女子対戦表'!E54</f>
        <v>酒井　菜帆②</v>
      </c>
      <c r="E6" s="227" t="str">
        <f>'女子対戦表'!F54</f>
        <v>6-0</v>
      </c>
      <c r="F6" s="228"/>
      <c r="G6" s="229"/>
      <c r="H6" s="89" t="str">
        <f>'女子対戦表'!I54</f>
        <v>上原　綺里②</v>
      </c>
      <c r="I6" s="79"/>
      <c r="J6" s="79"/>
      <c r="K6" s="79"/>
      <c r="L6" s="225" t="s">
        <v>22</v>
      </c>
      <c r="M6" s="88" t="str">
        <f>'女子対戦表'!P54</f>
        <v>伏屋　若葉②</v>
      </c>
      <c r="N6" s="233" t="str">
        <f>'女子対戦表'!Q54</f>
        <v>6-4</v>
      </c>
      <c r="O6" s="228"/>
      <c r="P6" s="229"/>
      <c r="Q6" s="89" t="str">
        <f>'女子対戦表'!T54</f>
        <v>工藤　朱音②</v>
      </c>
      <c r="R6" s="79"/>
      <c r="S6" s="73"/>
    </row>
    <row r="7" spans="2:19" s="84" customFormat="1" ht="24.75" customHeight="1">
      <c r="B7" s="79"/>
      <c r="C7" s="226"/>
      <c r="D7" s="90" t="str">
        <f>'女子対戦表'!E55</f>
        <v>下田　莉々①</v>
      </c>
      <c r="E7" s="230"/>
      <c r="F7" s="231"/>
      <c r="G7" s="232"/>
      <c r="H7" s="91" t="str">
        <f>'女子対戦表'!I55</f>
        <v>丹羽　絢香①</v>
      </c>
      <c r="I7" s="79"/>
      <c r="J7" s="79"/>
      <c r="K7" s="79"/>
      <c r="L7" s="226"/>
      <c r="M7" s="90" t="str">
        <f>'女子対戦表'!P55</f>
        <v>尾下　咲愛①</v>
      </c>
      <c r="N7" s="230"/>
      <c r="O7" s="231"/>
      <c r="P7" s="232"/>
      <c r="Q7" s="91" t="str">
        <f>'女子対戦表'!T55</f>
        <v>山川　花純①</v>
      </c>
      <c r="R7" s="79"/>
      <c r="S7" s="73"/>
    </row>
    <row r="8" spans="2:19" s="84" customFormat="1" ht="24.75" customHeight="1">
      <c r="B8" s="79"/>
      <c r="C8" s="92" t="s">
        <v>23</v>
      </c>
      <c r="D8" s="93" t="str">
        <f>'女子対戦表'!E56</f>
        <v>佐野　愛鈴②</v>
      </c>
      <c r="E8" s="221" t="str">
        <f>'女子対戦表'!F56</f>
        <v>6-4</v>
      </c>
      <c r="F8" s="222"/>
      <c r="G8" s="223"/>
      <c r="H8" s="94" t="str">
        <f>'女子対戦表'!I56</f>
        <v>江﨑　叶恵①</v>
      </c>
      <c r="I8" s="79"/>
      <c r="J8" s="79"/>
      <c r="K8" s="79"/>
      <c r="L8" s="92" t="s">
        <v>23</v>
      </c>
      <c r="M8" s="93" t="str">
        <f>'女子対戦表'!P56</f>
        <v>木股　弥子②</v>
      </c>
      <c r="N8" s="224" t="str">
        <f>'女子対戦表'!Q56</f>
        <v>6-0</v>
      </c>
      <c r="O8" s="222"/>
      <c r="P8" s="223"/>
      <c r="Q8" s="94" t="str">
        <f>'女子対戦表'!T56</f>
        <v>森　彩花里①</v>
      </c>
      <c r="R8" s="79"/>
      <c r="S8" s="73"/>
    </row>
    <row r="9" spans="2:19" s="84" customFormat="1" ht="24.75" customHeight="1">
      <c r="B9" s="79"/>
      <c r="C9" s="225" t="s">
        <v>24</v>
      </c>
      <c r="D9" s="88" t="str">
        <f>'女子対戦表'!E57</f>
        <v>岩田　侑芽①</v>
      </c>
      <c r="E9" s="227" t="str">
        <f>'女子対戦表'!F57</f>
        <v>4-0打切</v>
      </c>
      <c r="F9" s="228"/>
      <c r="G9" s="229"/>
      <c r="H9" s="89" t="str">
        <f>'女子対戦表'!I57</f>
        <v>黒田　優良②</v>
      </c>
      <c r="I9" s="79"/>
      <c r="J9" s="79"/>
      <c r="K9" s="79"/>
      <c r="L9" s="225" t="s">
        <v>24</v>
      </c>
      <c r="M9" s="88" t="str">
        <f>'女子対戦表'!P57</f>
        <v>飯田ほのか②</v>
      </c>
      <c r="N9" s="233" t="str">
        <f>'女子対戦表'!Q57</f>
        <v>3-2打切</v>
      </c>
      <c r="O9" s="228"/>
      <c r="P9" s="229"/>
      <c r="Q9" s="89" t="str">
        <f>'女子対戦表'!T57</f>
        <v>鹿倉　美和②</v>
      </c>
      <c r="R9" s="79"/>
      <c r="S9" s="73"/>
    </row>
    <row r="10" spans="2:19" s="84" customFormat="1" ht="24.75" customHeight="1">
      <c r="B10" s="79"/>
      <c r="C10" s="226"/>
      <c r="D10" s="95" t="str">
        <f>'女子対戦表'!E58</f>
        <v>廣瀬菜々音②</v>
      </c>
      <c r="E10" s="230"/>
      <c r="F10" s="231"/>
      <c r="G10" s="232"/>
      <c r="H10" s="96" t="str">
        <f>'女子対戦表'!I58</f>
        <v>鳥居　優和②</v>
      </c>
      <c r="I10" s="79"/>
      <c r="J10" s="79"/>
      <c r="K10" s="79"/>
      <c r="L10" s="226"/>
      <c r="M10" s="95" t="str">
        <f>'女子対戦表'!P58</f>
        <v>小川　侑紗②</v>
      </c>
      <c r="N10" s="230"/>
      <c r="O10" s="231"/>
      <c r="P10" s="232"/>
      <c r="Q10" s="96" t="str">
        <f>'女子対戦表'!T58</f>
        <v>羽柴安里紗②</v>
      </c>
      <c r="R10" s="79"/>
      <c r="S10" s="73"/>
    </row>
    <row r="11" spans="2:19" s="84" customFormat="1" ht="24.75" customHeight="1" thickBot="1">
      <c r="B11" s="79"/>
      <c r="C11" s="97" t="s">
        <v>25</v>
      </c>
      <c r="D11" s="98" t="str">
        <f>'女子対戦表'!E59</f>
        <v>大野　　暖②</v>
      </c>
      <c r="E11" s="217" t="str">
        <f>'女子対戦表'!F59</f>
        <v>4-0打切</v>
      </c>
      <c r="F11" s="218"/>
      <c r="G11" s="219"/>
      <c r="H11" s="99" t="str">
        <f>'女子対戦表'!I59</f>
        <v>福井　　優①</v>
      </c>
      <c r="I11" s="79"/>
      <c r="J11" s="79"/>
      <c r="K11" s="79"/>
      <c r="L11" s="97" t="s">
        <v>25</v>
      </c>
      <c r="M11" s="98" t="str">
        <f>'女子対戦表'!P59</f>
        <v>亀山　紗希②</v>
      </c>
      <c r="N11" s="220" t="str">
        <f>'女子対戦表'!Q59</f>
        <v>3-0打切</v>
      </c>
      <c r="O11" s="218"/>
      <c r="P11" s="219"/>
      <c r="Q11" s="99" t="str">
        <f>'女子対戦表'!T59</f>
        <v>安藤　綾香②</v>
      </c>
      <c r="R11" s="79"/>
      <c r="S11" s="73"/>
    </row>
    <row r="12" spans="2:29" s="84" customFormat="1" ht="24.75" customHeight="1">
      <c r="B12" s="79"/>
      <c r="C12" s="100"/>
      <c r="D12" s="100"/>
      <c r="E12" s="101"/>
      <c r="F12" s="101"/>
      <c r="G12" s="101"/>
      <c r="H12" s="100"/>
      <c r="I12" s="79"/>
      <c r="J12" s="79"/>
      <c r="K12" s="79"/>
      <c r="L12" s="100"/>
      <c r="M12" s="100"/>
      <c r="N12" s="101"/>
      <c r="O12" s="101"/>
      <c r="P12" s="101"/>
      <c r="Q12" s="100"/>
      <c r="R12" s="79"/>
      <c r="S12" s="73"/>
      <c r="T12" s="73"/>
      <c r="U12" s="103"/>
      <c r="V12" s="106"/>
      <c r="W12" s="103"/>
      <c r="X12" s="104"/>
      <c r="Y12" s="104"/>
      <c r="Z12" s="104"/>
      <c r="AA12" s="103"/>
      <c r="AB12" s="106"/>
      <c r="AC12" s="73"/>
    </row>
    <row r="13" spans="2:29" s="84" customFormat="1" ht="24.75" customHeight="1">
      <c r="B13" s="79"/>
      <c r="C13" s="100"/>
      <c r="D13" s="100"/>
      <c r="E13" s="101"/>
      <c r="F13" s="101"/>
      <c r="G13" s="101"/>
      <c r="H13" s="100"/>
      <c r="I13" s="79"/>
      <c r="J13" s="79"/>
      <c r="K13" s="79"/>
      <c r="L13" s="100"/>
      <c r="M13" s="100"/>
      <c r="N13" s="101"/>
      <c r="O13" s="101"/>
      <c r="P13" s="101"/>
      <c r="Q13" s="100"/>
      <c r="R13" s="79"/>
      <c r="S13" s="73"/>
      <c r="T13" s="73"/>
      <c r="U13" s="103"/>
      <c r="V13" s="106"/>
      <c r="W13" s="103"/>
      <c r="X13" s="104"/>
      <c r="Y13" s="104"/>
      <c r="Z13" s="104"/>
      <c r="AA13" s="103"/>
      <c r="AB13" s="106"/>
      <c r="AC13" s="73"/>
    </row>
    <row r="14" spans="2:19" s="84" customFormat="1" ht="24.75" customHeight="1" thickBot="1">
      <c r="B14" s="79"/>
      <c r="C14" s="73"/>
      <c r="D14" s="73"/>
      <c r="E14" s="102"/>
      <c r="F14" s="102"/>
      <c r="G14" s="102"/>
      <c r="H14" s="73"/>
      <c r="I14" s="79"/>
      <c r="J14" s="79"/>
      <c r="K14" s="79"/>
      <c r="L14" s="73"/>
      <c r="M14" s="73"/>
      <c r="N14" s="102"/>
      <c r="O14" s="102"/>
      <c r="P14" s="102"/>
      <c r="Q14" s="73"/>
      <c r="R14" s="79"/>
      <c r="S14" s="73"/>
    </row>
    <row r="15" spans="2:19" s="84" customFormat="1" ht="24.75" customHeight="1" thickBot="1">
      <c r="B15" s="79"/>
      <c r="C15" s="80" t="s">
        <v>5</v>
      </c>
      <c r="D15" s="81" t="str">
        <f>'女子対戦表'!E63</f>
        <v>加納</v>
      </c>
      <c r="E15" s="234" t="str">
        <f>'女子対戦表'!F63</f>
        <v>3-1</v>
      </c>
      <c r="F15" s="235">
        <f>'女子対戦表'!G63</f>
        <v>0</v>
      </c>
      <c r="G15" s="236">
        <f>'女子対戦表'!H63</f>
        <v>0</v>
      </c>
      <c r="H15" s="82" t="str">
        <f>'女子対戦表'!I63</f>
        <v>県岐阜商</v>
      </c>
      <c r="I15" s="79"/>
      <c r="J15" s="79"/>
      <c r="K15" s="79"/>
      <c r="L15" s="80" t="s">
        <v>10</v>
      </c>
      <c r="M15" s="81" t="str">
        <f>'女子対戦表'!P63</f>
        <v>岐阜</v>
      </c>
      <c r="N15" s="237" t="str">
        <f>'女子対戦表'!Q63</f>
        <v>3-1</v>
      </c>
      <c r="O15" s="235" t="str">
        <f>'女子対戦表'!P63</f>
        <v>岐阜</v>
      </c>
      <c r="P15" s="236" t="str">
        <f>'女子対戦表'!Q63</f>
        <v>3-1</v>
      </c>
      <c r="Q15" s="82" t="str">
        <f>'女子対戦表'!T63</f>
        <v>麗澤瑞浪</v>
      </c>
      <c r="R15" s="79"/>
      <c r="S15" s="73"/>
    </row>
    <row r="16" spans="2:19" s="84" customFormat="1" ht="24.75" customHeight="1">
      <c r="B16" s="79"/>
      <c r="C16" s="85" t="s">
        <v>21</v>
      </c>
      <c r="D16" s="86" t="str">
        <f>'女子対戦表'!E64</f>
        <v>白橋　乃詠②</v>
      </c>
      <c r="E16" s="238" t="str">
        <f>'女子対戦表'!F64</f>
        <v>7-5</v>
      </c>
      <c r="F16" s="239"/>
      <c r="G16" s="240"/>
      <c r="H16" s="87" t="str">
        <f>'女子対戦表'!I64</f>
        <v>向山　莉央②</v>
      </c>
      <c r="I16" s="79"/>
      <c r="J16" s="79"/>
      <c r="K16" s="79"/>
      <c r="L16" s="85" t="s">
        <v>21</v>
      </c>
      <c r="M16" s="86" t="str">
        <f>'女子対戦表'!P64</f>
        <v>松原　花心②</v>
      </c>
      <c r="N16" s="241" t="str">
        <f>'女子対戦表'!Q64</f>
        <v>0-6</v>
      </c>
      <c r="O16" s="239"/>
      <c r="P16" s="240"/>
      <c r="Q16" s="87" t="str">
        <f>'女子対戦表'!T64</f>
        <v>古林　優衣①</v>
      </c>
      <c r="R16" s="79"/>
      <c r="S16" s="73"/>
    </row>
    <row r="17" spans="2:19" s="84" customFormat="1" ht="24.75" customHeight="1">
      <c r="B17" s="79"/>
      <c r="C17" s="225" t="s">
        <v>22</v>
      </c>
      <c r="D17" s="88" t="str">
        <f>'女子対戦表'!E65</f>
        <v>伏屋　若葉②</v>
      </c>
      <c r="E17" s="227" t="str">
        <f>'女子対戦表'!F65</f>
        <v>0-6</v>
      </c>
      <c r="F17" s="228"/>
      <c r="G17" s="229"/>
      <c r="H17" s="89" t="str">
        <f>'女子対戦表'!I65</f>
        <v>酒井　菜帆②</v>
      </c>
      <c r="I17" s="79"/>
      <c r="J17" s="79"/>
      <c r="K17" s="79"/>
      <c r="L17" s="225" t="s">
        <v>22</v>
      </c>
      <c r="M17" s="88" t="str">
        <f>'女子対戦表'!P65</f>
        <v>丹羽　絢香①</v>
      </c>
      <c r="N17" s="233" t="str">
        <f>'女子対戦表'!Q65</f>
        <v>6-1</v>
      </c>
      <c r="O17" s="228"/>
      <c r="P17" s="229"/>
      <c r="Q17" s="89" t="str">
        <f>'女子対戦表'!T65</f>
        <v>鹿倉　美和②</v>
      </c>
      <c r="R17" s="79"/>
      <c r="S17" s="73"/>
    </row>
    <row r="18" spans="2:19" s="84" customFormat="1" ht="24.75" customHeight="1">
      <c r="B18" s="79"/>
      <c r="C18" s="226"/>
      <c r="D18" s="90" t="str">
        <f>'女子対戦表'!E66</f>
        <v>飯田ほのか②</v>
      </c>
      <c r="E18" s="230"/>
      <c r="F18" s="231"/>
      <c r="G18" s="232"/>
      <c r="H18" s="91" t="str">
        <f>'女子対戦表'!I66</f>
        <v>下田　莉々①</v>
      </c>
      <c r="I18" s="79"/>
      <c r="J18" s="79"/>
      <c r="K18" s="79"/>
      <c r="L18" s="226"/>
      <c r="M18" s="90" t="str">
        <f>'女子対戦表'!P66</f>
        <v>細川　真由②</v>
      </c>
      <c r="N18" s="230"/>
      <c r="O18" s="231"/>
      <c r="P18" s="232"/>
      <c r="Q18" s="91" t="str">
        <f>'女子対戦表'!T66</f>
        <v>安藤　綾香②</v>
      </c>
      <c r="R18" s="79"/>
      <c r="S18" s="73"/>
    </row>
    <row r="19" spans="2:19" s="84" customFormat="1" ht="24.75" customHeight="1">
      <c r="B19" s="79"/>
      <c r="C19" s="92" t="s">
        <v>23</v>
      </c>
      <c r="D19" s="93" t="str">
        <f>'女子対戦表'!E67</f>
        <v>木股　弥子②</v>
      </c>
      <c r="E19" s="221" t="str">
        <f>'女子対戦表'!F67</f>
        <v>6-3</v>
      </c>
      <c r="F19" s="222"/>
      <c r="G19" s="223"/>
      <c r="H19" s="94" t="str">
        <f>'女子対戦表'!I67</f>
        <v>佐野　愛鈴②</v>
      </c>
      <c r="I19" s="79"/>
      <c r="J19" s="79"/>
      <c r="K19" s="79"/>
      <c r="L19" s="92" t="s">
        <v>23</v>
      </c>
      <c r="M19" s="93" t="str">
        <f>'女子対戦表'!P67</f>
        <v>丹羽　絢子①</v>
      </c>
      <c r="N19" s="224" t="str">
        <f>'女子対戦表'!Q67</f>
        <v>6-2</v>
      </c>
      <c r="O19" s="222"/>
      <c r="P19" s="223"/>
      <c r="Q19" s="94" t="str">
        <f>'女子対戦表'!T67</f>
        <v>森　彩花里①</v>
      </c>
      <c r="R19" s="79"/>
      <c r="S19" s="73"/>
    </row>
    <row r="20" spans="2:19" s="84" customFormat="1" ht="24.75" customHeight="1">
      <c r="B20" s="79"/>
      <c r="C20" s="225" t="s">
        <v>24</v>
      </c>
      <c r="D20" s="88" t="str">
        <f>'女子対戦表'!E68</f>
        <v>亀山　紗希②</v>
      </c>
      <c r="E20" s="227" t="str">
        <f>'女子対戦表'!F68</f>
        <v>6-3</v>
      </c>
      <c r="F20" s="228"/>
      <c r="G20" s="229"/>
      <c r="H20" s="89" t="str">
        <f>'女子対戦表'!I68</f>
        <v>岩田　侑芽①</v>
      </c>
      <c r="I20" s="79"/>
      <c r="J20" s="79"/>
      <c r="K20" s="79"/>
      <c r="L20" s="225" t="s">
        <v>24</v>
      </c>
      <c r="M20" s="88" t="str">
        <f>'女子対戦表'!P68</f>
        <v>上原　綺里②</v>
      </c>
      <c r="N20" s="233" t="str">
        <f>'女子対戦表'!Q68</f>
        <v>6-2</v>
      </c>
      <c r="O20" s="228"/>
      <c r="P20" s="229"/>
      <c r="Q20" s="89" t="str">
        <f>'女子対戦表'!T68</f>
        <v>工藤　朱音②</v>
      </c>
      <c r="R20" s="79"/>
      <c r="S20" s="73"/>
    </row>
    <row r="21" spans="2:19" s="84" customFormat="1" ht="24.75" customHeight="1">
      <c r="B21" s="79"/>
      <c r="C21" s="226"/>
      <c r="D21" s="95" t="str">
        <f>'女子対戦表'!E69</f>
        <v>尾下　咲愛①</v>
      </c>
      <c r="E21" s="230"/>
      <c r="F21" s="231"/>
      <c r="G21" s="232"/>
      <c r="H21" s="96" t="str">
        <f>'女子対戦表'!I69</f>
        <v>廣瀬菜々音②</v>
      </c>
      <c r="I21" s="79"/>
      <c r="J21" s="79"/>
      <c r="K21" s="79"/>
      <c r="L21" s="226"/>
      <c r="M21" s="95" t="str">
        <f>'女子対戦表'!P69</f>
        <v>江﨑　叶恵①</v>
      </c>
      <c r="N21" s="230"/>
      <c r="O21" s="231"/>
      <c r="P21" s="232"/>
      <c r="Q21" s="96" t="str">
        <f>'女子対戦表'!T69</f>
        <v>山川　花純①</v>
      </c>
      <c r="R21" s="79"/>
      <c r="S21" s="73"/>
    </row>
    <row r="22" spans="2:19" s="84" customFormat="1" ht="24.75" customHeight="1" thickBot="1">
      <c r="B22" s="79"/>
      <c r="C22" s="97" t="s">
        <v>25</v>
      </c>
      <c r="D22" s="98" t="str">
        <f>'女子対戦表'!E70</f>
        <v>小川　侑紗②</v>
      </c>
      <c r="E22" s="217" t="str">
        <f>'女子対戦表'!F70</f>
        <v>0-4打切</v>
      </c>
      <c r="F22" s="218"/>
      <c r="G22" s="219"/>
      <c r="H22" s="99" t="str">
        <f>'女子対戦表'!I70</f>
        <v>大野　　暖②</v>
      </c>
      <c r="I22" s="79"/>
      <c r="J22" s="79"/>
      <c r="K22" s="79"/>
      <c r="L22" s="97" t="s">
        <v>25</v>
      </c>
      <c r="M22" s="98" t="str">
        <f>'女子対戦表'!P70</f>
        <v>福井　　優①</v>
      </c>
      <c r="N22" s="220" t="str">
        <f>'女子対戦表'!Q70</f>
        <v>3-0打切</v>
      </c>
      <c r="O22" s="218"/>
      <c r="P22" s="219"/>
      <c r="Q22" s="99" t="str">
        <f>'女子対戦表'!T70</f>
        <v>羽柴安里紗②</v>
      </c>
      <c r="R22" s="79"/>
      <c r="S22" s="73"/>
    </row>
    <row r="23" spans="2:29" s="84" customFormat="1" ht="24.75" customHeight="1">
      <c r="B23" s="79"/>
      <c r="C23" s="100"/>
      <c r="D23" s="100"/>
      <c r="E23" s="101"/>
      <c r="F23" s="101"/>
      <c r="G23" s="101"/>
      <c r="H23" s="100"/>
      <c r="I23" s="79"/>
      <c r="J23" s="79"/>
      <c r="K23" s="79"/>
      <c r="L23" s="100"/>
      <c r="M23" s="100"/>
      <c r="N23" s="101"/>
      <c r="O23" s="101"/>
      <c r="P23" s="101"/>
      <c r="Q23" s="100"/>
      <c r="R23" s="79"/>
      <c r="S23" s="73"/>
      <c r="T23" s="73"/>
      <c r="U23" s="103"/>
      <c r="V23" s="106"/>
      <c r="W23" s="103"/>
      <c r="X23" s="104"/>
      <c r="Y23" s="104"/>
      <c r="Z23" s="104"/>
      <c r="AA23" s="103"/>
      <c r="AB23" s="106"/>
      <c r="AC23" s="73"/>
    </row>
    <row r="24" spans="2:29" s="84" customFormat="1" ht="15" customHeight="1" thickBot="1">
      <c r="B24" s="79"/>
      <c r="C24" s="107"/>
      <c r="D24" s="103"/>
      <c r="E24" s="104"/>
      <c r="F24" s="104"/>
      <c r="G24" s="104"/>
      <c r="H24" s="103"/>
      <c r="I24" s="79"/>
      <c r="J24" s="79"/>
      <c r="K24" s="79"/>
      <c r="L24" s="107"/>
      <c r="M24" s="103"/>
      <c r="N24" s="104"/>
      <c r="O24" s="104"/>
      <c r="P24" s="104"/>
      <c r="Q24" s="103"/>
      <c r="R24" s="79"/>
      <c r="S24" s="73"/>
      <c r="T24" s="73"/>
      <c r="U24" s="103"/>
      <c r="V24" s="106"/>
      <c r="W24" s="103"/>
      <c r="X24" s="104"/>
      <c r="Y24" s="104"/>
      <c r="Z24" s="104"/>
      <c r="AA24" s="103"/>
      <c r="AB24" s="106"/>
      <c r="AC24" s="73"/>
    </row>
    <row r="25" spans="2:18" s="84" customFormat="1" ht="21" customHeight="1" thickBot="1">
      <c r="B25" s="79"/>
      <c r="C25" s="80" t="s">
        <v>68</v>
      </c>
      <c r="D25" s="81" t="e">
        <f>VLOOKUP(B25,'女子データー'!$A$2:$L$17,2,0)</f>
        <v>#N/A</v>
      </c>
      <c r="E25" s="237"/>
      <c r="F25" s="246"/>
      <c r="G25" s="247"/>
      <c r="H25" s="82" t="e">
        <f>VLOOKUP(I25,'女子データー'!$A$2:$L$17,2,0)</f>
        <v>#N/A</v>
      </c>
      <c r="I25" s="79"/>
      <c r="J25" s="79"/>
      <c r="K25" s="109"/>
      <c r="R25" s="109"/>
    </row>
    <row r="26" spans="2:18" s="84" customFormat="1" ht="21" customHeight="1">
      <c r="B26" s="79"/>
      <c r="C26" s="85" t="s">
        <v>21</v>
      </c>
      <c r="D26" s="86" t="e">
        <f>VLOOKUP(B25,'女子データー'!$A$2:$L$17,3.45678+B26,1)</f>
        <v>#N/A</v>
      </c>
      <c r="E26" s="241"/>
      <c r="F26" s="248"/>
      <c r="G26" s="249"/>
      <c r="H26" s="87" t="e">
        <f>VLOOKUP(I25,'女子データー'!$A$2:$L$17,3.45678+I26,1)</f>
        <v>#N/A</v>
      </c>
      <c r="I26" s="79"/>
      <c r="J26" s="79"/>
      <c r="K26" s="109"/>
      <c r="R26" s="109"/>
    </row>
    <row r="27" spans="2:18" s="84" customFormat="1" ht="21" customHeight="1">
      <c r="B27" s="79"/>
      <c r="C27" s="225" t="s">
        <v>22</v>
      </c>
      <c r="D27" s="88" t="e">
        <f>VLOOKUP(B25,'女子データー'!$A$2:$L$17,3.45678+B27,1)</f>
        <v>#N/A</v>
      </c>
      <c r="E27" s="233"/>
      <c r="F27" s="250"/>
      <c r="G27" s="251"/>
      <c r="H27" s="89" t="e">
        <f>VLOOKUP(I25,'女子データー'!$A$2:$L$17,3.45678+I27,1)</f>
        <v>#N/A</v>
      </c>
      <c r="I27" s="79"/>
      <c r="J27" s="79"/>
      <c r="K27" s="109"/>
      <c r="R27" s="109"/>
    </row>
    <row r="28" spans="2:18" s="84" customFormat="1" ht="21" customHeight="1">
      <c r="B28" s="79"/>
      <c r="C28" s="226"/>
      <c r="D28" s="90" t="e">
        <f>VLOOKUP(B25,'女子データー'!$A$2:$L$17,3.45678+B28,1)</f>
        <v>#N/A</v>
      </c>
      <c r="E28" s="252"/>
      <c r="F28" s="253"/>
      <c r="G28" s="254"/>
      <c r="H28" s="91" t="e">
        <f>VLOOKUP(I25,'女子データー'!$A$2:$L$17,3.45678+I28,1)</f>
        <v>#N/A</v>
      </c>
      <c r="I28" s="79"/>
      <c r="J28" s="79"/>
      <c r="K28" s="109"/>
      <c r="R28" s="109"/>
    </row>
    <row r="29" spans="2:18" s="84" customFormat="1" ht="21" customHeight="1">
      <c r="B29" s="79"/>
      <c r="C29" s="92" t="s">
        <v>23</v>
      </c>
      <c r="D29" s="93" t="e">
        <f>VLOOKUP(B25,'女子データー'!$A$2:$L$17,3.45678+B29,1)</f>
        <v>#N/A</v>
      </c>
      <c r="E29" s="224"/>
      <c r="F29" s="255"/>
      <c r="G29" s="256"/>
      <c r="H29" s="94" t="e">
        <f>VLOOKUP(I25,'女子データー'!$A$2:$L$17,3.45678+I29,1)</f>
        <v>#N/A</v>
      </c>
      <c r="I29" s="79"/>
      <c r="J29" s="79"/>
      <c r="K29" s="109"/>
      <c r="R29" s="109"/>
    </row>
    <row r="30" spans="2:18" s="84" customFormat="1" ht="21" customHeight="1">
      <c r="B30" s="79"/>
      <c r="C30" s="225" t="s">
        <v>24</v>
      </c>
      <c r="D30" s="88" t="e">
        <f>VLOOKUP(B25,'女子データー'!$A$2:$L$17,3.45678+B30,1)</f>
        <v>#N/A</v>
      </c>
      <c r="E30" s="233"/>
      <c r="F30" s="250"/>
      <c r="G30" s="251"/>
      <c r="H30" s="89" t="e">
        <f>VLOOKUP(I25,'女子データー'!$A$2:$L$17,3.45678+I30,1)</f>
        <v>#N/A</v>
      </c>
      <c r="I30" s="79"/>
      <c r="J30" s="79"/>
      <c r="K30" s="109"/>
      <c r="R30" s="109"/>
    </row>
    <row r="31" spans="2:18" s="84" customFormat="1" ht="21" customHeight="1">
      <c r="B31" s="79"/>
      <c r="C31" s="226"/>
      <c r="D31" s="95" t="e">
        <f>VLOOKUP(B25,'女子データー'!$A$2:$L$17,3.45678+B31,1)</f>
        <v>#N/A</v>
      </c>
      <c r="E31" s="252"/>
      <c r="F31" s="253"/>
      <c r="G31" s="254"/>
      <c r="H31" s="96" t="e">
        <f>VLOOKUP(I25,'女子データー'!$A$2:$L$17,3.45678+I31,1)</f>
        <v>#N/A</v>
      </c>
      <c r="I31" s="79"/>
      <c r="J31" s="79"/>
      <c r="K31" s="109"/>
      <c r="R31" s="109"/>
    </row>
    <row r="32" spans="2:18" s="84" customFormat="1" ht="21" customHeight="1" thickBot="1">
      <c r="B32" s="79"/>
      <c r="C32" s="97" t="s">
        <v>25</v>
      </c>
      <c r="D32" s="98" t="e">
        <f>VLOOKUP(B25,'女子データー'!$A$2:$L$17,3.45678+B32,1)</f>
        <v>#N/A</v>
      </c>
      <c r="E32" s="220"/>
      <c r="F32" s="244"/>
      <c r="G32" s="245"/>
      <c r="H32" s="99" t="e">
        <f>VLOOKUP(I25,'女子データー'!$A$2:$L$17,3.45678+I32,1)</f>
        <v>#N/A</v>
      </c>
      <c r="I32" s="79"/>
      <c r="J32" s="79"/>
      <c r="K32" s="109"/>
      <c r="R32" s="109"/>
    </row>
    <row r="33" spans="2:11" ht="12.75">
      <c r="B33" s="79"/>
      <c r="I33" s="79"/>
      <c r="J33" s="79"/>
      <c r="K33" s="79"/>
    </row>
    <row r="34" spans="9:11" ht="12.75">
      <c r="I34" s="79"/>
      <c r="J34" s="79"/>
      <c r="K34" s="79"/>
    </row>
  </sheetData>
  <sheetProtection/>
  <mergeCells count="42">
    <mergeCell ref="C1:Q1"/>
    <mergeCell ref="C3:Q3"/>
    <mergeCell ref="E4:G4"/>
    <mergeCell ref="N4:P4"/>
    <mergeCell ref="E5:G5"/>
    <mergeCell ref="N5:P5"/>
    <mergeCell ref="C6:C7"/>
    <mergeCell ref="E6:G7"/>
    <mergeCell ref="L6:L7"/>
    <mergeCell ref="N6:P7"/>
    <mergeCell ref="E8:G8"/>
    <mergeCell ref="N8:P8"/>
    <mergeCell ref="C9:C10"/>
    <mergeCell ref="E9:G10"/>
    <mergeCell ref="L9:L10"/>
    <mergeCell ref="N9:P10"/>
    <mergeCell ref="E11:G11"/>
    <mergeCell ref="N11:P11"/>
    <mergeCell ref="E15:G15"/>
    <mergeCell ref="N15:P15"/>
    <mergeCell ref="E16:G16"/>
    <mergeCell ref="N16:P16"/>
    <mergeCell ref="C17:C18"/>
    <mergeCell ref="E17:G18"/>
    <mergeCell ref="L17:L18"/>
    <mergeCell ref="N17:P18"/>
    <mergeCell ref="E19:G19"/>
    <mergeCell ref="N19:P19"/>
    <mergeCell ref="C20:C21"/>
    <mergeCell ref="E20:G21"/>
    <mergeCell ref="L20:L21"/>
    <mergeCell ref="N20:P21"/>
    <mergeCell ref="E22:G22"/>
    <mergeCell ref="N22:P22"/>
    <mergeCell ref="E32:G32"/>
    <mergeCell ref="E25:G25"/>
    <mergeCell ref="E26:G26"/>
    <mergeCell ref="C27:C28"/>
    <mergeCell ref="E27:G28"/>
    <mergeCell ref="E29:G29"/>
    <mergeCell ref="C30:C31"/>
    <mergeCell ref="E30:G31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63"/>
  <sheetViews>
    <sheetView view="pageBreakPreview" zoomScale="60" workbookViewId="0" topLeftCell="A1">
      <selection activeCell="A1" sqref="A1"/>
    </sheetView>
  </sheetViews>
  <sheetFormatPr defaultColWidth="13.00390625" defaultRowHeight="13.5"/>
  <cols>
    <col min="1" max="2" width="3.375" style="73" customWidth="1"/>
    <col min="3" max="3" width="10.625" style="73" customWidth="1"/>
    <col min="4" max="4" width="25.625" style="73" customWidth="1"/>
    <col min="5" max="7" width="3.625" style="108" customWidth="1"/>
    <col min="8" max="8" width="25.625" style="73" customWidth="1"/>
    <col min="9" max="9" width="3.625" style="73" customWidth="1"/>
    <col min="10" max="10" width="1.625" style="73" customWidth="1"/>
    <col min="11" max="11" width="3.625" style="73" customWidth="1"/>
    <col min="12" max="12" width="10.625" style="73" customWidth="1"/>
    <col min="13" max="13" width="25.625" style="73" customWidth="1"/>
    <col min="14" max="16" width="3.625" style="108" customWidth="1"/>
    <col min="17" max="17" width="25.625" style="73" customWidth="1"/>
    <col min="18" max="19" width="3.375" style="73" customWidth="1"/>
    <col min="20" max="20" width="3.625" style="73" customWidth="1"/>
    <col min="21" max="21" width="10.625" style="73" customWidth="1"/>
    <col min="22" max="22" width="3.00390625" style="73" customWidth="1"/>
    <col min="23" max="23" width="25.625" style="73" customWidth="1"/>
    <col min="24" max="26" width="3.625" style="108" customWidth="1"/>
    <col min="27" max="27" width="25.625" style="73" customWidth="1"/>
    <col min="28" max="28" width="3.00390625" style="73" customWidth="1"/>
    <col min="29" max="29" width="3.625" style="73" customWidth="1"/>
    <col min="30" max="16384" width="13.00390625" style="73" customWidth="1"/>
  </cols>
  <sheetData>
    <row r="1" spans="3:28" ht="30">
      <c r="C1" s="242" t="s">
        <v>400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3:28" ht="24.75" customHeight="1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2:29" s="78" customFormat="1" ht="30" customHeight="1" thickBot="1">
      <c r="B3" s="77"/>
      <c r="C3" s="243" t="s">
        <v>36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2:19" s="84" customFormat="1" ht="24.75" customHeight="1" thickBot="1">
      <c r="B4" s="79"/>
      <c r="C4" s="80" t="s">
        <v>4</v>
      </c>
      <c r="D4" s="81" t="s">
        <v>8</v>
      </c>
      <c r="E4" s="237" t="s">
        <v>449</v>
      </c>
      <c r="F4" s="246"/>
      <c r="G4" s="247"/>
      <c r="H4" s="82" t="s">
        <v>28</v>
      </c>
      <c r="I4" s="83"/>
      <c r="J4" s="83"/>
      <c r="K4" s="83"/>
      <c r="L4" s="80" t="s">
        <v>4</v>
      </c>
      <c r="M4" s="81" t="s">
        <v>19</v>
      </c>
      <c r="N4" s="237" t="s">
        <v>449</v>
      </c>
      <c r="O4" s="246"/>
      <c r="P4" s="247"/>
      <c r="Q4" s="82" t="s">
        <v>79</v>
      </c>
      <c r="R4" s="83"/>
      <c r="S4" s="73"/>
    </row>
    <row r="5" spans="2:19" s="84" customFormat="1" ht="24.75" customHeight="1">
      <c r="B5" s="79"/>
      <c r="C5" s="85" t="s">
        <v>21</v>
      </c>
      <c r="D5" s="86" t="s">
        <v>360</v>
      </c>
      <c r="E5" s="241" t="s">
        <v>450</v>
      </c>
      <c r="F5" s="248"/>
      <c r="G5" s="249"/>
      <c r="H5" s="87" t="s">
        <v>261</v>
      </c>
      <c r="I5" s="83"/>
      <c r="J5" s="83"/>
      <c r="K5" s="83"/>
      <c r="L5" s="85" t="s">
        <v>21</v>
      </c>
      <c r="M5" s="86" t="s">
        <v>241</v>
      </c>
      <c r="N5" s="241" t="s">
        <v>450</v>
      </c>
      <c r="O5" s="248"/>
      <c r="P5" s="249"/>
      <c r="Q5" s="87" t="s">
        <v>251</v>
      </c>
      <c r="R5" s="83"/>
      <c r="S5" s="73"/>
    </row>
    <row r="6" spans="2:19" s="84" customFormat="1" ht="24.75" customHeight="1">
      <c r="B6" s="79"/>
      <c r="C6" s="225" t="s">
        <v>37</v>
      </c>
      <c r="D6" s="88" t="s">
        <v>363</v>
      </c>
      <c r="E6" s="233" t="s">
        <v>451</v>
      </c>
      <c r="F6" s="250"/>
      <c r="G6" s="251"/>
      <c r="H6" s="89" t="s">
        <v>264</v>
      </c>
      <c r="I6" s="83"/>
      <c r="J6" s="83"/>
      <c r="K6" s="83"/>
      <c r="L6" s="225" t="s">
        <v>37</v>
      </c>
      <c r="M6" s="88" t="s">
        <v>242</v>
      </c>
      <c r="N6" s="233" t="s">
        <v>451</v>
      </c>
      <c r="O6" s="250"/>
      <c r="P6" s="251"/>
      <c r="Q6" s="89" t="s">
        <v>252</v>
      </c>
      <c r="R6" s="83"/>
      <c r="S6" s="73"/>
    </row>
    <row r="7" spans="2:19" s="84" customFormat="1" ht="24.75" customHeight="1">
      <c r="B7" s="79"/>
      <c r="C7" s="226"/>
      <c r="D7" s="90" t="s">
        <v>365</v>
      </c>
      <c r="E7" s="252"/>
      <c r="F7" s="253"/>
      <c r="G7" s="254"/>
      <c r="H7" s="91" t="s">
        <v>265</v>
      </c>
      <c r="I7" s="83"/>
      <c r="J7" s="83"/>
      <c r="K7" s="83"/>
      <c r="L7" s="226"/>
      <c r="M7" s="90" t="s">
        <v>244</v>
      </c>
      <c r="N7" s="252"/>
      <c r="O7" s="253"/>
      <c r="P7" s="254"/>
      <c r="Q7" s="91" t="s">
        <v>253</v>
      </c>
      <c r="R7" s="83"/>
      <c r="S7" s="73"/>
    </row>
    <row r="8" spans="2:19" s="84" customFormat="1" ht="24.75" customHeight="1">
      <c r="B8" s="79"/>
      <c r="C8" s="92" t="s">
        <v>38</v>
      </c>
      <c r="D8" s="93" t="s">
        <v>361</v>
      </c>
      <c r="E8" s="224" t="s">
        <v>451</v>
      </c>
      <c r="F8" s="255"/>
      <c r="G8" s="256"/>
      <c r="H8" s="94" t="s">
        <v>262</v>
      </c>
      <c r="I8" s="83"/>
      <c r="J8" s="83"/>
      <c r="K8" s="83"/>
      <c r="L8" s="92" t="s">
        <v>38</v>
      </c>
      <c r="M8" s="93" t="s">
        <v>243</v>
      </c>
      <c r="N8" s="224" t="s">
        <v>456</v>
      </c>
      <c r="O8" s="255"/>
      <c r="P8" s="256"/>
      <c r="Q8" s="94" t="s">
        <v>257</v>
      </c>
      <c r="R8" s="83"/>
      <c r="S8" s="73"/>
    </row>
    <row r="9" spans="2:19" s="84" customFormat="1" ht="24.75" customHeight="1">
      <c r="B9" s="79"/>
      <c r="C9" s="225" t="s">
        <v>39</v>
      </c>
      <c r="D9" s="88" t="s">
        <v>364</v>
      </c>
      <c r="E9" s="233" t="s">
        <v>452</v>
      </c>
      <c r="F9" s="250"/>
      <c r="G9" s="251"/>
      <c r="H9" s="89" t="s">
        <v>266</v>
      </c>
      <c r="I9" s="83"/>
      <c r="J9" s="83"/>
      <c r="K9" s="83"/>
      <c r="L9" s="225" t="s">
        <v>40</v>
      </c>
      <c r="M9" s="88" t="s">
        <v>245</v>
      </c>
      <c r="N9" s="233" t="s">
        <v>457</v>
      </c>
      <c r="O9" s="250"/>
      <c r="P9" s="251"/>
      <c r="Q9" s="89" t="s">
        <v>254</v>
      </c>
      <c r="R9" s="83"/>
      <c r="S9" s="73"/>
    </row>
    <row r="10" spans="2:19" s="84" customFormat="1" ht="24.75" customHeight="1">
      <c r="B10" s="79"/>
      <c r="C10" s="226"/>
      <c r="D10" s="95" t="s">
        <v>366</v>
      </c>
      <c r="E10" s="252"/>
      <c r="F10" s="253"/>
      <c r="G10" s="254"/>
      <c r="H10" s="96" t="s">
        <v>267</v>
      </c>
      <c r="I10" s="83"/>
      <c r="J10" s="83"/>
      <c r="K10" s="83"/>
      <c r="L10" s="226"/>
      <c r="M10" s="95" t="s">
        <v>248</v>
      </c>
      <c r="N10" s="252"/>
      <c r="O10" s="253"/>
      <c r="P10" s="254"/>
      <c r="Q10" s="96" t="s">
        <v>256</v>
      </c>
      <c r="R10" s="83"/>
      <c r="S10" s="73"/>
    </row>
    <row r="11" spans="2:19" s="84" customFormat="1" ht="24.75" customHeight="1" thickBot="1">
      <c r="B11" s="79"/>
      <c r="C11" s="97" t="s">
        <v>41</v>
      </c>
      <c r="D11" s="98" t="s">
        <v>362</v>
      </c>
      <c r="E11" s="220" t="s">
        <v>452</v>
      </c>
      <c r="F11" s="244"/>
      <c r="G11" s="245"/>
      <c r="H11" s="99" t="s">
        <v>263</v>
      </c>
      <c r="I11" s="83"/>
      <c r="J11" s="83"/>
      <c r="K11" s="83"/>
      <c r="L11" s="97" t="s">
        <v>42</v>
      </c>
      <c r="M11" s="98" t="s">
        <v>246</v>
      </c>
      <c r="N11" s="220" t="s">
        <v>458</v>
      </c>
      <c r="O11" s="244"/>
      <c r="P11" s="245"/>
      <c r="Q11" s="99" t="s">
        <v>258</v>
      </c>
      <c r="R11" s="83"/>
      <c r="S11" s="73"/>
    </row>
    <row r="12" spans="2:19" s="84" customFormat="1" ht="24.75" customHeight="1">
      <c r="B12" s="79"/>
      <c r="C12" s="100"/>
      <c r="D12" s="100"/>
      <c r="E12" s="101"/>
      <c r="F12" s="101"/>
      <c r="G12" s="101"/>
      <c r="H12" s="100"/>
      <c r="I12" s="83"/>
      <c r="J12" s="83"/>
      <c r="K12" s="83"/>
      <c r="L12" s="100"/>
      <c r="M12" s="100"/>
      <c r="N12" s="101"/>
      <c r="O12" s="101"/>
      <c r="P12" s="101"/>
      <c r="Q12" s="100"/>
      <c r="R12" s="83"/>
      <c r="S12" s="73"/>
    </row>
    <row r="13" spans="2:19" s="84" customFormat="1" ht="24.75" customHeight="1">
      <c r="B13" s="79"/>
      <c r="C13" s="100"/>
      <c r="D13" s="100"/>
      <c r="E13" s="101"/>
      <c r="F13" s="101"/>
      <c r="G13" s="101"/>
      <c r="H13" s="100"/>
      <c r="I13" s="83"/>
      <c r="J13" s="83"/>
      <c r="K13" s="83"/>
      <c r="L13" s="100"/>
      <c r="M13" s="100"/>
      <c r="N13" s="101"/>
      <c r="O13" s="101"/>
      <c r="P13" s="101"/>
      <c r="Q13" s="100"/>
      <c r="R13" s="83"/>
      <c r="S13" s="73"/>
    </row>
    <row r="14" spans="2:19" s="84" customFormat="1" ht="24.75" customHeight="1" thickBot="1">
      <c r="B14" s="79"/>
      <c r="C14" s="73"/>
      <c r="D14" s="73"/>
      <c r="E14" s="102"/>
      <c r="F14" s="102"/>
      <c r="G14" s="102"/>
      <c r="H14" s="73"/>
      <c r="I14" s="79"/>
      <c r="J14" s="79"/>
      <c r="K14" s="79"/>
      <c r="L14" s="73"/>
      <c r="M14" s="73"/>
      <c r="N14" s="102"/>
      <c r="O14" s="102"/>
      <c r="P14" s="102"/>
      <c r="Q14" s="73"/>
      <c r="R14" s="79"/>
      <c r="S14" s="73"/>
    </row>
    <row r="15" spans="2:19" s="84" customFormat="1" ht="24.75" customHeight="1" thickBot="1">
      <c r="B15" s="79"/>
      <c r="C15" s="80" t="s">
        <v>43</v>
      </c>
      <c r="D15" s="81" t="s">
        <v>8</v>
      </c>
      <c r="E15" s="237" t="s">
        <v>453</v>
      </c>
      <c r="F15" s="246"/>
      <c r="G15" s="247"/>
      <c r="H15" s="82" t="s">
        <v>19</v>
      </c>
      <c r="I15" s="79"/>
      <c r="J15" s="79"/>
      <c r="K15" s="79"/>
      <c r="L15" s="80" t="s">
        <v>10</v>
      </c>
      <c r="M15" s="81" t="s">
        <v>79</v>
      </c>
      <c r="N15" s="237" t="s">
        <v>459</v>
      </c>
      <c r="O15" s="246"/>
      <c r="P15" s="247"/>
      <c r="Q15" s="82" t="s">
        <v>28</v>
      </c>
      <c r="R15" s="79"/>
      <c r="S15" s="73"/>
    </row>
    <row r="16" spans="2:19" s="84" customFormat="1" ht="24.75" customHeight="1">
      <c r="B16" s="79"/>
      <c r="C16" s="85" t="s">
        <v>44</v>
      </c>
      <c r="D16" s="86" t="s">
        <v>360</v>
      </c>
      <c r="E16" s="241" t="s">
        <v>451</v>
      </c>
      <c r="F16" s="248"/>
      <c r="G16" s="249"/>
      <c r="H16" s="87" t="s">
        <v>241</v>
      </c>
      <c r="I16" s="79"/>
      <c r="J16" s="79"/>
      <c r="K16" s="79"/>
      <c r="L16" s="85" t="s">
        <v>45</v>
      </c>
      <c r="M16" s="86" t="s">
        <v>251</v>
      </c>
      <c r="N16" s="241" t="s">
        <v>460</v>
      </c>
      <c r="O16" s="248"/>
      <c r="P16" s="249"/>
      <c r="Q16" s="87" t="s">
        <v>261</v>
      </c>
      <c r="R16" s="79"/>
      <c r="S16" s="73"/>
    </row>
    <row r="17" spans="2:19" s="84" customFormat="1" ht="24.75" customHeight="1">
      <c r="B17" s="79"/>
      <c r="C17" s="225" t="s">
        <v>46</v>
      </c>
      <c r="D17" s="88" t="s">
        <v>363</v>
      </c>
      <c r="E17" s="233" t="s">
        <v>454</v>
      </c>
      <c r="F17" s="250"/>
      <c r="G17" s="251"/>
      <c r="H17" s="89" t="s">
        <v>244</v>
      </c>
      <c r="I17" s="79"/>
      <c r="J17" s="79"/>
      <c r="K17" s="79"/>
      <c r="L17" s="225" t="s">
        <v>47</v>
      </c>
      <c r="M17" s="88" t="s">
        <v>252</v>
      </c>
      <c r="N17" s="233" t="s">
        <v>454</v>
      </c>
      <c r="O17" s="250"/>
      <c r="P17" s="251"/>
      <c r="Q17" s="89" t="s">
        <v>264</v>
      </c>
      <c r="R17" s="79"/>
      <c r="S17" s="73"/>
    </row>
    <row r="18" spans="2:19" s="84" customFormat="1" ht="24.75" customHeight="1">
      <c r="B18" s="79"/>
      <c r="C18" s="226"/>
      <c r="D18" s="90" t="s">
        <v>365</v>
      </c>
      <c r="E18" s="252"/>
      <c r="F18" s="253"/>
      <c r="G18" s="254"/>
      <c r="H18" s="91" t="s">
        <v>246</v>
      </c>
      <c r="I18" s="79"/>
      <c r="J18" s="79"/>
      <c r="K18" s="79"/>
      <c r="L18" s="226"/>
      <c r="M18" s="90" t="s">
        <v>254</v>
      </c>
      <c r="N18" s="252"/>
      <c r="O18" s="253"/>
      <c r="P18" s="254"/>
      <c r="Q18" s="91" t="s">
        <v>265</v>
      </c>
      <c r="R18" s="79"/>
      <c r="S18" s="73"/>
    </row>
    <row r="19" spans="2:19" s="84" customFormat="1" ht="24.75" customHeight="1">
      <c r="B19" s="79"/>
      <c r="C19" s="92" t="s">
        <v>48</v>
      </c>
      <c r="D19" s="93" t="s">
        <v>361</v>
      </c>
      <c r="E19" s="224" t="s">
        <v>454</v>
      </c>
      <c r="F19" s="255"/>
      <c r="G19" s="256"/>
      <c r="H19" s="94" t="s">
        <v>242</v>
      </c>
      <c r="I19" s="79"/>
      <c r="J19" s="79"/>
      <c r="K19" s="79"/>
      <c r="L19" s="92" t="s">
        <v>49</v>
      </c>
      <c r="M19" s="93" t="s">
        <v>253</v>
      </c>
      <c r="N19" s="224" t="s">
        <v>461</v>
      </c>
      <c r="O19" s="255"/>
      <c r="P19" s="256"/>
      <c r="Q19" s="94" t="s">
        <v>262</v>
      </c>
      <c r="R19" s="79"/>
      <c r="S19" s="73"/>
    </row>
    <row r="20" spans="2:19" s="84" customFormat="1" ht="24.75" customHeight="1">
      <c r="B20" s="79"/>
      <c r="C20" s="225" t="s">
        <v>50</v>
      </c>
      <c r="D20" s="88" t="s">
        <v>364</v>
      </c>
      <c r="E20" s="233" t="s">
        <v>451</v>
      </c>
      <c r="F20" s="250"/>
      <c r="G20" s="251"/>
      <c r="H20" s="89" t="s">
        <v>245</v>
      </c>
      <c r="I20" s="79"/>
      <c r="J20" s="79"/>
      <c r="K20" s="79"/>
      <c r="L20" s="225" t="s">
        <v>51</v>
      </c>
      <c r="M20" s="88" t="s">
        <v>256</v>
      </c>
      <c r="N20" s="233" t="s">
        <v>454</v>
      </c>
      <c r="O20" s="250"/>
      <c r="P20" s="251"/>
      <c r="Q20" s="89" t="s">
        <v>266</v>
      </c>
      <c r="R20" s="79"/>
      <c r="S20" s="73"/>
    </row>
    <row r="21" spans="2:19" s="84" customFormat="1" ht="24.75" customHeight="1">
      <c r="B21" s="79"/>
      <c r="C21" s="226"/>
      <c r="D21" s="95" t="s">
        <v>366</v>
      </c>
      <c r="E21" s="252"/>
      <c r="F21" s="253"/>
      <c r="G21" s="254"/>
      <c r="H21" s="96" t="s">
        <v>248</v>
      </c>
      <c r="I21" s="79"/>
      <c r="J21" s="79"/>
      <c r="K21" s="79"/>
      <c r="L21" s="226"/>
      <c r="M21" s="95" t="s">
        <v>258</v>
      </c>
      <c r="N21" s="252"/>
      <c r="O21" s="253"/>
      <c r="P21" s="254"/>
      <c r="Q21" s="96" t="s">
        <v>267</v>
      </c>
      <c r="R21" s="79"/>
      <c r="S21" s="73"/>
    </row>
    <row r="22" spans="2:19" s="84" customFormat="1" ht="24.75" customHeight="1" thickBot="1">
      <c r="B22" s="79"/>
      <c r="C22" s="97" t="s">
        <v>42</v>
      </c>
      <c r="D22" s="98" t="s">
        <v>362</v>
      </c>
      <c r="E22" s="220" t="s">
        <v>455</v>
      </c>
      <c r="F22" s="244"/>
      <c r="G22" s="245"/>
      <c r="H22" s="99" t="s">
        <v>243</v>
      </c>
      <c r="I22" s="79"/>
      <c r="J22" s="79"/>
      <c r="K22" s="79"/>
      <c r="L22" s="97" t="s">
        <v>52</v>
      </c>
      <c r="M22" s="98" t="s">
        <v>257</v>
      </c>
      <c r="N22" s="220" t="s">
        <v>462</v>
      </c>
      <c r="O22" s="244"/>
      <c r="P22" s="245"/>
      <c r="Q22" s="99" t="s">
        <v>263</v>
      </c>
      <c r="R22" s="79"/>
      <c r="S22" s="73"/>
    </row>
    <row r="23" spans="2:29" s="84" customFormat="1" ht="24.75" customHeight="1">
      <c r="B23" s="79"/>
      <c r="C23" s="103"/>
      <c r="D23" s="103"/>
      <c r="E23" s="104"/>
      <c r="F23" s="105"/>
      <c r="G23" s="105"/>
      <c r="H23" s="103"/>
      <c r="I23" s="73"/>
      <c r="J23" s="73"/>
      <c r="K23" s="73"/>
      <c r="L23" s="103"/>
      <c r="M23" s="103"/>
      <c r="N23" s="104"/>
      <c r="O23" s="105"/>
      <c r="P23" s="105"/>
      <c r="Q23" s="103"/>
      <c r="R23" s="73"/>
      <c r="S23" s="73"/>
      <c r="T23" s="73"/>
      <c r="U23" s="103"/>
      <c r="V23" s="106"/>
      <c r="W23" s="103"/>
      <c r="X23" s="104"/>
      <c r="Y23" s="105"/>
      <c r="Z23" s="105"/>
      <c r="AA23" s="103"/>
      <c r="AB23" s="106"/>
      <c r="AC23" s="73"/>
    </row>
    <row r="24" spans="2:29" s="84" customFormat="1" ht="24.75" customHeight="1">
      <c r="B24" s="79"/>
      <c r="C24" s="107"/>
      <c r="D24" s="103"/>
      <c r="E24" s="104"/>
      <c r="F24" s="105"/>
      <c r="G24" s="105"/>
      <c r="H24" s="103"/>
      <c r="I24" s="73"/>
      <c r="J24" s="73"/>
      <c r="K24" s="73"/>
      <c r="L24" s="103"/>
      <c r="M24" s="103"/>
      <c r="N24" s="104"/>
      <c r="O24" s="105"/>
      <c r="P24" s="105"/>
      <c r="Q24" s="103"/>
      <c r="R24" s="73"/>
      <c r="S24" s="73"/>
      <c r="T24" s="73"/>
      <c r="U24" s="103"/>
      <c r="V24" s="106"/>
      <c r="W24" s="103"/>
      <c r="X24" s="104"/>
      <c r="Y24" s="105"/>
      <c r="Z24" s="105"/>
      <c r="AA24" s="103"/>
      <c r="AB24" s="106"/>
      <c r="AC24" s="73"/>
    </row>
    <row r="25" ht="24.75" customHeight="1">
      <c r="B25" s="79"/>
    </row>
    <row r="26" spans="2:29" s="84" customFormat="1" ht="24.75" customHeight="1">
      <c r="B26" s="79"/>
      <c r="C26" s="107"/>
      <c r="D26" s="103"/>
      <c r="E26" s="104"/>
      <c r="F26" s="104"/>
      <c r="G26" s="104"/>
      <c r="H26" s="103"/>
      <c r="I26" s="73"/>
      <c r="J26" s="73"/>
      <c r="K26" s="73"/>
      <c r="L26" s="103"/>
      <c r="M26" s="103"/>
      <c r="N26" s="104"/>
      <c r="O26" s="104"/>
      <c r="P26" s="104"/>
      <c r="Q26" s="103"/>
      <c r="R26" s="73"/>
      <c r="S26" s="73"/>
      <c r="T26" s="73"/>
      <c r="U26" s="103"/>
      <c r="V26" s="106"/>
      <c r="W26" s="103"/>
      <c r="X26" s="104"/>
      <c r="Y26" s="104"/>
      <c r="Z26" s="104"/>
      <c r="AA26" s="103"/>
      <c r="AB26" s="106"/>
      <c r="AC26" s="73"/>
    </row>
    <row r="27" spans="2:28" ht="30">
      <c r="B27" s="79"/>
      <c r="C27" s="242" t="s">
        <v>400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2:28" ht="24.75" customHeight="1">
      <c r="B28" s="79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2:29" s="78" customFormat="1" ht="30" customHeight="1" thickBot="1">
      <c r="B29" s="83"/>
      <c r="C29" s="243" t="s">
        <v>53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</row>
    <row r="30" spans="2:19" s="84" customFormat="1" ht="24.75" customHeight="1" thickBot="1">
      <c r="B30" s="79"/>
      <c r="C30" s="80" t="s">
        <v>54</v>
      </c>
      <c r="D30" s="81" t="s">
        <v>19</v>
      </c>
      <c r="E30" s="237" t="s">
        <v>449</v>
      </c>
      <c r="F30" s="246"/>
      <c r="G30" s="247"/>
      <c r="H30" s="82" t="s">
        <v>28</v>
      </c>
      <c r="I30" s="79"/>
      <c r="J30" s="79"/>
      <c r="K30" s="79"/>
      <c r="L30" s="80" t="s">
        <v>55</v>
      </c>
      <c r="M30" s="81" t="s">
        <v>80</v>
      </c>
      <c r="N30" s="237" t="s">
        <v>449</v>
      </c>
      <c r="O30" s="246"/>
      <c r="P30" s="247"/>
      <c r="Q30" s="82" t="s">
        <v>8</v>
      </c>
      <c r="R30" s="79"/>
      <c r="S30" s="73"/>
    </row>
    <row r="31" spans="2:19" s="84" customFormat="1" ht="24.75" customHeight="1">
      <c r="B31" s="79"/>
      <c r="C31" s="85" t="s">
        <v>56</v>
      </c>
      <c r="D31" s="86" t="s">
        <v>92</v>
      </c>
      <c r="E31" s="241" t="s">
        <v>451</v>
      </c>
      <c r="F31" s="248"/>
      <c r="G31" s="249"/>
      <c r="H31" s="87" t="s">
        <v>125</v>
      </c>
      <c r="I31" s="79"/>
      <c r="J31" s="79"/>
      <c r="K31" s="79"/>
      <c r="L31" s="85" t="s">
        <v>57</v>
      </c>
      <c r="M31" s="86" t="s">
        <v>101</v>
      </c>
      <c r="N31" s="241" t="s">
        <v>454</v>
      </c>
      <c r="O31" s="248"/>
      <c r="P31" s="249"/>
      <c r="Q31" s="87" t="s">
        <v>221</v>
      </c>
      <c r="R31" s="79"/>
      <c r="S31" s="73"/>
    </row>
    <row r="32" spans="2:19" s="84" customFormat="1" ht="24.75" customHeight="1">
      <c r="B32" s="79"/>
      <c r="C32" s="225" t="s">
        <v>58</v>
      </c>
      <c r="D32" s="88" t="s">
        <v>95</v>
      </c>
      <c r="E32" s="233" t="s">
        <v>451</v>
      </c>
      <c r="F32" s="250"/>
      <c r="G32" s="251"/>
      <c r="H32" s="89" t="s">
        <v>121</v>
      </c>
      <c r="I32" s="79"/>
      <c r="J32" s="79"/>
      <c r="K32" s="79"/>
      <c r="L32" s="225" t="s">
        <v>47</v>
      </c>
      <c r="M32" s="88" t="s">
        <v>104</v>
      </c>
      <c r="N32" s="233" t="s">
        <v>462</v>
      </c>
      <c r="O32" s="250"/>
      <c r="P32" s="251"/>
      <c r="Q32" s="89" t="s">
        <v>222</v>
      </c>
      <c r="R32" s="79"/>
      <c r="S32" s="73"/>
    </row>
    <row r="33" spans="2:19" s="84" customFormat="1" ht="24.75" customHeight="1">
      <c r="B33" s="79"/>
      <c r="C33" s="226"/>
      <c r="D33" s="90" t="s">
        <v>96</v>
      </c>
      <c r="E33" s="252"/>
      <c r="F33" s="253"/>
      <c r="G33" s="254"/>
      <c r="H33" s="91" t="s">
        <v>122</v>
      </c>
      <c r="I33" s="79"/>
      <c r="J33" s="79"/>
      <c r="K33" s="79"/>
      <c r="L33" s="226"/>
      <c r="M33" s="90" t="s">
        <v>107</v>
      </c>
      <c r="N33" s="252"/>
      <c r="O33" s="253"/>
      <c r="P33" s="254"/>
      <c r="Q33" s="91" t="s">
        <v>228</v>
      </c>
      <c r="R33" s="79"/>
      <c r="S33" s="73"/>
    </row>
    <row r="34" spans="2:19" s="84" customFormat="1" ht="24.75" customHeight="1">
      <c r="B34" s="79"/>
      <c r="C34" s="92" t="s">
        <v>59</v>
      </c>
      <c r="D34" s="93" t="s">
        <v>93</v>
      </c>
      <c r="E34" s="224" t="s">
        <v>462</v>
      </c>
      <c r="F34" s="255"/>
      <c r="G34" s="256"/>
      <c r="H34" s="94" t="s">
        <v>126</v>
      </c>
      <c r="I34" s="79"/>
      <c r="J34" s="79"/>
      <c r="K34" s="79"/>
      <c r="L34" s="92" t="s">
        <v>49</v>
      </c>
      <c r="M34" s="93" t="s">
        <v>102</v>
      </c>
      <c r="N34" s="224" t="s">
        <v>451</v>
      </c>
      <c r="O34" s="255"/>
      <c r="P34" s="256"/>
      <c r="Q34" s="94" t="s">
        <v>223</v>
      </c>
      <c r="R34" s="79"/>
      <c r="S34" s="73"/>
    </row>
    <row r="35" spans="2:19" s="84" customFormat="1" ht="24.75" customHeight="1">
      <c r="B35" s="79"/>
      <c r="C35" s="225" t="s">
        <v>51</v>
      </c>
      <c r="D35" s="88" t="s">
        <v>97</v>
      </c>
      <c r="E35" s="233" t="s">
        <v>455</v>
      </c>
      <c r="F35" s="250"/>
      <c r="G35" s="251"/>
      <c r="H35" s="89" t="s">
        <v>127</v>
      </c>
      <c r="I35" s="79"/>
      <c r="J35" s="79"/>
      <c r="K35" s="79"/>
      <c r="L35" s="225" t="s">
        <v>50</v>
      </c>
      <c r="M35" s="88" t="s">
        <v>105</v>
      </c>
      <c r="N35" s="233" t="s">
        <v>463</v>
      </c>
      <c r="O35" s="250"/>
      <c r="P35" s="251"/>
      <c r="Q35" s="89" t="s">
        <v>224</v>
      </c>
      <c r="R35" s="79"/>
      <c r="S35" s="73"/>
    </row>
    <row r="36" spans="2:19" s="84" customFormat="1" ht="24.75" customHeight="1">
      <c r="B36" s="79"/>
      <c r="C36" s="226"/>
      <c r="D36" s="95" t="s">
        <v>98</v>
      </c>
      <c r="E36" s="252"/>
      <c r="F36" s="253"/>
      <c r="G36" s="254"/>
      <c r="H36" s="96" t="s">
        <v>129</v>
      </c>
      <c r="I36" s="79"/>
      <c r="J36" s="79"/>
      <c r="K36" s="79"/>
      <c r="L36" s="226"/>
      <c r="M36" s="95" t="s">
        <v>106</v>
      </c>
      <c r="N36" s="252"/>
      <c r="O36" s="253"/>
      <c r="P36" s="254"/>
      <c r="Q36" s="96" t="s">
        <v>226</v>
      </c>
      <c r="R36" s="79"/>
      <c r="S36" s="73"/>
    </row>
    <row r="37" spans="2:19" s="84" customFormat="1" ht="24.75" customHeight="1" thickBot="1">
      <c r="B37" s="79"/>
      <c r="C37" s="97" t="s">
        <v>60</v>
      </c>
      <c r="D37" s="98" t="s">
        <v>94</v>
      </c>
      <c r="E37" s="220" t="s">
        <v>455</v>
      </c>
      <c r="F37" s="244"/>
      <c r="G37" s="245"/>
      <c r="H37" s="99" t="s">
        <v>128</v>
      </c>
      <c r="I37" s="79"/>
      <c r="J37" s="79"/>
      <c r="K37" s="79"/>
      <c r="L37" s="97" t="s">
        <v>42</v>
      </c>
      <c r="M37" s="98" t="s">
        <v>103</v>
      </c>
      <c r="N37" s="220" t="s">
        <v>464</v>
      </c>
      <c r="O37" s="244"/>
      <c r="P37" s="245"/>
      <c r="Q37" s="99" t="s">
        <v>225</v>
      </c>
      <c r="R37" s="79"/>
      <c r="S37" s="73"/>
    </row>
    <row r="38" spans="2:29" s="84" customFormat="1" ht="24.75" customHeight="1">
      <c r="B38" s="79"/>
      <c r="C38" s="100"/>
      <c r="D38" s="100"/>
      <c r="E38" s="101"/>
      <c r="F38" s="101"/>
      <c r="G38" s="101"/>
      <c r="H38" s="100"/>
      <c r="I38" s="79"/>
      <c r="J38" s="79"/>
      <c r="K38" s="79"/>
      <c r="L38" s="100"/>
      <c r="M38" s="100"/>
      <c r="N38" s="101"/>
      <c r="O38" s="101"/>
      <c r="P38" s="101"/>
      <c r="Q38" s="100"/>
      <c r="R38" s="79"/>
      <c r="S38" s="73"/>
      <c r="T38" s="73"/>
      <c r="U38" s="103"/>
      <c r="V38" s="106"/>
      <c r="W38" s="103"/>
      <c r="X38" s="104"/>
      <c r="Y38" s="104"/>
      <c r="Z38" s="104"/>
      <c r="AA38" s="103"/>
      <c r="AB38" s="106"/>
      <c r="AC38" s="73"/>
    </row>
    <row r="39" spans="2:29" s="84" customFormat="1" ht="24.75" customHeight="1">
      <c r="B39" s="79"/>
      <c r="C39" s="100"/>
      <c r="D39" s="100"/>
      <c r="E39" s="101"/>
      <c r="F39" s="101"/>
      <c r="G39" s="101"/>
      <c r="H39" s="100"/>
      <c r="I39" s="79"/>
      <c r="J39" s="79"/>
      <c r="K39" s="79"/>
      <c r="L39" s="100"/>
      <c r="M39" s="100"/>
      <c r="N39" s="101"/>
      <c r="O39" s="101"/>
      <c r="P39" s="101"/>
      <c r="Q39" s="100"/>
      <c r="R39" s="79"/>
      <c r="S39" s="73"/>
      <c r="T39" s="73"/>
      <c r="U39" s="103"/>
      <c r="V39" s="106"/>
      <c r="W39" s="103"/>
      <c r="X39" s="104"/>
      <c r="Y39" s="104"/>
      <c r="Z39" s="104"/>
      <c r="AA39" s="103"/>
      <c r="AB39" s="106"/>
      <c r="AC39" s="73"/>
    </row>
    <row r="40" spans="2:19" s="84" customFormat="1" ht="24.75" customHeight="1" thickBot="1">
      <c r="B40" s="79"/>
      <c r="C40" s="73"/>
      <c r="D40" s="73"/>
      <c r="E40" s="102"/>
      <c r="F40" s="102"/>
      <c r="G40" s="102"/>
      <c r="H40" s="73"/>
      <c r="I40" s="79"/>
      <c r="J40" s="79"/>
      <c r="K40" s="79"/>
      <c r="L40" s="73"/>
      <c r="M40" s="73"/>
      <c r="N40" s="102"/>
      <c r="O40" s="102"/>
      <c r="P40" s="102"/>
      <c r="Q40" s="73"/>
      <c r="R40" s="79"/>
      <c r="S40" s="73"/>
    </row>
    <row r="41" spans="2:19" s="84" customFormat="1" ht="24.75" customHeight="1" thickBot="1">
      <c r="B41" s="79"/>
      <c r="C41" s="80" t="s">
        <v>61</v>
      </c>
      <c r="D41" s="81" t="s">
        <v>80</v>
      </c>
      <c r="E41" s="237" t="s">
        <v>465</v>
      </c>
      <c r="F41" s="246"/>
      <c r="G41" s="247"/>
      <c r="H41" s="82" t="s">
        <v>19</v>
      </c>
      <c r="I41" s="79"/>
      <c r="J41" s="79"/>
      <c r="K41" s="79"/>
      <c r="L41" s="80" t="s">
        <v>10</v>
      </c>
      <c r="M41" s="81" t="s">
        <v>28</v>
      </c>
      <c r="N41" s="237" t="s">
        <v>465</v>
      </c>
      <c r="O41" s="246"/>
      <c r="P41" s="247"/>
      <c r="Q41" s="82" t="s">
        <v>8</v>
      </c>
      <c r="R41" s="79"/>
      <c r="S41" s="73"/>
    </row>
    <row r="42" spans="2:19" s="84" customFormat="1" ht="24.75" customHeight="1">
      <c r="B42" s="79"/>
      <c r="C42" s="85" t="s">
        <v>62</v>
      </c>
      <c r="D42" s="86" t="s">
        <v>101</v>
      </c>
      <c r="E42" s="241" t="s">
        <v>466</v>
      </c>
      <c r="F42" s="248"/>
      <c r="G42" s="249"/>
      <c r="H42" s="87" t="s">
        <v>92</v>
      </c>
      <c r="I42" s="79"/>
      <c r="J42" s="79"/>
      <c r="K42" s="79"/>
      <c r="L42" s="85" t="s">
        <v>57</v>
      </c>
      <c r="M42" s="86" t="s">
        <v>124</v>
      </c>
      <c r="N42" s="241" t="s">
        <v>467</v>
      </c>
      <c r="O42" s="248"/>
      <c r="P42" s="249"/>
      <c r="Q42" s="87" t="s">
        <v>221</v>
      </c>
      <c r="R42" s="79"/>
      <c r="S42" s="73"/>
    </row>
    <row r="43" spans="2:19" s="84" customFormat="1" ht="24.75" customHeight="1">
      <c r="B43" s="79"/>
      <c r="C43" s="225" t="s">
        <v>63</v>
      </c>
      <c r="D43" s="88" t="s">
        <v>104</v>
      </c>
      <c r="E43" s="233" t="s">
        <v>467</v>
      </c>
      <c r="F43" s="250"/>
      <c r="G43" s="251"/>
      <c r="H43" s="89" t="s">
        <v>95</v>
      </c>
      <c r="I43" s="79"/>
      <c r="J43" s="79"/>
      <c r="K43" s="79"/>
      <c r="L43" s="225" t="s">
        <v>64</v>
      </c>
      <c r="M43" s="88" t="s">
        <v>122</v>
      </c>
      <c r="N43" s="233" t="s">
        <v>450</v>
      </c>
      <c r="O43" s="250"/>
      <c r="P43" s="251"/>
      <c r="Q43" s="89" t="s">
        <v>224</v>
      </c>
      <c r="R43" s="79"/>
      <c r="S43" s="73"/>
    </row>
    <row r="44" spans="2:19" s="84" customFormat="1" ht="24.75" customHeight="1">
      <c r="B44" s="79"/>
      <c r="C44" s="226"/>
      <c r="D44" s="90" t="s">
        <v>105</v>
      </c>
      <c r="E44" s="252"/>
      <c r="F44" s="253"/>
      <c r="G44" s="254"/>
      <c r="H44" s="91" t="s">
        <v>96</v>
      </c>
      <c r="I44" s="79"/>
      <c r="J44" s="79"/>
      <c r="K44" s="79"/>
      <c r="L44" s="226"/>
      <c r="M44" s="90" t="s">
        <v>123</v>
      </c>
      <c r="N44" s="252"/>
      <c r="O44" s="253"/>
      <c r="P44" s="254"/>
      <c r="Q44" s="91" t="s">
        <v>225</v>
      </c>
      <c r="R44" s="79"/>
      <c r="S44" s="73"/>
    </row>
    <row r="45" spans="2:19" s="84" customFormat="1" ht="24.75" customHeight="1">
      <c r="B45" s="79"/>
      <c r="C45" s="92" t="s">
        <v>23</v>
      </c>
      <c r="D45" s="93" t="s">
        <v>102</v>
      </c>
      <c r="E45" s="224" t="s">
        <v>454</v>
      </c>
      <c r="F45" s="255"/>
      <c r="G45" s="256"/>
      <c r="H45" s="94" t="s">
        <v>93</v>
      </c>
      <c r="I45" s="79"/>
      <c r="J45" s="79"/>
      <c r="K45" s="79"/>
      <c r="L45" s="92" t="s">
        <v>65</v>
      </c>
      <c r="M45" s="93" t="s">
        <v>125</v>
      </c>
      <c r="N45" s="224" t="s">
        <v>456</v>
      </c>
      <c r="O45" s="255"/>
      <c r="P45" s="256"/>
      <c r="Q45" s="94" t="s">
        <v>223</v>
      </c>
      <c r="R45" s="79"/>
      <c r="S45" s="73"/>
    </row>
    <row r="46" spans="2:19" s="84" customFormat="1" ht="24.75" customHeight="1">
      <c r="B46" s="79"/>
      <c r="C46" s="225" t="s">
        <v>66</v>
      </c>
      <c r="D46" s="88" t="s">
        <v>103</v>
      </c>
      <c r="E46" s="233" t="s">
        <v>454</v>
      </c>
      <c r="F46" s="250"/>
      <c r="G46" s="251"/>
      <c r="H46" s="89" t="s">
        <v>97</v>
      </c>
      <c r="I46" s="79"/>
      <c r="J46" s="79"/>
      <c r="K46" s="79"/>
      <c r="L46" s="225" t="s">
        <v>24</v>
      </c>
      <c r="M46" s="88" t="s">
        <v>121</v>
      </c>
      <c r="N46" s="233" t="s">
        <v>456</v>
      </c>
      <c r="O46" s="250"/>
      <c r="P46" s="251"/>
      <c r="Q46" s="89" t="s">
        <v>222</v>
      </c>
      <c r="R46" s="79"/>
      <c r="S46" s="73"/>
    </row>
    <row r="47" spans="2:19" s="84" customFormat="1" ht="24.75" customHeight="1">
      <c r="B47" s="79"/>
      <c r="C47" s="226"/>
      <c r="D47" s="95" t="s">
        <v>107</v>
      </c>
      <c r="E47" s="252"/>
      <c r="F47" s="253"/>
      <c r="G47" s="254"/>
      <c r="H47" s="96" t="s">
        <v>98</v>
      </c>
      <c r="I47" s="79"/>
      <c r="J47" s="79"/>
      <c r="K47" s="79"/>
      <c r="L47" s="226"/>
      <c r="M47" s="95" t="s">
        <v>126</v>
      </c>
      <c r="N47" s="252"/>
      <c r="O47" s="253"/>
      <c r="P47" s="254"/>
      <c r="Q47" s="96" t="s">
        <v>228</v>
      </c>
      <c r="R47" s="79"/>
      <c r="S47" s="73"/>
    </row>
    <row r="48" spans="2:19" s="84" customFormat="1" ht="24.75" customHeight="1" thickBot="1">
      <c r="B48" s="79"/>
      <c r="C48" s="97" t="s">
        <v>67</v>
      </c>
      <c r="D48" s="98" t="s">
        <v>106</v>
      </c>
      <c r="E48" s="220" t="s">
        <v>468</v>
      </c>
      <c r="F48" s="244"/>
      <c r="G48" s="245"/>
      <c r="H48" s="99" t="s">
        <v>94</v>
      </c>
      <c r="I48" s="79"/>
      <c r="J48" s="79"/>
      <c r="K48" s="79"/>
      <c r="L48" s="97" t="s">
        <v>67</v>
      </c>
      <c r="M48" s="98" t="s">
        <v>128</v>
      </c>
      <c r="N48" s="220" t="s">
        <v>464</v>
      </c>
      <c r="O48" s="244"/>
      <c r="P48" s="245"/>
      <c r="Q48" s="99" t="s">
        <v>226</v>
      </c>
      <c r="R48" s="79"/>
      <c r="S48" s="73"/>
    </row>
    <row r="49" spans="2:19" s="84" customFormat="1" ht="24.75" customHeight="1">
      <c r="B49" s="79"/>
      <c r="C49" s="100"/>
      <c r="D49" s="100"/>
      <c r="E49" s="101"/>
      <c r="F49" s="101"/>
      <c r="G49" s="101"/>
      <c r="H49" s="100"/>
      <c r="I49" s="79"/>
      <c r="J49" s="79"/>
      <c r="K49" s="79"/>
      <c r="L49" s="100"/>
      <c r="M49" s="100"/>
      <c r="N49" s="101"/>
      <c r="O49" s="101"/>
      <c r="P49" s="101"/>
      <c r="Q49" s="100"/>
      <c r="R49" s="79"/>
      <c r="S49" s="73"/>
    </row>
    <row r="50" spans="2:19" s="84" customFormat="1" ht="24.75" customHeight="1">
      <c r="B50" s="79"/>
      <c r="C50" s="100"/>
      <c r="D50" s="100"/>
      <c r="E50" s="101"/>
      <c r="F50" s="101"/>
      <c r="G50" s="101"/>
      <c r="H50" s="100"/>
      <c r="I50" s="79"/>
      <c r="J50" s="79"/>
      <c r="K50" s="79"/>
      <c r="L50" s="100"/>
      <c r="M50" s="100"/>
      <c r="N50" s="101"/>
      <c r="O50" s="101"/>
      <c r="P50" s="101"/>
      <c r="Q50" s="100"/>
      <c r="R50" s="79"/>
      <c r="S50" s="73"/>
    </row>
    <row r="51" spans="2:19" s="84" customFormat="1" ht="24.75" customHeight="1">
      <c r="B51" s="79"/>
      <c r="C51" s="100"/>
      <c r="D51" s="100"/>
      <c r="E51" s="101"/>
      <c r="F51" s="101"/>
      <c r="G51" s="101"/>
      <c r="H51" s="100"/>
      <c r="I51" s="79"/>
      <c r="J51" s="79"/>
      <c r="K51" s="79"/>
      <c r="L51" s="100"/>
      <c r="M51" s="100"/>
      <c r="N51" s="101"/>
      <c r="O51" s="101"/>
      <c r="P51" s="101"/>
      <c r="Q51" s="100"/>
      <c r="R51" s="79"/>
      <c r="S51" s="73"/>
    </row>
    <row r="52" spans="2:29" s="84" customFormat="1" ht="24.75" customHeight="1">
      <c r="B52" s="79"/>
      <c r="C52" s="100"/>
      <c r="D52" s="100"/>
      <c r="E52" s="101"/>
      <c r="F52" s="101"/>
      <c r="G52" s="101"/>
      <c r="H52" s="100"/>
      <c r="I52" s="79"/>
      <c r="J52" s="79"/>
      <c r="K52" s="79"/>
      <c r="L52" s="100"/>
      <c r="M52" s="100"/>
      <c r="N52" s="101"/>
      <c r="O52" s="101"/>
      <c r="P52" s="101"/>
      <c r="Q52" s="100"/>
      <c r="R52" s="79"/>
      <c r="S52" s="73"/>
      <c r="T52" s="73"/>
      <c r="U52" s="103"/>
      <c r="V52" s="106"/>
      <c r="W52" s="103"/>
      <c r="X52" s="104"/>
      <c r="Y52" s="104"/>
      <c r="Z52" s="104"/>
      <c r="AA52" s="103"/>
      <c r="AB52" s="106"/>
      <c r="AC52" s="73"/>
    </row>
    <row r="53" spans="2:29" s="84" customFormat="1" ht="15" customHeight="1" thickBot="1">
      <c r="B53" s="79"/>
      <c r="C53" s="107"/>
      <c r="D53" s="103"/>
      <c r="E53" s="104"/>
      <c r="F53" s="104"/>
      <c r="G53" s="104"/>
      <c r="H53" s="103"/>
      <c r="I53" s="79"/>
      <c r="J53" s="79"/>
      <c r="K53" s="79"/>
      <c r="L53" s="107"/>
      <c r="M53" s="103"/>
      <c r="N53" s="104"/>
      <c r="O53" s="104"/>
      <c r="P53" s="104"/>
      <c r="Q53" s="103"/>
      <c r="R53" s="79"/>
      <c r="S53" s="73"/>
      <c r="T53" s="73"/>
      <c r="U53" s="103"/>
      <c r="V53" s="106"/>
      <c r="W53" s="103"/>
      <c r="X53" s="104"/>
      <c r="Y53" s="104"/>
      <c r="Z53" s="104"/>
      <c r="AA53" s="103"/>
      <c r="AB53" s="106"/>
      <c r="AC53" s="73"/>
    </row>
    <row r="54" spans="2:18" s="84" customFormat="1" ht="21" customHeight="1" thickBot="1">
      <c r="B54" s="79"/>
      <c r="C54" s="80" t="s">
        <v>68</v>
      </c>
      <c r="D54" s="81"/>
      <c r="E54" s="237"/>
      <c r="F54" s="246"/>
      <c r="G54" s="247"/>
      <c r="H54" s="82"/>
      <c r="I54" s="79"/>
      <c r="J54" s="79"/>
      <c r="K54" s="109"/>
      <c r="R54" s="109"/>
    </row>
    <row r="55" spans="2:18" s="84" customFormat="1" ht="21" customHeight="1">
      <c r="B55" s="79"/>
      <c r="C55" s="85" t="s">
        <v>69</v>
      </c>
      <c r="D55" s="86"/>
      <c r="E55" s="241"/>
      <c r="F55" s="248"/>
      <c r="G55" s="249"/>
      <c r="H55" s="87"/>
      <c r="I55" s="79"/>
      <c r="J55" s="79"/>
      <c r="K55" s="109"/>
      <c r="R55" s="109"/>
    </row>
    <row r="56" spans="2:18" s="84" customFormat="1" ht="21" customHeight="1">
      <c r="B56" s="79"/>
      <c r="C56" s="225" t="s">
        <v>70</v>
      </c>
      <c r="D56" s="88"/>
      <c r="E56" s="233"/>
      <c r="F56" s="250"/>
      <c r="G56" s="251"/>
      <c r="H56" s="89"/>
      <c r="I56" s="79"/>
      <c r="J56" s="79"/>
      <c r="K56" s="109"/>
      <c r="R56" s="109"/>
    </row>
    <row r="57" spans="2:18" s="84" customFormat="1" ht="21" customHeight="1">
      <c r="B57" s="79"/>
      <c r="C57" s="226"/>
      <c r="D57" s="90"/>
      <c r="E57" s="252"/>
      <c r="F57" s="253"/>
      <c r="G57" s="254"/>
      <c r="H57" s="91"/>
      <c r="I57" s="79"/>
      <c r="J57" s="79"/>
      <c r="K57" s="109"/>
      <c r="R57" s="109"/>
    </row>
    <row r="58" spans="2:18" s="84" customFormat="1" ht="21" customHeight="1">
      <c r="B58" s="79"/>
      <c r="C58" s="92" t="s">
        <v>71</v>
      </c>
      <c r="D58" s="93"/>
      <c r="E58" s="224"/>
      <c r="F58" s="255"/>
      <c r="G58" s="256"/>
      <c r="H58" s="94"/>
      <c r="I58" s="79"/>
      <c r="J58" s="79"/>
      <c r="K58" s="109"/>
      <c r="R58" s="109"/>
    </row>
    <row r="59" spans="2:18" s="84" customFormat="1" ht="21" customHeight="1">
      <c r="B59" s="79"/>
      <c r="C59" s="225" t="s">
        <v>72</v>
      </c>
      <c r="D59" s="88"/>
      <c r="E59" s="233"/>
      <c r="F59" s="250"/>
      <c r="G59" s="251"/>
      <c r="H59" s="89"/>
      <c r="I59" s="79"/>
      <c r="J59" s="79"/>
      <c r="K59" s="109"/>
      <c r="R59" s="109"/>
    </row>
    <row r="60" spans="2:18" s="84" customFormat="1" ht="21" customHeight="1">
      <c r="B60" s="79"/>
      <c r="C60" s="226"/>
      <c r="D60" s="95"/>
      <c r="E60" s="252"/>
      <c r="F60" s="253"/>
      <c r="G60" s="254"/>
      <c r="H60" s="96"/>
      <c r="I60" s="79"/>
      <c r="J60" s="79"/>
      <c r="K60" s="109"/>
      <c r="R60" s="109"/>
    </row>
    <row r="61" spans="2:18" s="84" customFormat="1" ht="21" customHeight="1" thickBot="1">
      <c r="B61" s="79"/>
      <c r="C61" s="97" t="s">
        <v>67</v>
      </c>
      <c r="D61" s="98"/>
      <c r="E61" s="220"/>
      <c r="F61" s="244"/>
      <c r="G61" s="245"/>
      <c r="H61" s="99"/>
      <c r="I61" s="79"/>
      <c r="J61" s="79"/>
      <c r="K61" s="109"/>
      <c r="R61" s="109"/>
    </row>
    <row r="62" spans="2:11" ht="12.75">
      <c r="B62" s="79"/>
      <c r="I62" s="79"/>
      <c r="J62" s="79"/>
      <c r="K62" s="79"/>
    </row>
    <row r="63" spans="9:11" ht="12.75">
      <c r="I63" s="79"/>
      <c r="J63" s="79"/>
      <c r="K63" s="79"/>
    </row>
  </sheetData>
  <sheetProtection/>
  <mergeCells count="76">
    <mergeCell ref="C29:Q29"/>
    <mergeCell ref="C27:Q27"/>
    <mergeCell ref="C1:Q1"/>
    <mergeCell ref="C3:Q3"/>
    <mergeCell ref="E4:G4"/>
    <mergeCell ref="N4:P4"/>
    <mergeCell ref="E5:G5"/>
    <mergeCell ref="N5:P5"/>
    <mergeCell ref="C6:C7"/>
    <mergeCell ref="E6:G7"/>
    <mergeCell ref="L6:L7"/>
    <mergeCell ref="N6:P7"/>
    <mergeCell ref="E8:G8"/>
    <mergeCell ref="N8:P8"/>
    <mergeCell ref="C9:C10"/>
    <mergeCell ref="E9:G10"/>
    <mergeCell ref="L9:L10"/>
    <mergeCell ref="N9:P10"/>
    <mergeCell ref="E11:G11"/>
    <mergeCell ref="N11:P11"/>
    <mergeCell ref="E15:G15"/>
    <mergeCell ref="N15:P15"/>
    <mergeCell ref="E16:G16"/>
    <mergeCell ref="N16:P16"/>
    <mergeCell ref="C17:C18"/>
    <mergeCell ref="E17:G18"/>
    <mergeCell ref="L17:L18"/>
    <mergeCell ref="N17:P18"/>
    <mergeCell ref="E19:G19"/>
    <mergeCell ref="N19:P19"/>
    <mergeCell ref="C32:C33"/>
    <mergeCell ref="E32:G33"/>
    <mergeCell ref="L32:L33"/>
    <mergeCell ref="N32:P33"/>
    <mergeCell ref="C20:C21"/>
    <mergeCell ref="E20:G21"/>
    <mergeCell ref="L20:L21"/>
    <mergeCell ref="N20:P21"/>
    <mergeCell ref="E22:G22"/>
    <mergeCell ref="N22:P22"/>
    <mergeCell ref="N30:P30"/>
    <mergeCell ref="E30:G30"/>
    <mergeCell ref="E34:G34"/>
    <mergeCell ref="N34:P34"/>
    <mergeCell ref="C35:C36"/>
    <mergeCell ref="E35:G36"/>
    <mergeCell ref="L35:L36"/>
    <mergeCell ref="N35:P36"/>
    <mergeCell ref="E31:G31"/>
    <mergeCell ref="N31:P31"/>
    <mergeCell ref="E37:G37"/>
    <mergeCell ref="N37:P37"/>
    <mergeCell ref="E41:G41"/>
    <mergeCell ref="N41:P41"/>
    <mergeCell ref="E42:G42"/>
    <mergeCell ref="N42:P42"/>
    <mergeCell ref="C43:C44"/>
    <mergeCell ref="E43:G44"/>
    <mergeCell ref="L43:L44"/>
    <mergeCell ref="N43:P44"/>
    <mergeCell ref="E45:G45"/>
    <mergeCell ref="N45:P45"/>
    <mergeCell ref="C46:C47"/>
    <mergeCell ref="E46:G47"/>
    <mergeCell ref="L46:L47"/>
    <mergeCell ref="N46:P47"/>
    <mergeCell ref="E48:G48"/>
    <mergeCell ref="N48:P48"/>
    <mergeCell ref="E61:G61"/>
    <mergeCell ref="E54:G54"/>
    <mergeCell ref="E55:G55"/>
    <mergeCell ref="C56:C57"/>
    <mergeCell ref="E56:G57"/>
    <mergeCell ref="E58:G58"/>
    <mergeCell ref="C59:C60"/>
    <mergeCell ref="E59:G60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26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12" width="11.75390625" style="0" customWidth="1"/>
  </cols>
  <sheetData>
    <row r="1" spans="4:12" ht="12.7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</row>
    <row r="2" spans="1:13" ht="12.75">
      <c r="A2">
        <v>1</v>
      </c>
      <c r="B2" t="s">
        <v>8</v>
      </c>
      <c r="C2" t="s">
        <v>359</v>
      </c>
      <c r="D2" t="s">
        <v>360</v>
      </c>
      <c r="E2" t="s">
        <v>361</v>
      </c>
      <c r="F2" t="s">
        <v>362</v>
      </c>
      <c r="G2" t="s">
        <v>363</v>
      </c>
      <c r="H2" t="s">
        <v>364</v>
      </c>
      <c r="I2" t="s">
        <v>365</v>
      </c>
      <c r="J2" t="s">
        <v>366</v>
      </c>
      <c r="K2" t="s">
        <v>367</v>
      </c>
      <c r="L2" t="s">
        <v>368</v>
      </c>
      <c r="M2" t="s">
        <v>78</v>
      </c>
    </row>
    <row r="3" spans="1:13" ht="12.75">
      <c r="A3">
        <v>2</v>
      </c>
      <c r="B3" t="s">
        <v>91</v>
      </c>
      <c r="C3" t="s">
        <v>290</v>
      </c>
      <c r="D3" t="s">
        <v>291</v>
      </c>
      <c r="E3" t="s">
        <v>292</v>
      </c>
      <c r="F3" t="s">
        <v>293</v>
      </c>
      <c r="G3" t="s">
        <v>294</v>
      </c>
      <c r="H3" t="s">
        <v>295</v>
      </c>
      <c r="I3" t="s">
        <v>296</v>
      </c>
      <c r="J3" t="s">
        <v>297</v>
      </c>
      <c r="K3" t="s">
        <v>298</v>
      </c>
      <c r="L3" t="s">
        <v>299</v>
      </c>
      <c r="M3" t="s">
        <v>28</v>
      </c>
    </row>
    <row r="4" spans="1:13" ht="12.75">
      <c r="A4">
        <v>3</v>
      </c>
      <c r="B4" t="s">
        <v>86</v>
      </c>
      <c r="C4" t="s">
        <v>74</v>
      </c>
      <c r="D4" t="s">
        <v>320</v>
      </c>
      <c r="E4" t="s">
        <v>321</v>
      </c>
      <c r="F4" t="s">
        <v>322</v>
      </c>
      <c r="G4" t="s">
        <v>323</v>
      </c>
      <c r="H4" t="s">
        <v>324</v>
      </c>
      <c r="I4" t="s">
        <v>325</v>
      </c>
      <c r="J4" t="s">
        <v>326</v>
      </c>
      <c r="K4" t="s">
        <v>327</v>
      </c>
      <c r="L4" t="s">
        <v>328</v>
      </c>
      <c r="M4" t="s">
        <v>29</v>
      </c>
    </row>
    <row r="5" spans="1:13" ht="12.75">
      <c r="A5">
        <v>4</v>
      </c>
      <c r="B5" t="s">
        <v>300</v>
      </c>
      <c r="C5" t="s">
        <v>301</v>
      </c>
      <c r="D5" t="s">
        <v>302</v>
      </c>
      <c r="E5" t="s">
        <v>303</v>
      </c>
      <c r="F5" t="s">
        <v>304</v>
      </c>
      <c r="G5" t="s">
        <v>305</v>
      </c>
      <c r="H5" t="s">
        <v>306</v>
      </c>
      <c r="I5" t="s">
        <v>307</v>
      </c>
      <c r="J5" t="s">
        <v>308</v>
      </c>
      <c r="K5" t="s">
        <v>309</v>
      </c>
      <c r="L5" t="s">
        <v>310</v>
      </c>
      <c r="M5" t="s">
        <v>82</v>
      </c>
    </row>
    <row r="6" spans="1:13" ht="12.75">
      <c r="A6">
        <v>5</v>
      </c>
      <c r="B6" t="s">
        <v>80</v>
      </c>
      <c r="C6" t="s">
        <v>270</v>
      </c>
      <c r="D6" t="s">
        <v>271</v>
      </c>
      <c r="E6" t="s">
        <v>272</v>
      </c>
      <c r="F6" t="s">
        <v>273</v>
      </c>
      <c r="G6" t="s">
        <v>274</v>
      </c>
      <c r="H6" t="s">
        <v>275</v>
      </c>
      <c r="I6" t="s">
        <v>276</v>
      </c>
      <c r="J6" t="s">
        <v>277</v>
      </c>
      <c r="K6" t="s">
        <v>278</v>
      </c>
      <c r="L6" t="s">
        <v>279</v>
      </c>
      <c r="M6" t="s">
        <v>28</v>
      </c>
    </row>
    <row r="7" spans="1:13" ht="12.75">
      <c r="A7">
        <v>6</v>
      </c>
      <c r="B7" t="s">
        <v>389</v>
      </c>
      <c r="C7" t="s">
        <v>390</v>
      </c>
      <c r="D7" t="s">
        <v>391</v>
      </c>
      <c r="E7" t="s">
        <v>392</v>
      </c>
      <c r="F7" t="s">
        <v>393</v>
      </c>
      <c r="G7" t="s">
        <v>394</v>
      </c>
      <c r="H7" t="s">
        <v>395</v>
      </c>
      <c r="I7" t="s">
        <v>396</v>
      </c>
      <c r="J7" t="s">
        <v>397</v>
      </c>
      <c r="K7" t="s">
        <v>398</v>
      </c>
      <c r="L7" t="s">
        <v>399</v>
      </c>
      <c r="M7" t="s">
        <v>78</v>
      </c>
    </row>
    <row r="8" spans="1:13" ht="12.75">
      <c r="A8">
        <v>7</v>
      </c>
      <c r="B8" t="s">
        <v>339</v>
      </c>
      <c r="C8" t="s">
        <v>340</v>
      </c>
      <c r="D8" t="s">
        <v>341</v>
      </c>
      <c r="E8" t="s">
        <v>342</v>
      </c>
      <c r="F8" t="s">
        <v>343</v>
      </c>
      <c r="G8" t="s">
        <v>344</v>
      </c>
      <c r="H8" t="s">
        <v>345</v>
      </c>
      <c r="I8" t="s">
        <v>346</v>
      </c>
      <c r="J8" t="s">
        <v>347</v>
      </c>
      <c r="K8" t="s">
        <v>348</v>
      </c>
      <c r="L8" t="s">
        <v>349</v>
      </c>
      <c r="M8" t="s">
        <v>29</v>
      </c>
    </row>
    <row r="9" spans="1:13" ht="12.75">
      <c r="A9">
        <v>8</v>
      </c>
      <c r="B9" t="s">
        <v>28</v>
      </c>
      <c r="C9" t="s">
        <v>260</v>
      </c>
      <c r="D9" t="s">
        <v>261</v>
      </c>
      <c r="E9" t="s">
        <v>262</v>
      </c>
      <c r="F9" t="s">
        <v>263</v>
      </c>
      <c r="G9" t="s">
        <v>264</v>
      </c>
      <c r="H9" t="s">
        <v>265</v>
      </c>
      <c r="I9" t="s">
        <v>266</v>
      </c>
      <c r="J9" t="s">
        <v>267</v>
      </c>
      <c r="K9" t="s">
        <v>268</v>
      </c>
      <c r="L9" t="s">
        <v>269</v>
      </c>
      <c r="M9" t="s">
        <v>28</v>
      </c>
    </row>
    <row r="10" spans="1:13" ht="12.75">
      <c r="A10">
        <v>9</v>
      </c>
      <c r="B10" t="s">
        <v>79</v>
      </c>
      <c r="C10" t="s">
        <v>250</v>
      </c>
      <c r="D10" t="s">
        <v>251</v>
      </c>
      <c r="E10" t="s">
        <v>252</v>
      </c>
      <c r="F10" t="s">
        <v>253</v>
      </c>
      <c r="G10" t="s">
        <v>254</v>
      </c>
      <c r="H10" t="s">
        <v>255</v>
      </c>
      <c r="I10" t="s">
        <v>256</v>
      </c>
      <c r="J10" t="s">
        <v>257</v>
      </c>
      <c r="K10" t="s">
        <v>258</v>
      </c>
      <c r="L10" t="s">
        <v>259</v>
      </c>
      <c r="M10" t="s">
        <v>28</v>
      </c>
    </row>
    <row r="11" spans="1:13" ht="12.75">
      <c r="A11">
        <v>10</v>
      </c>
      <c r="B11" t="s">
        <v>84</v>
      </c>
      <c r="C11" t="s">
        <v>379</v>
      </c>
      <c r="D11" t="s">
        <v>380</v>
      </c>
      <c r="E11" t="s">
        <v>381</v>
      </c>
      <c r="F11" t="s">
        <v>382</v>
      </c>
      <c r="G11" t="s">
        <v>383</v>
      </c>
      <c r="H11" t="s">
        <v>384</v>
      </c>
      <c r="I11" t="s">
        <v>385</v>
      </c>
      <c r="J11" t="s">
        <v>386</v>
      </c>
      <c r="K11" t="s">
        <v>387</v>
      </c>
      <c r="L11" t="s">
        <v>388</v>
      </c>
      <c r="M11" t="s">
        <v>78</v>
      </c>
    </row>
    <row r="12" spans="1:13" ht="12.75">
      <c r="A12">
        <v>11</v>
      </c>
      <c r="B12" t="s">
        <v>85</v>
      </c>
      <c r="C12" t="s">
        <v>280</v>
      </c>
      <c r="D12" t="s">
        <v>281</v>
      </c>
      <c r="E12" t="s">
        <v>282</v>
      </c>
      <c r="F12" t="s">
        <v>283</v>
      </c>
      <c r="G12" t="s">
        <v>284</v>
      </c>
      <c r="H12" t="s">
        <v>285</v>
      </c>
      <c r="I12" t="s">
        <v>286</v>
      </c>
      <c r="J12" t="s">
        <v>287</v>
      </c>
      <c r="K12" t="s">
        <v>288</v>
      </c>
      <c r="L12" t="s">
        <v>289</v>
      </c>
      <c r="M12" t="s">
        <v>28</v>
      </c>
    </row>
    <row r="13" spans="1:13" ht="12.75">
      <c r="A13">
        <v>12</v>
      </c>
      <c r="B13" t="s">
        <v>83</v>
      </c>
      <c r="C13" t="s">
        <v>73</v>
      </c>
      <c r="D13" t="s">
        <v>350</v>
      </c>
      <c r="E13" t="s">
        <v>351</v>
      </c>
      <c r="F13" t="s">
        <v>352</v>
      </c>
      <c r="G13" t="s">
        <v>353</v>
      </c>
      <c r="H13" t="s">
        <v>354</v>
      </c>
      <c r="I13" t="s">
        <v>355</v>
      </c>
      <c r="J13" t="s">
        <v>356</v>
      </c>
      <c r="K13" t="s">
        <v>357</v>
      </c>
      <c r="L13" t="s">
        <v>358</v>
      </c>
      <c r="M13" t="s">
        <v>29</v>
      </c>
    </row>
    <row r="14" spans="1:13" ht="12.75">
      <c r="A14">
        <v>13</v>
      </c>
      <c r="B14" t="s">
        <v>87</v>
      </c>
      <c r="C14" t="s">
        <v>369</v>
      </c>
      <c r="D14" t="s">
        <v>370</v>
      </c>
      <c r="E14" t="s">
        <v>371</v>
      </c>
      <c r="F14" t="s">
        <v>372</v>
      </c>
      <c r="G14" t="s">
        <v>373</v>
      </c>
      <c r="H14" t="s">
        <v>374</v>
      </c>
      <c r="I14" t="s">
        <v>375</v>
      </c>
      <c r="J14" t="s">
        <v>376</v>
      </c>
      <c r="K14" t="s">
        <v>377</v>
      </c>
      <c r="L14" t="s">
        <v>378</v>
      </c>
      <c r="M14" t="s">
        <v>78</v>
      </c>
    </row>
    <row r="15" spans="1:13" ht="12.75">
      <c r="A15">
        <v>14</v>
      </c>
      <c r="B15" t="s">
        <v>81</v>
      </c>
      <c r="C15" t="s">
        <v>329</v>
      </c>
      <c r="D15" t="s">
        <v>330</v>
      </c>
      <c r="E15" t="s">
        <v>331</v>
      </c>
      <c r="F15" t="s">
        <v>332</v>
      </c>
      <c r="G15" t="s">
        <v>333</v>
      </c>
      <c r="H15" t="s">
        <v>334</v>
      </c>
      <c r="I15" t="s">
        <v>335</v>
      </c>
      <c r="J15" t="s">
        <v>336</v>
      </c>
      <c r="K15" t="s">
        <v>337</v>
      </c>
      <c r="L15" t="s">
        <v>338</v>
      </c>
      <c r="M15" t="s">
        <v>29</v>
      </c>
    </row>
    <row r="16" spans="1:13" ht="12.75">
      <c r="A16">
        <v>15</v>
      </c>
      <c r="B16" t="s">
        <v>30</v>
      </c>
      <c r="C16" t="s">
        <v>35</v>
      </c>
      <c r="D16" t="s">
        <v>311</v>
      </c>
      <c r="E16" t="s">
        <v>312</v>
      </c>
      <c r="F16" t="s">
        <v>313</v>
      </c>
      <c r="G16" t="s">
        <v>314</v>
      </c>
      <c r="H16" t="s">
        <v>315</v>
      </c>
      <c r="I16" t="s">
        <v>316</v>
      </c>
      <c r="J16" t="s">
        <v>317</v>
      </c>
      <c r="K16" t="s">
        <v>318</v>
      </c>
      <c r="L16" t="s">
        <v>319</v>
      </c>
      <c r="M16" t="s">
        <v>403</v>
      </c>
    </row>
    <row r="17" spans="1:13" ht="12.75">
      <c r="A17">
        <v>16</v>
      </c>
      <c r="B17" t="s">
        <v>19</v>
      </c>
      <c r="C17" t="s">
        <v>240</v>
      </c>
      <c r="D17" t="s">
        <v>241</v>
      </c>
      <c r="E17" t="s">
        <v>242</v>
      </c>
      <c r="F17" t="s">
        <v>243</v>
      </c>
      <c r="G17" t="s">
        <v>244</v>
      </c>
      <c r="H17" t="s">
        <v>245</v>
      </c>
      <c r="I17" t="s">
        <v>246</v>
      </c>
      <c r="J17" t="s">
        <v>247</v>
      </c>
      <c r="K17" t="s">
        <v>248</v>
      </c>
      <c r="L17" t="s">
        <v>249</v>
      </c>
      <c r="M17" t="s">
        <v>28</v>
      </c>
    </row>
  </sheetData>
  <sheetProtection/>
  <printOptions/>
  <pageMargins left="0.75" right="0.75" top="1" bottom="1" header="0.512" footer="0.51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12" width="11.75390625" style="0" customWidth="1"/>
  </cols>
  <sheetData>
    <row r="1" spans="4:12" ht="12.7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</row>
    <row r="2" spans="1:13" ht="12.75">
      <c r="A2">
        <v>1</v>
      </c>
      <c r="B2" t="s">
        <v>19</v>
      </c>
      <c r="C2" t="s">
        <v>15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M2" t="s">
        <v>28</v>
      </c>
    </row>
    <row r="3" spans="1:13" ht="12.75">
      <c r="A3">
        <v>2</v>
      </c>
      <c r="B3" t="s">
        <v>33</v>
      </c>
      <c r="C3" t="s">
        <v>34</v>
      </c>
      <c r="D3" t="s">
        <v>167</v>
      </c>
      <c r="E3" t="s">
        <v>168</v>
      </c>
      <c r="F3" t="s">
        <v>169</v>
      </c>
      <c r="G3" t="s">
        <v>170</v>
      </c>
      <c r="H3" t="s">
        <v>171</v>
      </c>
      <c r="I3" t="s">
        <v>172</v>
      </c>
      <c r="J3" t="s">
        <v>173</v>
      </c>
      <c r="K3" t="s">
        <v>174</v>
      </c>
      <c r="L3" t="s">
        <v>175</v>
      </c>
      <c r="M3" t="s">
        <v>82</v>
      </c>
    </row>
    <row r="4" spans="1:13" ht="12.75">
      <c r="A4">
        <v>3</v>
      </c>
      <c r="B4" t="s">
        <v>161</v>
      </c>
      <c r="C4" t="s">
        <v>162</v>
      </c>
      <c r="D4" t="s">
        <v>163</v>
      </c>
      <c r="E4" t="s">
        <v>164</v>
      </c>
      <c r="F4" t="s">
        <v>165</v>
      </c>
      <c r="G4" t="s">
        <v>166</v>
      </c>
      <c r="M4" t="s">
        <v>28</v>
      </c>
    </row>
    <row r="5" spans="1:13" ht="12.75">
      <c r="A5">
        <v>4</v>
      </c>
      <c r="B5" t="s">
        <v>90</v>
      </c>
      <c r="C5" t="s">
        <v>185</v>
      </c>
      <c r="D5" t="s">
        <v>186</v>
      </c>
      <c r="E5" t="s">
        <v>187</v>
      </c>
      <c r="F5" t="s">
        <v>188</v>
      </c>
      <c r="G5" t="s">
        <v>189</v>
      </c>
      <c r="H5" t="s">
        <v>190</v>
      </c>
      <c r="I5" t="s">
        <v>191</v>
      </c>
      <c r="J5" t="s">
        <v>192</v>
      </c>
      <c r="K5" t="s">
        <v>193</v>
      </c>
      <c r="L5" t="s">
        <v>194</v>
      </c>
      <c r="M5" t="s">
        <v>29</v>
      </c>
    </row>
    <row r="6" spans="1:13" ht="12.75">
      <c r="A6">
        <v>5</v>
      </c>
      <c r="B6" t="s">
        <v>30</v>
      </c>
      <c r="C6" t="s">
        <v>77</v>
      </c>
      <c r="D6" t="s">
        <v>176</v>
      </c>
      <c r="E6" t="s">
        <v>177</v>
      </c>
      <c r="F6" t="s">
        <v>178</v>
      </c>
      <c r="G6" t="s">
        <v>179</v>
      </c>
      <c r="H6" t="s">
        <v>180</v>
      </c>
      <c r="I6" t="s">
        <v>181</v>
      </c>
      <c r="J6" t="s">
        <v>182</v>
      </c>
      <c r="K6" t="s">
        <v>183</v>
      </c>
      <c r="L6" t="s">
        <v>184</v>
      </c>
      <c r="M6" t="s">
        <v>82</v>
      </c>
    </row>
    <row r="7" spans="1:13" ht="12.75">
      <c r="A7">
        <v>6</v>
      </c>
      <c r="B7" t="s">
        <v>28</v>
      </c>
      <c r="C7" t="s">
        <v>32</v>
      </c>
      <c r="D7" t="s">
        <v>121</v>
      </c>
      <c r="E7" t="s">
        <v>122</v>
      </c>
      <c r="F7" t="s">
        <v>123</v>
      </c>
      <c r="G7" t="s">
        <v>124</v>
      </c>
      <c r="H7" t="s">
        <v>125</v>
      </c>
      <c r="I7" t="s">
        <v>126</v>
      </c>
      <c r="J7" t="s">
        <v>127</v>
      </c>
      <c r="K7" t="s">
        <v>128</v>
      </c>
      <c r="L7" t="s">
        <v>129</v>
      </c>
      <c r="M7" t="s">
        <v>28</v>
      </c>
    </row>
    <row r="8" spans="1:13" ht="12.75">
      <c r="A8">
        <v>7</v>
      </c>
      <c r="B8" t="s">
        <v>86</v>
      </c>
      <c r="C8" t="s">
        <v>31</v>
      </c>
      <c r="D8" t="s">
        <v>408</v>
      </c>
      <c r="E8" t="s">
        <v>195</v>
      </c>
      <c r="F8" t="s">
        <v>196</v>
      </c>
      <c r="G8" t="s">
        <v>197</v>
      </c>
      <c r="H8" t="s">
        <v>198</v>
      </c>
      <c r="I8" t="s">
        <v>199</v>
      </c>
      <c r="J8" t="s">
        <v>200</v>
      </c>
      <c r="K8" t="s">
        <v>201</v>
      </c>
      <c r="L8" t="s">
        <v>202</v>
      </c>
      <c r="M8" t="s">
        <v>29</v>
      </c>
    </row>
    <row r="9" spans="1:13" ht="12.75">
      <c r="A9">
        <v>8</v>
      </c>
      <c r="B9" t="s">
        <v>110</v>
      </c>
      <c r="C9" t="s">
        <v>111</v>
      </c>
      <c r="D9" t="s">
        <v>112</v>
      </c>
      <c r="E9" t="s">
        <v>113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120</v>
      </c>
      <c r="M9" t="s">
        <v>28</v>
      </c>
    </row>
    <row r="10" spans="1:13" ht="12.75">
      <c r="A10">
        <v>9</v>
      </c>
      <c r="B10" t="s">
        <v>8</v>
      </c>
      <c r="C10" t="s">
        <v>220</v>
      </c>
      <c r="D10" t="s">
        <v>221</v>
      </c>
      <c r="E10" t="s">
        <v>222</v>
      </c>
      <c r="F10" t="s">
        <v>223</v>
      </c>
      <c r="G10" t="s">
        <v>224</v>
      </c>
      <c r="H10" t="s">
        <v>225</v>
      </c>
      <c r="I10" t="s">
        <v>226</v>
      </c>
      <c r="J10" t="s">
        <v>227</v>
      </c>
      <c r="K10" t="s">
        <v>228</v>
      </c>
      <c r="L10" t="s">
        <v>229</v>
      </c>
      <c r="M10" t="s">
        <v>78</v>
      </c>
    </row>
    <row r="11" spans="1:13" ht="12.75">
      <c r="A11">
        <v>10</v>
      </c>
      <c r="B11" t="s">
        <v>140</v>
      </c>
      <c r="C11" t="s">
        <v>141</v>
      </c>
      <c r="D11" t="s">
        <v>142</v>
      </c>
      <c r="E11" t="s">
        <v>143</v>
      </c>
      <c r="F11" t="s">
        <v>144</v>
      </c>
      <c r="G11" t="s">
        <v>145</v>
      </c>
      <c r="H11" t="s">
        <v>146</v>
      </c>
      <c r="I11" t="s">
        <v>147</v>
      </c>
      <c r="J11" t="s">
        <v>148</v>
      </c>
      <c r="K11" t="s">
        <v>149</v>
      </c>
      <c r="L11" t="s">
        <v>150</v>
      </c>
      <c r="M11" t="s">
        <v>28</v>
      </c>
    </row>
    <row r="12" spans="1:13" ht="12.75">
      <c r="A12">
        <v>11</v>
      </c>
      <c r="B12" t="s">
        <v>81</v>
      </c>
      <c r="C12" t="s">
        <v>76</v>
      </c>
      <c r="D12" t="s">
        <v>203</v>
      </c>
      <c r="E12" t="s">
        <v>204</v>
      </c>
      <c r="F12" t="s">
        <v>205</v>
      </c>
      <c r="G12" t="s">
        <v>206</v>
      </c>
      <c r="H12" t="s">
        <v>427</v>
      </c>
      <c r="I12" t="s">
        <v>207</v>
      </c>
      <c r="J12" t="s">
        <v>208</v>
      </c>
      <c r="K12" t="s">
        <v>209</v>
      </c>
      <c r="L12" t="s">
        <v>210</v>
      </c>
      <c r="M12" t="s">
        <v>29</v>
      </c>
    </row>
    <row r="13" spans="1:13" ht="12.75">
      <c r="A13">
        <v>12</v>
      </c>
      <c r="B13" t="s">
        <v>79</v>
      </c>
      <c r="C13" t="s">
        <v>130</v>
      </c>
      <c r="D13" t="s">
        <v>131</v>
      </c>
      <c r="E13" t="s">
        <v>132</v>
      </c>
      <c r="F13" t="s">
        <v>133</v>
      </c>
      <c r="G13" t="s">
        <v>134</v>
      </c>
      <c r="H13" t="s">
        <v>135</v>
      </c>
      <c r="I13" t="s">
        <v>136</v>
      </c>
      <c r="J13" t="s">
        <v>137</v>
      </c>
      <c r="K13" t="s">
        <v>138</v>
      </c>
      <c r="L13" t="s">
        <v>139</v>
      </c>
      <c r="M13" t="s">
        <v>28</v>
      </c>
    </row>
    <row r="14" spans="1:13" ht="12.75">
      <c r="A14">
        <v>13</v>
      </c>
      <c r="B14" t="s">
        <v>151</v>
      </c>
      <c r="C14" t="s">
        <v>152</v>
      </c>
      <c r="D14" t="s">
        <v>153</v>
      </c>
      <c r="E14" t="s">
        <v>154</v>
      </c>
      <c r="F14" t="s">
        <v>155</v>
      </c>
      <c r="G14" t="s">
        <v>156</v>
      </c>
      <c r="H14" t="s">
        <v>157</v>
      </c>
      <c r="I14" t="s">
        <v>158</v>
      </c>
      <c r="J14" t="s">
        <v>159</v>
      </c>
      <c r="K14" t="s">
        <v>160</v>
      </c>
      <c r="M14" t="s">
        <v>28</v>
      </c>
    </row>
    <row r="15" spans="1:13" ht="12.75">
      <c r="A15">
        <v>14</v>
      </c>
      <c r="B15" t="s">
        <v>89</v>
      </c>
      <c r="C15" t="s">
        <v>230</v>
      </c>
      <c r="D15" t="s">
        <v>231</v>
      </c>
      <c r="E15" t="s">
        <v>232</v>
      </c>
      <c r="F15" t="s">
        <v>233</v>
      </c>
      <c r="G15" t="s">
        <v>234</v>
      </c>
      <c r="H15" t="s">
        <v>235</v>
      </c>
      <c r="I15" t="s">
        <v>236</v>
      </c>
      <c r="J15" t="s">
        <v>237</v>
      </c>
      <c r="K15" t="s">
        <v>238</v>
      </c>
      <c r="L15" t="s">
        <v>239</v>
      </c>
      <c r="M15" t="s">
        <v>78</v>
      </c>
    </row>
    <row r="16" spans="1:13" ht="12.75">
      <c r="A16">
        <v>15</v>
      </c>
      <c r="B16" t="s">
        <v>88</v>
      </c>
      <c r="C16" t="s">
        <v>75</v>
      </c>
      <c r="D16" t="s">
        <v>211</v>
      </c>
      <c r="E16" t="s">
        <v>212</v>
      </c>
      <c r="F16" t="s">
        <v>213</v>
      </c>
      <c r="G16" t="s">
        <v>214</v>
      </c>
      <c r="H16" t="s">
        <v>215</v>
      </c>
      <c r="I16" t="s">
        <v>216</v>
      </c>
      <c r="J16" t="s">
        <v>217</v>
      </c>
      <c r="K16" t="s">
        <v>218</v>
      </c>
      <c r="L16" t="s">
        <v>219</v>
      </c>
      <c r="M16" t="s">
        <v>29</v>
      </c>
    </row>
    <row r="17" spans="1:13" ht="12.75">
      <c r="A17">
        <v>16</v>
      </c>
      <c r="B17" t="s">
        <v>80</v>
      </c>
      <c r="C17" t="s">
        <v>100</v>
      </c>
      <c r="D17" t="s">
        <v>101</v>
      </c>
      <c r="E17" t="s">
        <v>102</v>
      </c>
      <c r="F17" t="s">
        <v>103</v>
      </c>
      <c r="G17" t="s">
        <v>104</v>
      </c>
      <c r="H17" t="s">
        <v>105</v>
      </c>
      <c r="I17" t="s">
        <v>106</v>
      </c>
      <c r="J17" t="s">
        <v>107</v>
      </c>
      <c r="K17" t="s">
        <v>108</v>
      </c>
      <c r="L17" t="s">
        <v>109</v>
      </c>
      <c r="M17" t="s">
        <v>28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笠井　寛</dc:creator>
  <cp:keywords/>
  <dc:description/>
  <cp:lastModifiedBy>杉本龍司</cp:lastModifiedBy>
  <cp:lastPrinted>2023-09-17T12:30:12Z</cp:lastPrinted>
  <dcterms:created xsi:type="dcterms:W3CDTF">2000-05-07T02:34:51Z</dcterms:created>
  <dcterms:modified xsi:type="dcterms:W3CDTF">2023-09-17T12:34:19Z</dcterms:modified>
  <cp:category/>
  <cp:version/>
  <cp:contentType/>
  <cp:contentStatus/>
</cp:coreProperties>
</file>