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okiv\Desktop\"/>
    </mc:Choice>
  </mc:AlternateContent>
  <xr:revisionPtr revIDLastSave="0" documentId="13_ncr:1_{4E1F204D-B7EF-4227-BCD6-18A9E1E40E34}" xr6:coauthVersionLast="47" xr6:coauthVersionMax="47" xr10:uidLastSave="{00000000-0000-0000-0000-000000000000}"/>
  <bookViews>
    <workbookView xWindow="2196" yWindow="0" windowWidth="18756" windowHeight="12240" xr2:uid="{00000000-000D-0000-FFFF-FFFF00000000}"/>
  </bookViews>
  <sheets>
    <sheet name="入力" sheetId="4" r:id="rId1"/>
    <sheet name="男子" sheetId="13" r:id="rId2"/>
    <sheet name="女子" sheetId="14" r:id="rId3"/>
    <sheet name="学校一覧" sheetId="9" r:id="rId4"/>
    <sheet name="rank男子S" sheetId="7" r:id="rId5"/>
    <sheet name="rank女子S" sheetId="8" r:id="rId6"/>
    <sheet name="rank男子D" sheetId="10" r:id="rId7"/>
    <sheet name="rank女子D" sheetId="11" r:id="rId8"/>
  </sheets>
  <definedNames>
    <definedName name="_xlnm._FilterDatabase" localSheetId="7" hidden="1">rank女子D!$A$3:$AC$109</definedName>
    <definedName name="_xlnm._FilterDatabase" localSheetId="5" hidden="1">rank女子S!$A$3:$AC$109</definedName>
    <definedName name="_xlnm._FilterDatabase" localSheetId="6" hidden="1">rank男子D!$A$3:$AC$116</definedName>
    <definedName name="_xlnm._FilterDatabase" localSheetId="4" hidden="1">rank男子S!$A$3:$AC$129</definedName>
    <definedName name="copy">入力!$B$79:$P$131</definedName>
    <definedName name="DATA">入力!$B$7:$G$13</definedName>
    <definedName name="motoF">入力!$J$18:$P$77</definedName>
    <definedName name="motoM">入力!$B$18:$H$77</definedName>
    <definedName name="_xlnm.Print_Area" localSheetId="2">女子!$B$2:$K$51</definedName>
    <definedName name="_xlnm.Print_Area" localSheetId="1">男子!$B$2:$K$46</definedName>
    <definedName name="_xlnm.Print_Area" localSheetId="0">入力!$B$2:$P$40</definedName>
    <definedName name="RMD">rank男子D!$B$4:$E$165</definedName>
    <definedName name="RMS">rank男子S!$B$4:$E$111</definedName>
    <definedName name="RWD">rank女子D!$B$4:$E$163</definedName>
    <definedName name="RWS">rank女子S!$B$4:$E$109</definedName>
    <definedName name="会長">#REF!</definedName>
    <definedName name="地区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65" i="11" l="1"/>
  <c r="V165" i="11"/>
  <c r="U165" i="11"/>
  <c r="T165" i="11"/>
  <c r="S165" i="11"/>
  <c r="R165" i="11"/>
  <c r="Q165" i="11"/>
  <c r="P165" i="11"/>
  <c r="O165" i="11"/>
  <c r="N165" i="11"/>
  <c r="M165" i="11"/>
  <c r="L165" i="11"/>
  <c r="K165" i="11"/>
  <c r="J165" i="11"/>
  <c r="I165" i="11"/>
  <c r="H165" i="11"/>
  <c r="W163" i="11"/>
  <c r="U163" i="11"/>
  <c r="S163" i="11"/>
  <c r="Q163" i="11"/>
  <c r="O163" i="11"/>
  <c r="M163" i="11"/>
  <c r="K163" i="11"/>
  <c r="I163" i="11"/>
  <c r="E163" i="11" s="1"/>
  <c r="W162" i="11"/>
  <c r="U162" i="11"/>
  <c r="S162" i="11"/>
  <c r="Q162" i="11"/>
  <c r="O162" i="11"/>
  <c r="M162" i="11"/>
  <c r="E162" i="11" s="1"/>
  <c r="K162" i="11"/>
  <c r="I162" i="11"/>
  <c r="W161" i="11"/>
  <c r="U161" i="11"/>
  <c r="S161" i="11"/>
  <c r="Q161" i="11"/>
  <c r="O161" i="11"/>
  <c r="M161" i="11"/>
  <c r="K161" i="11"/>
  <c r="I161" i="11"/>
  <c r="E161" i="11" s="1"/>
  <c r="W160" i="11"/>
  <c r="U160" i="11"/>
  <c r="S160" i="11"/>
  <c r="Q160" i="11"/>
  <c r="O160" i="11"/>
  <c r="M160" i="11"/>
  <c r="E160" i="11" s="1"/>
  <c r="K160" i="11"/>
  <c r="I160" i="11"/>
  <c r="W159" i="11"/>
  <c r="U159" i="11"/>
  <c r="S159" i="11"/>
  <c r="Q159" i="11"/>
  <c r="O159" i="11"/>
  <c r="M159" i="11"/>
  <c r="K159" i="11"/>
  <c r="I159" i="11"/>
  <c r="E159" i="11" s="1"/>
  <c r="W158" i="11"/>
  <c r="U158" i="11"/>
  <c r="S158" i="11"/>
  <c r="Q158" i="11"/>
  <c r="O158" i="11"/>
  <c r="M158" i="11"/>
  <c r="E158" i="11" s="1"/>
  <c r="K158" i="11"/>
  <c r="I158" i="11"/>
  <c r="W157" i="11"/>
  <c r="U157" i="11"/>
  <c r="S157" i="11"/>
  <c r="Q157" i="11"/>
  <c r="O157" i="11"/>
  <c r="M157" i="11"/>
  <c r="K157" i="11"/>
  <c r="I157" i="11"/>
  <c r="E157" i="11" s="1"/>
  <c r="W156" i="11"/>
  <c r="U156" i="11"/>
  <c r="S156" i="11"/>
  <c r="Q156" i="11"/>
  <c r="O156" i="11"/>
  <c r="M156" i="11"/>
  <c r="K156" i="11"/>
  <c r="I156" i="11"/>
  <c r="E156" i="11"/>
  <c r="W155" i="11"/>
  <c r="U155" i="11"/>
  <c r="S155" i="11"/>
  <c r="Q155" i="11"/>
  <c r="O155" i="11"/>
  <c r="M155" i="11"/>
  <c r="K155" i="11"/>
  <c r="I155" i="11"/>
  <c r="E155" i="11" s="1"/>
  <c r="W154" i="11"/>
  <c r="U154" i="11"/>
  <c r="S154" i="11"/>
  <c r="Q154" i="11"/>
  <c r="O154" i="11"/>
  <c r="M154" i="11"/>
  <c r="K154" i="11"/>
  <c r="I154" i="11"/>
  <c r="E154" i="11"/>
  <c r="W153" i="11"/>
  <c r="U153" i="11"/>
  <c r="S153" i="11"/>
  <c r="Q153" i="11"/>
  <c r="O153" i="11"/>
  <c r="M153" i="11"/>
  <c r="K153" i="11"/>
  <c r="I153" i="11"/>
  <c r="E153" i="11" s="1"/>
  <c r="W152" i="11"/>
  <c r="U152" i="11"/>
  <c r="S152" i="11"/>
  <c r="Q152" i="11"/>
  <c r="O152" i="11"/>
  <c r="M152" i="11"/>
  <c r="E152" i="11" s="1"/>
  <c r="K152" i="11"/>
  <c r="I152" i="11"/>
  <c r="W151" i="11"/>
  <c r="U151" i="11"/>
  <c r="S151" i="11"/>
  <c r="Q151" i="11"/>
  <c r="O151" i="11"/>
  <c r="M151" i="11"/>
  <c r="K151" i="11"/>
  <c r="I151" i="11"/>
  <c r="E151" i="11" s="1"/>
  <c r="W150" i="11"/>
  <c r="U150" i="11"/>
  <c r="S150" i="11"/>
  <c r="Q150" i="11"/>
  <c r="O150" i="11"/>
  <c r="M150" i="11"/>
  <c r="E150" i="11" s="1"/>
  <c r="K150" i="11"/>
  <c r="I150" i="11"/>
  <c r="W149" i="11"/>
  <c r="U149" i="11"/>
  <c r="S149" i="11"/>
  <c r="Q149" i="11"/>
  <c r="O149" i="11"/>
  <c r="M149" i="11"/>
  <c r="K149" i="11"/>
  <c r="I149" i="11"/>
  <c r="E149" i="11" s="1"/>
  <c r="W148" i="11"/>
  <c r="U148" i="11"/>
  <c r="S148" i="11"/>
  <c r="Q148" i="11"/>
  <c r="O148" i="11"/>
  <c r="M148" i="11"/>
  <c r="K148" i="11"/>
  <c r="I148" i="11"/>
  <c r="E148" i="11"/>
  <c r="W147" i="11"/>
  <c r="U147" i="11"/>
  <c r="S147" i="11"/>
  <c r="Q147" i="11"/>
  <c r="O147" i="11"/>
  <c r="M147" i="11"/>
  <c r="K147" i="11"/>
  <c r="I147" i="11"/>
  <c r="E147" i="11" s="1"/>
  <c r="W146" i="11"/>
  <c r="U146" i="11"/>
  <c r="S146" i="11"/>
  <c r="Q146" i="11"/>
  <c r="O146" i="11"/>
  <c r="M146" i="11"/>
  <c r="K146" i="11"/>
  <c r="I146" i="11"/>
  <c r="E146" i="11"/>
  <c r="W145" i="11"/>
  <c r="U145" i="11"/>
  <c r="S145" i="11"/>
  <c r="Q145" i="11"/>
  <c r="O145" i="11"/>
  <c r="M145" i="11"/>
  <c r="K145" i="11"/>
  <c r="I145" i="11"/>
  <c r="W144" i="11"/>
  <c r="U144" i="11"/>
  <c r="S144" i="11"/>
  <c r="Q144" i="11"/>
  <c r="O144" i="11"/>
  <c r="M144" i="11"/>
  <c r="K144" i="11"/>
  <c r="I144" i="11"/>
  <c r="E144" i="11"/>
  <c r="W143" i="11"/>
  <c r="U143" i="11"/>
  <c r="S143" i="11"/>
  <c r="Q143" i="11"/>
  <c r="O143" i="11"/>
  <c r="M143" i="11"/>
  <c r="K143" i="11"/>
  <c r="I143" i="11"/>
  <c r="E143" i="11" s="1"/>
  <c r="W142" i="11"/>
  <c r="U142" i="11"/>
  <c r="S142" i="11"/>
  <c r="Q142" i="11"/>
  <c r="O142" i="11"/>
  <c r="E142" i="11" s="1"/>
  <c r="M142" i="11"/>
  <c r="K142" i="11"/>
  <c r="I142" i="11"/>
  <c r="W141" i="11"/>
  <c r="U141" i="11"/>
  <c r="S141" i="11"/>
  <c r="Q141" i="11"/>
  <c r="O141" i="11"/>
  <c r="M141" i="11"/>
  <c r="K141" i="11"/>
  <c r="I141" i="11"/>
  <c r="E141" i="11" s="1"/>
  <c r="W140" i="11"/>
  <c r="U140" i="11"/>
  <c r="S140" i="11"/>
  <c r="Q140" i="11"/>
  <c r="O140" i="11"/>
  <c r="M140" i="11"/>
  <c r="K140" i="11"/>
  <c r="I140" i="11"/>
  <c r="E140" i="11"/>
  <c r="W139" i="11"/>
  <c r="U139" i="11"/>
  <c r="S139" i="11"/>
  <c r="Q139" i="11"/>
  <c r="O139" i="11"/>
  <c r="M139" i="11"/>
  <c r="K139" i="11"/>
  <c r="I139" i="11"/>
  <c r="E139" i="11" s="1"/>
  <c r="W138" i="11"/>
  <c r="U138" i="11"/>
  <c r="S138" i="11"/>
  <c r="Q138" i="11"/>
  <c r="O138" i="11"/>
  <c r="M138" i="11"/>
  <c r="K138" i="11"/>
  <c r="I138" i="11"/>
  <c r="E138" i="11"/>
  <c r="W137" i="11"/>
  <c r="U137" i="11"/>
  <c r="S137" i="11"/>
  <c r="Q137" i="11"/>
  <c r="O137" i="11"/>
  <c r="M137" i="11"/>
  <c r="K137" i="11"/>
  <c r="I137" i="11"/>
  <c r="E137" i="11" s="1"/>
  <c r="W136" i="11"/>
  <c r="U136" i="11"/>
  <c r="S136" i="11"/>
  <c r="Q136" i="11"/>
  <c r="O136" i="11"/>
  <c r="M136" i="11"/>
  <c r="K136" i="11"/>
  <c r="I136" i="11"/>
  <c r="E136" i="11"/>
  <c r="W135" i="11"/>
  <c r="U135" i="11"/>
  <c r="S135" i="11"/>
  <c r="Q135" i="11"/>
  <c r="O135" i="11"/>
  <c r="M135" i="11"/>
  <c r="K135" i="11"/>
  <c r="I135" i="11"/>
  <c r="E135" i="11" s="1"/>
  <c r="W134" i="11"/>
  <c r="U134" i="11"/>
  <c r="S134" i="11"/>
  <c r="Q134" i="11"/>
  <c r="O134" i="11"/>
  <c r="M134" i="11"/>
  <c r="K134" i="11"/>
  <c r="I134" i="11"/>
  <c r="E134" i="11"/>
  <c r="W133" i="11"/>
  <c r="U133" i="11"/>
  <c r="S133" i="11"/>
  <c r="Q133" i="11"/>
  <c r="O133" i="11"/>
  <c r="M133" i="11"/>
  <c r="K133" i="11"/>
  <c r="I133" i="11"/>
  <c r="E133" i="11" s="1"/>
  <c r="W132" i="11"/>
  <c r="U132" i="11"/>
  <c r="S132" i="11"/>
  <c r="Q132" i="11"/>
  <c r="O132" i="11"/>
  <c r="M132" i="11"/>
  <c r="K132" i="11"/>
  <c r="I132" i="11"/>
  <c r="E132" i="11"/>
  <c r="U131" i="11"/>
  <c r="K131" i="11"/>
  <c r="E131" i="11"/>
  <c r="U130" i="11"/>
  <c r="K130" i="11"/>
  <c r="E130" i="11"/>
  <c r="W129" i="11"/>
  <c r="U129" i="11"/>
  <c r="S129" i="11"/>
  <c r="Q129" i="11"/>
  <c r="O129" i="11"/>
  <c r="M129" i="11"/>
  <c r="K129" i="11"/>
  <c r="I129" i="11"/>
  <c r="E129" i="11" s="1"/>
  <c r="W128" i="11"/>
  <c r="U128" i="11"/>
  <c r="S128" i="11"/>
  <c r="Q128" i="11"/>
  <c r="O128" i="11"/>
  <c r="M128" i="11"/>
  <c r="K128" i="11"/>
  <c r="I128" i="11"/>
  <c r="E128" i="11"/>
  <c r="W127" i="11"/>
  <c r="U127" i="11"/>
  <c r="S127" i="11"/>
  <c r="Q127" i="11"/>
  <c r="O127" i="11"/>
  <c r="M127" i="11"/>
  <c r="K127" i="11"/>
  <c r="I127" i="11"/>
  <c r="E127" i="11" s="1"/>
  <c r="W126" i="11"/>
  <c r="U126" i="11"/>
  <c r="S126" i="11"/>
  <c r="Q126" i="11"/>
  <c r="O126" i="11"/>
  <c r="M126" i="11"/>
  <c r="K126" i="11"/>
  <c r="I126" i="11"/>
  <c r="E126" i="11"/>
  <c r="W125" i="11"/>
  <c r="U125" i="11"/>
  <c r="S125" i="11"/>
  <c r="Q125" i="11"/>
  <c r="O125" i="11"/>
  <c r="M125" i="11"/>
  <c r="K125" i="11"/>
  <c r="I125" i="11"/>
  <c r="E125" i="11" s="1"/>
  <c r="U124" i="11"/>
  <c r="K124" i="11"/>
  <c r="E124" i="11" s="1"/>
  <c r="U123" i="11"/>
  <c r="K123" i="11"/>
  <c r="E123" i="11" s="1"/>
  <c r="W122" i="11"/>
  <c r="U122" i="11"/>
  <c r="S122" i="11"/>
  <c r="Q122" i="11"/>
  <c r="O122" i="11"/>
  <c r="M122" i="11"/>
  <c r="K122" i="11"/>
  <c r="I122" i="11"/>
  <c r="E122" i="11"/>
  <c r="W121" i="11"/>
  <c r="U121" i="11"/>
  <c r="S121" i="11"/>
  <c r="Q121" i="11"/>
  <c r="O121" i="11"/>
  <c r="M121" i="11"/>
  <c r="K121" i="11"/>
  <c r="I121" i="11"/>
  <c r="E121" i="11" s="1"/>
  <c r="W120" i="11"/>
  <c r="U120" i="11"/>
  <c r="S120" i="11"/>
  <c r="Q120" i="11"/>
  <c r="O120" i="11"/>
  <c r="M120" i="11"/>
  <c r="K120" i="11"/>
  <c r="I120" i="11"/>
  <c r="E120" i="11"/>
  <c r="W119" i="11"/>
  <c r="U119" i="11"/>
  <c r="S119" i="11"/>
  <c r="Q119" i="11"/>
  <c r="O119" i="11"/>
  <c r="M119" i="11"/>
  <c r="K119" i="11"/>
  <c r="I119" i="11"/>
  <c r="E119" i="11" s="1"/>
  <c r="W118" i="11"/>
  <c r="U118" i="11"/>
  <c r="S118" i="11"/>
  <c r="Q118" i="11"/>
  <c r="O118" i="11"/>
  <c r="M118" i="11"/>
  <c r="K118" i="11"/>
  <c r="I118" i="11"/>
  <c r="E118" i="11"/>
  <c r="W117" i="11"/>
  <c r="U117" i="11"/>
  <c r="S117" i="11"/>
  <c r="Q117" i="11"/>
  <c r="O117" i="11"/>
  <c r="M117" i="11"/>
  <c r="K117" i="11"/>
  <c r="I117" i="11"/>
  <c r="E117" i="11" s="1"/>
  <c r="W116" i="11"/>
  <c r="U116" i="11"/>
  <c r="S116" i="11"/>
  <c r="Q116" i="11"/>
  <c r="O116" i="11"/>
  <c r="M116" i="11"/>
  <c r="K116" i="11"/>
  <c r="I116" i="11"/>
  <c r="E116" i="11"/>
  <c r="W115" i="11"/>
  <c r="U115" i="11"/>
  <c r="S115" i="11"/>
  <c r="Q115" i="11"/>
  <c r="O115" i="11"/>
  <c r="M115" i="11"/>
  <c r="K115" i="11"/>
  <c r="W114" i="11"/>
  <c r="U114" i="11"/>
  <c r="S114" i="11"/>
  <c r="Q114" i="11"/>
  <c r="O114" i="11"/>
  <c r="M114" i="11"/>
  <c r="K114" i="11"/>
  <c r="E114" i="11" s="1"/>
  <c r="I114" i="11"/>
  <c r="W113" i="11"/>
  <c r="U113" i="11"/>
  <c r="S113" i="11"/>
  <c r="Q113" i="11"/>
  <c r="O113" i="11"/>
  <c r="M113" i="11"/>
  <c r="K113" i="11"/>
  <c r="I113" i="11"/>
  <c r="W112" i="11"/>
  <c r="U112" i="11"/>
  <c r="S112" i="11"/>
  <c r="Q112" i="11"/>
  <c r="O112" i="11"/>
  <c r="M112" i="11"/>
  <c r="E112" i="11" s="1"/>
  <c r="K112" i="11"/>
  <c r="I112" i="11"/>
  <c r="W111" i="11"/>
  <c r="U111" i="11"/>
  <c r="S111" i="11"/>
  <c r="Q111" i="11"/>
  <c r="O111" i="11"/>
  <c r="M111" i="11"/>
  <c r="K111" i="11"/>
  <c r="I111" i="11"/>
  <c r="W110" i="11"/>
  <c r="U110" i="11"/>
  <c r="S110" i="11"/>
  <c r="Q110" i="11"/>
  <c r="O110" i="11"/>
  <c r="M110" i="11"/>
  <c r="K110" i="11"/>
  <c r="E110" i="11" s="1"/>
  <c r="I110" i="11"/>
  <c r="W109" i="11"/>
  <c r="U109" i="11"/>
  <c r="S109" i="11"/>
  <c r="Q109" i="11"/>
  <c r="O109" i="11"/>
  <c r="M109" i="11"/>
  <c r="K109" i="11"/>
  <c r="I109" i="11"/>
  <c r="W108" i="11"/>
  <c r="U108" i="11"/>
  <c r="S108" i="11"/>
  <c r="Q108" i="11"/>
  <c r="O108" i="11"/>
  <c r="M108" i="11"/>
  <c r="E108" i="11" s="1"/>
  <c r="K108" i="11"/>
  <c r="I108" i="11"/>
  <c r="W107" i="11"/>
  <c r="U107" i="11"/>
  <c r="S107" i="11"/>
  <c r="Q107" i="11"/>
  <c r="O107" i="11"/>
  <c r="M107" i="11"/>
  <c r="K107" i="11"/>
  <c r="I107" i="11"/>
  <c r="W106" i="11"/>
  <c r="U106" i="11"/>
  <c r="S106" i="11"/>
  <c r="Q106" i="11"/>
  <c r="O106" i="11"/>
  <c r="M106" i="11"/>
  <c r="K106" i="11"/>
  <c r="E106" i="11" s="1"/>
  <c r="I106" i="11"/>
  <c r="W105" i="11"/>
  <c r="U105" i="11"/>
  <c r="S105" i="11"/>
  <c r="Q105" i="11"/>
  <c r="O105" i="11"/>
  <c r="M105" i="11"/>
  <c r="K105" i="11"/>
  <c r="I105" i="11"/>
  <c r="E105" i="11" s="1"/>
  <c r="W104" i="11"/>
  <c r="U104" i="11"/>
  <c r="S104" i="11"/>
  <c r="Q104" i="11"/>
  <c r="O104" i="11"/>
  <c r="M104" i="11"/>
  <c r="E104" i="11" s="1"/>
  <c r="K104" i="11"/>
  <c r="I104" i="11"/>
  <c r="W103" i="11"/>
  <c r="U103" i="11"/>
  <c r="S103" i="11"/>
  <c r="Q103" i="11"/>
  <c r="O103" i="11"/>
  <c r="M103" i="11"/>
  <c r="K103" i="11"/>
  <c r="I103" i="11"/>
  <c r="W102" i="11"/>
  <c r="U102" i="11"/>
  <c r="S102" i="11"/>
  <c r="Q102" i="11"/>
  <c r="O102" i="11"/>
  <c r="M102" i="11"/>
  <c r="K102" i="11"/>
  <c r="E102" i="11" s="1"/>
  <c r="I102" i="11"/>
  <c r="W101" i="11"/>
  <c r="U101" i="11"/>
  <c r="S101" i="11"/>
  <c r="Q101" i="11"/>
  <c r="O101" i="11"/>
  <c r="M101" i="11"/>
  <c r="K101" i="11"/>
  <c r="I101" i="11"/>
  <c r="E101" i="11" s="1"/>
  <c r="W100" i="11"/>
  <c r="U100" i="11"/>
  <c r="S100" i="11"/>
  <c r="Q100" i="11"/>
  <c r="O100" i="11"/>
  <c r="M100" i="11"/>
  <c r="E100" i="11" s="1"/>
  <c r="K100" i="11"/>
  <c r="I100" i="11"/>
  <c r="W99" i="11"/>
  <c r="U99" i="11"/>
  <c r="S99" i="11"/>
  <c r="Q99" i="11"/>
  <c r="O99" i="11"/>
  <c r="M99" i="11"/>
  <c r="K99" i="11"/>
  <c r="I99" i="11"/>
  <c r="W98" i="11"/>
  <c r="U98" i="11"/>
  <c r="S98" i="11"/>
  <c r="Q98" i="11"/>
  <c r="O98" i="11"/>
  <c r="M98" i="11"/>
  <c r="K98" i="11"/>
  <c r="E98" i="11" s="1"/>
  <c r="I98" i="11"/>
  <c r="W97" i="11"/>
  <c r="U97" i="11"/>
  <c r="S97" i="11"/>
  <c r="Q97" i="11"/>
  <c r="O97" i="11"/>
  <c r="M97" i="11"/>
  <c r="K97" i="11"/>
  <c r="I97" i="11"/>
  <c r="E97" i="11" s="1"/>
  <c r="W96" i="11"/>
  <c r="U96" i="11"/>
  <c r="S96" i="11"/>
  <c r="Q96" i="11"/>
  <c r="O96" i="11"/>
  <c r="M96" i="11"/>
  <c r="E96" i="11" s="1"/>
  <c r="K96" i="11"/>
  <c r="I96" i="11"/>
  <c r="W95" i="11"/>
  <c r="U95" i="11"/>
  <c r="S95" i="11"/>
  <c r="Q95" i="11"/>
  <c r="O95" i="11"/>
  <c r="M95" i="11"/>
  <c r="K95" i="11"/>
  <c r="I95" i="11"/>
  <c r="W94" i="11"/>
  <c r="U94" i="11"/>
  <c r="S94" i="11"/>
  <c r="Q94" i="11"/>
  <c r="O94" i="11"/>
  <c r="M94" i="11"/>
  <c r="K94" i="11"/>
  <c r="E94" i="11" s="1"/>
  <c r="I94" i="11"/>
  <c r="U93" i="11"/>
  <c r="M93" i="11"/>
  <c r="K93" i="11"/>
  <c r="E93" i="11"/>
  <c r="W92" i="11"/>
  <c r="U92" i="11"/>
  <c r="S92" i="11"/>
  <c r="Q92" i="11"/>
  <c r="O92" i="11"/>
  <c r="M92" i="11"/>
  <c r="K92" i="11"/>
  <c r="I92" i="11"/>
  <c r="U91" i="11"/>
  <c r="S91" i="11"/>
  <c r="W90" i="11"/>
  <c r="U90" i="11"/>
  <c r="S90" i="11"/>
  <c r="Q90" i="11"/>
  <c r="O90" i="11"/>
  <c r="E90" i="11" s="1"/>
  <c r="M90" i="11"/>
  <c r="K90" i="11"/>
  <c r="I90" i="11"/>
  <c r="W89" i="11"/>
  <c r="U89" i="11"/>
  <c r="S89" i="11"/>
  <c r="Q89" i="11"/>
  <c r="O89" i="11"/>
  <c r="M89" i="11"/>
  <c r="K89" i="11"/>
  <c r="E89" i="11" s="1"/>
  <c r="W88" i="11"/>
  <c r="U88" i="11"/>
  <c r="S88" i="11"/>
  <c r="Q88" i="11"/>
  <c r="O88" i="11"/>
  <c r="M88" i="11"/>
  <c r="K88" i="11"/>
  <c r="W87" i="11"/>
  <c r="U87" i="11"/>
  <c r="S87" i="11"/>
  <c r="Q87" i="11"/>
  <c r="O87" i="11"/>
  <c r="M87" i="11"/>
  <c r="K87" i="11"/>
  <c r="I87" i="11"/>
  <c r="E87" i="11"/>
  <c r="W86" i="11"/>
  <c r="U86" i="11"/>
  <c r="S86" i="11"/>
  <c r="Q86" i="11"/>
  <c r="O86" i="11"/>
  <c r="M86" i="11"/>
  <c r="K86" i="11"/>
  <c r="I86" i="11"/>
  <c r="E86" i="11" s="1"/>
  <c r="W85" i="11"/>
  <c r="U85" i="11"/>
  <c r="S85" i="11"/>
  <c r="Q85" i="11"/>
  <c r="O85" i="11"/>
  <c r="E85" i="11" s="1"/>
  <c r="M85" i="11"/>
  <c r="K85" i="11"/>
  <c r="I85" i="11"/>
  <c r="W84" i="11"/>
  <c r="U84" i="11"/>
  <c r="S84" i="11"/>
  <c r="Q84" i="11"/>
  <c r="O84" i="11"/>
  <c r="M84" i="11"/>
  <c r="K84" i="11"/>
  <c r="I84" i="11"/>
  <c r="W83" i="11"/>
  <c r="U83" i="11"/>
  <c r="S83" i="11"/>
  <c r="Q83" i="11"/>
  <c r="O83" i="11"/>
  <c r="M83" i="11"/>
  <c r="K83" i="11"/>
  <c r="I83" i="11"/>
  <c r="E83" i="11"/>
  <c r="W82" i="11"/>
  <c r="U82" i="11"/>
  <c r="S82" i="11"/>
  <c r="Q82" i="11"/>
  <c r="O82" i="11"/>
  <c r="M82" i="11"/>
  <c r="K82" i="11"/>
  <c r="I82" i="11"/>
  <c r="E82" i="11" s="1"/>
  <c r="W81" i="11"/>
  <c r="U81" i="11"/>
  <c r="S81" i="11"/>
  <c r="Q81" i="11"/>
  <c r="O81" i="11"/>
  <c r="E81" i="11" s="1"/>
  <c r="M81" i="11"/>
  <c r="K81" i="11"/>
  <c r="I81" i="11"/>
  <c r="W80" i="11"/>
  <c r="U80" i="11"/>
  <c r="S80" i="11"/>
  <c r="Q80" i="11"/>
  <c r="O80" i="11"/>
  <c r="M80" i="11"/>
  <c r="K80" i="11"/>
  <c r="I80" i="11"/>
  <c r="W79" i="11"/>
  <c r="U79" i="11"/>
  <c r="S79" i="11"/>
  <c r="Q79" i="11"/>
  <c r="O79" i="11"/>
  <c r="M79" i="11"/>
  <c r="K79" i="11"/>
  <c r="I79" i="11"/>
  <c r="E79" i="11"/>
  <c r="W78" i="11"/>
  <c r="U78" i="11"/>
  <c r="S78" i="11"/>
  <c r="Q78" i="11"/>
  <c r="O78" i="11"/>
  <c r="M78" i="11"/>
  <c r="K78" i="11"/>
  <c r="I78" i="11"/>
  <c r="E78" i="11" s="1"/>
  <c r="W77" i="11"/>
  <c r="U77" i="11"/>
  <c r="S77" i="11"/>
  <c r="Q77" i="11"/>
  <c r="O77" i="11"/>
  <c r="E77" i="11" s="1"/>
  <c r="M77" i="11"/>
  <c r="K77" i="11"/>
  <c r="I77" i="11"/>
  <c r="U76" i="11"/>
  <c r="S76" i="11"/>
  <c r="K76" i="11"/>
  <c r="E76" i="11" s="1"/>
  <c r="U75" i="11"/>
  <c r="S75" i="11"/>
  <c r="K75" i="11"/>
  <c r="E75" i="11" s="1"/>
  <c r="U74" i="11"/>
  <c r="M74" i="11"/>
  <c r="K74" i="11"/>
  <c r="E74" i="11"/>
  <c r="U73" i="11"/>
  <c r="M73" i="11"/>
  <c r="K73" i="11"/>
  <c r="E73" i="11"/>
  <c r="W72" i="11"/>
  <c r="U72" i="11"/>
  <c r="S72" i="11"/>
  <c r="Q72" i="11"/>
  <c r="O72" i="11"/>
  <c r="M72" i="11"/>
  <c r="K72" i="11"/>
  <c r="I72" i="11"/>
  <c r="W71" i="11"/>
  <c r="U71" i="11"/>
  <c r="S71" i="11"/>
  <c r="Q71" i="11"/>
  <c r="O71" i="11"/>
  <c r="M71" i="11"/>
  <c r="E71" i="11" s="1"/>
  <c r="K71" i="11"/>
  <c r="W70" i="11"/>
  <c r="U70" i="11"/>
  <c r="S70" i="11"/>
  <c r="Q70" i="11"/>
  <c r="O70" i="11"/>
  <c r="M70" i="11"/>
  <c r="K70" i="11"/>
  <c r="I70" i="11"/>
  <c r="E70" i="11" s="1"/>
  <c r="W69" i="11"/>
  <c r="U69" i="11"/>
  <c r="S69" i="11"/>
  <c r="Q69" i="11"/>
  <c r="O69" i="11"/>
  <c r="M69" i="11"/>
  <c r="E69" i="11" s="1"/>
  <c r="K69" i="11"/>
  <c r="I69" i="11"/>
  <c r="W68" i="11"/>
  <c r="U68" i="11"/>
  <c r="S68" i="11"/>
  <c r="Q68" i="11"/>
  <c r="O68" i="11"/>
  <c r="M68" i="11"/>
  <c r="K68" i="11"/>
  <c r="I68" i="11"/>
  <c r="W67" i="11"/>
  <c r="U67" i="11"/>
  <c r="S67" i="11"/>
  <c r="Q67" i="11"/>
  <c r="O67" i="11"/>
  <c r="M67" i="11"/>
  <c r="K67" i="11"/>
  <c r="E67" i="11" s="1"/>
  <c r="I67" i="11"/>
  <c r="W66" i="11"/>
  <c r="U66" i="11"/>
  <c r="S66" i="11"/>
  <c r="Q66" i="11"/>
  <c r="O66" i="11"/>
  <c r="M66" i="11"/>
  <c r="K66" i="11"/>
  <c r="I66" i="11"/>
  <c r="E66" i="11" s="1"/>
  <c r="W65" i="11"/>
  <c r="U65" i="11"/>
  <c r="S65" i="11"/>
  <c r="Q65" i="11"/>
  <c r="O65" i="11"/>
  <c r="M65" i="11"/>
  <c r="E65" i="11" s="1"/>
  <c r="K65" i="11"/>
  <c r="I65" i="11"/>
  <c r="W64" i="11"/>
  <c r="U64" i="11"/>
  <c r="S64" i="11"/>
  <c r="Q64" i="11"/>
  <c r="O64" i="11"/>
  <c r="M64" i="11"/>
  <c r="K64" i="11"/>
  <c r="I64" i="11"/>
  <c r="W63" i="11"/>
  <c r="U63" i="11"/>
  <c r="S63" i="11"/>
  <c r="Q63" i="11"/>
  <c r="O63" i="11"/>
  <c r="M63" i="11"/>
  <c r="K63" i="11"/>
  <c r="E63" i="11" s="1"/>
  <c r="I63" i="11"/>
  <c r="W62" i="11"/>
  <c r="U62" i="11"/>
  <c r="S62" i="11"/>
  <c r="Q62" i="11"/>
  <c r="O62" i="11"/>
  <c r="M62" i="11"/>
  <c r="K62" i="11"/>
  <c r="I62" i="11"/>
  <c r="E62" i="11" s="1"/>
  <c r="W61" i="11"/>
  <c r="U61" i="11"/>
  <c r="S61" i="11"/>
  <c r="Q61" i="11"/>
  <c r="O61" i="11"/>
  <c r="M61" i="11"/>
  <c r="E61" i="11" s="1"/>
  <c r="K61" i="11"/>
  <c r="I61" i="11"/>
  <c r="U60" i="11"/>
  <c r="K60" i="11"/>
  <c r="I60" i="11"/>
  <c r="E60" i="11"/>
  <c r="W59" i="11"/>
  <c r="U59" i="11"/>
  <c r="S59" i="11"/>
  <c r="Q59" i="11"/>
  <c r="O59" i="11"/>
  <c r="M59" i="11"/>
  <c r="K59" i="11"/>
  <c r="I59" i="11"/>
  <c r="E59" i="11" s="1"/>
  <c r="W58" i="11"/>
  <c r="U58" i="11"/>
  <c r="S58" i="11"/>
  <c r="Q58" i="11"/>
  <c r="O58" i="11"/>
  <c r="E58" i="11" s="1"/>
  <c r="M58" i="11"/>
  <c r="K58" i="11"/>
  <c r="I58" i="11"/>
  <c r="U57" i="11"/>
  <c r="S57" i="11"/>
  <c r="K57" i="11"/>
  <c r="E57" i="11" s="1"/>
  <c r="W56" i="11"/>
  <c r="U56" i="11"/>
  <c r="S56" i="11"/>
  <c r="Q56" i="11"/>
  <c r="O56" i="11"/>
  <c r="M56" i="11"/>
  <c r="E56" i="11" s="1"/>
  <c r="K56" i="11"/>
  <c r="I56" i="11"/>
  <c r="U55" i="11"/>
  <c r="K55" i="11"/>
  <c r="I55" i="11"/>
  <c r="E55" i="11"/>
  <c r="W54" i="11"/>
  <c r="U54" i="11"/>
  <c r="S54" i="11"/>
  <c r="Q54" i="11"/>
  <c r="O54" i="11"/>
  <c r="M54" i="11"/>
  <c r="K54" i="11"/>
  <c r="I54" i="11"/>
  <c r="E54" i="11" s="1"/>
  <c r="W53" i="11"/>
  <c r="U53" i="11"/>
  <c r="S53" i="11"/>
  <c r="Q53" i="11"/>
  <c r="O53" i="11"/>
  <c r="E53" i="11" s="1"/>
  <c r="M53" i="11"/>
  <c r="K53" i="11"/>
  <c r="I53" i="11"/>
  <c r="W52" i="11"/>
  <c r="U52" i="11"/>
  <c r="S52" i="11"/>
  <c r="Q52" i="11"/>
  <c r="O52" i="11"/>
  <c r="M52" i="11"/>
  <c r="K52" i="11"/>
  <c r="I52" i="11"/>
  <c r="W51" i="11"/>
  <c r="U51" i="11"/>
  <c r="S51" i="11"/>
  <c r="Q51" i="11"/>
  <c r="O51" i="11"/>
  <c r="M51" i="11"/>
  <c r="E51" i="11" s="1"/>
  <c r="K51" i="11"/>
  <c r="I51" i="11"/>
  <c r="W50" i="11"/>
  <c r="U50" i="11"/>
  <c r="S50" i="11"/>
  <c r="Q50" i="11"/>
  <c r="O50" i="11"/>
  <c r="M50" i="11"/>
  <c r="K50" i="11"/>
  <c r="I50" i="11"/>
  <c r="E50" i="11" s="1"/>
  <c r="W49" i="11"/>
  <c r="U49" i="11"/>
  <c r="S49" i="11"/>
  <c r="Q49" i="11"/>
  <c r="O49" i="11"/>
  <c r="E49" i="11" s="1"/>
  <c r="M49" i="11"/>
  <c r="K49" i="11"/>
  <c r="I49" i="11"/>
  <c r="W48" i="11"/>
  <c r="U48" i="11"/>
  <c r="S48" i="11"/>
  <c r="Q48" i="11"/>
  <c r="O48" i="11"/>
  <c r="M48" i="11"/>
  <c r="K48" i="11"/>
  <c r="I48" i="11"/>
  <c r="W47" i="11"/>
  <c r="U47" i="11"/>
  <c r="S47" i="11"/>
  <c r="Q47" i="11"/>
  <c r="O47" i="11"/>
  <c r="M47" i="11"/>
  <c r="K47" i="11"/>
  <c r="I47" i="11"/>
  <c r="E47" i="11"/>
  <c r="W46" i="11"/>
  <c r="U46" i="11"/>
  <c r="S46" i="11"/>
  <c r="Q46" i="11"/>
  <c r="O46" i="11"/>
  <c r="M46" i="11"/>
  <c r="K46" i="11"/>
  <c r="I46" i="11"/>
  <c r="E46" i="11" s="1"/>
  <c r="W45" i="11"/>
  <c r="U45" i="11"/>
  <c r="S45" i="11"/>
  <c r="Q45" i="11"/>
  <c r="O45" i="11"/>
  <c r="M45" i="11"/>
  <c r="K45" i="11"/>
  <c r="E45" i="11"/>
  <c r="W44" i="11"/>
  <c r="U44" i="11"/>
  <c r="S44" i="11"/>
  <c r="Q44" i="11"/>
  <c r="O44" i="11"/>
  <c r="M44" i="11"/>
  <c r="K44" i="11"/>
  <c r="I44" i="11"/>
  <c r="E44" i="11" s="1"/>
  <c r="W43" i="11"/>
  <c r="U43" i="11"/>
  <c r="S43" i="11"/>
  <c r="Q43" i="11"/>
  <c r="O43" i="11"/>
  <c r="M43" i="11"/>
  <c r="K43" i="11"/>
  <c r="E43" i="11" s="1"/>
  <c r="I43" i="11"/>
  <c r="W42" i="11"/>
  <c r="U42" i="11"/>
  <c r="S42" i="11"/>
  <c r="Q42" i="11"/>
  <c r="O42" i="11"/>
  <c r="M42" i="11"/>
  <c r="K42" i="11"/>
  <c r="I42" i="11"/>
  <c r="W41" i="11"/>
  <c r="U41" i="11"/>
  <c r="S41" i="11"/>
  <c r="Q41" i="11"/>
  <c r="O41" i="11"/>
  <c r="M41" i="11"/>
  <c r="K41" i="11"/>
  <c r="W40" i="11"/>
  <c r="U40" i="11"/>
  <c r="S40" i="11"/>
  <c r="Q40" i="11"/>
  <c r="O40" i="11"/>
  <c r="M40" i="11"/>
  <c r="K40" i="11"/>
  <c r="I40" i="11"/>
  <c r="E40" i="11"/>
  <c r="W39" i="11"/>
  <c r="U39" i="11"/>
  <c r="S39" i="11"/>
  <c r="Q39" i="11"/>
  <c r="O39" i="11"/>
  <c r="M39" i="11"/>
  <c r="K39" i="11"/>
  <c r="I39" i="11"/>
  <c r="E39" i="11" s="1"/>
  <c r="W38" i="11"/>
  <c r="U38" i="11"/>
  <c r="S38" i="11"/>
  <c r="Q38" i="11"/>
  <c r="O38" i="11"/>
  <c r="E38" i="11" s="1"/>
  <c r="M38" i="11"/>
  <c r="K38" i="11"/>
  <c r="I38" i="11"/>
  <c r="W37" i="11"/>
  <c r="U37" i="11"/>
  <c r="S37" i="11"/>
  <c r="Q37" i="11"/>
  <c r="O37" i="11"/>
  <c r="M37" i="11"/>
  <c r="K37" i="11"/>
  <c r="I37" i="11"/>
  <c r="W36" i="11"/>
  <c r="U36" i="11"/>
  <c r="S36" i="11"/>
  <c r="Q36" i="11"/>
  <c r="O36" i="11"/>
  <c r="M36" i="11"/>
  <c r="K36" i="11"/>
  <c r="I36" i="11"/>
  <c r="E36" i="11"/>
  <c r="W35" i="11"/>
  <c r="U35" i="11"/>
  <c r="S35" i="11"/>
  <c r="Q35" i="11"/>
  <c r="O35" i="11"/>
  <c r="M35" i="11"/>
  <c r="K35" i="11"/>
  <c r="I35" i="11"/>
  <c r="E35" i="11" s="1"/>
  <c r="W34" i="11"/>
  <c r="U34" i="11"/>
  <c r="S34" i="11"/>
  <c r="Q34" i="11"/>
  <c r="O34" i="11"/>
  <c r="E34" i="11" s="1"/>
  <c r="M34" i="11"/>
  <c r="K34" i="11"/>
  <c r="I34" i="11"/>
  <c r="U33" i="11"/>
  <c r="M33" i="11"/>
  <c r="K33" i="11"/>
  <c r="I33" i="11"/>
  <c r="W32" i="11"/>
  <c r="U32" i="11"/>
  <c r="S32" i="11"/>
  <c r="Q32" i="11"/>
  <c r="O32" i="11"/>
  <c r="M32" i="11"/>
  <c r="K32" i="11"/>
  <c r="I32" i="11"/>
  <c r="E32" i="11"/>
  <c r="W31" i="11"/>
  <c r="U31" i="11"/>
  <c r="S31" i="11"/>
  <c r="Q31" i="11"/>
  <c r="O31" i="11"/>
  <c r="M31" i="11"/>
  <c r="K31" i="11"/>
  <c r="I31" i="11"/>
  <c r="E31" i="11" s="1"/>
  <c r="W30" i="11"/>
  <c r="U30" i="11"/>
  <c r="S30" i="11"/>
  <c r="Q30" i="11"/>
  <c r="O30" i="11"/>
  <c r="E30" i="11" s="1"/>
  <c r="M30" i="11"/>
  <c r="K30" i="11"/>
  <c r="I30" i="11"/>
  <c r="W29" i="11"/>
  <c r="U29" i="11"/>
  <c r="S29" i="11"/>
  <c r="Q29" i="11"/>
  <c r="O29" i="11"/>
  <c r="M29" i="11"/>
  <c r="K29" i="11"/>
  <c r="I29" i="11"/>
  <c r="W28" i="11"/>
  <c r="U28" i="11"/>
  <c r="E28" i="11" s="1"/>
  <c r="S28" i="11"/>
  <c r="Q28" i="11"/>
  <c r="O28" i="11"/>
  <c r="M28" i="11"/>
  <c r="K28" i="11"/>
  <c r="I28" i="11"/>
  <c r="W27" i="11"/>
  <c r="U27" i="11"/>
  <c r="S27" i="11"/>
  <c r="Q27" i="11"/>
  <c r="O27" i="11"/>
  <c r="M27" i="11"/>
  <c r="K27" i="11"/>
  <c r="I27" i="11"/>
  <c r="E27" i="11" s="1"/>
  <c r="W26" i="11"/>
  <c r="U26" i="11"/>
  <c r="S26" i="11"/>
  <c r="Q26" i="11"/>
  <c r="O26" i="11"/>
  <c r="E26" i="11" s="1"/>
  <c r="M26" i="11"/>
  <c r="K26" i="11"/>
  <c r="I26" i="11"/>
  <c r="W25" i="11"/>
  <c r="U25" i="11"/>
  <c r="S25" i="11"/>
  <c r="Q25" i="11"/>
  <c r="O25" i="11"/>
  <c r="M25" i="11"/>
  <c r="K25" i="11"/>
  <c r="I25" i="11"/>
  <c r="W24" i="11"/>
  <c r="U24" i="11"/>
  <c r="S24" i="11"/>
  <c r="Q24" i="11"/>
  <c r="O24" i="11"/>
  <c r="M24" i="11"/>
  <c r="K24" i="11"/>
  <c r="I24" i="11"/>
  <c r="E24" i="11"/>
  <c r="U23" i="11"/>
  <c r="Q23" i="11"/>
  <c r="I23" i="11"/>
  <c r="G23" i="11"/>
  <c r="E23" i="11" s="1"/>
  <c r="G23" i="11" a="1"/>
  <c r="W22" i="11"/>
  <c r="U22" i="11"/>
  <c r="S22" i="11"/>
  <c r="Q22" i="11"/>
  <c r="O22" i="11"/>
  <c r="M22" i="11"/>
  <c r="K22" i="11"/>
  <c r="I22" i="11"/>
  <c r="W21" i="11"/>
  <c r="U21" i="11"/>
  <c r="S21" i="11"/>
  <c r="Q21" i="11"/>
  <c r="O21" i="11"/>
  <c r="M21" i="11"/>
  <c r="K21" i="11"/>
  <c r="I21" i="11"/>
  <c r="E21" i="11"/>
  <c r="W20" i="11"/>
  <c r="U20" i="11"/>
  <c r="S20" i="11"/>
  <c r="Q20" i="11"/>
  <c r="O20" i="11"/>
  <c r="M20" i="11"/>
  <c r="K20" i="11"/>
  <c r="I20" i="11"/>
  <c r="E20" i="11" s="1"/>
  <c r="W19" i="11"/>
  <c r="U19" i="11"/>
  <c r="S19" i="11"/>
  <c r="Q19" i="11"/>
  <c r="O19" i="11"/>
  <c r="M19" i="11"/>
  <c r="K19" i="11"/>
  <c r="E19" i="11" s="1"/>
  <c r="I19" i="11"/>
  <c r="W18" i="11"/>
  <c r="U18" i="11"/>
  <c r="S18" i="11"/>
  <c r="Q18" i="11"/>
  <c r="O18" i="11"/>
  <c r="M18" i="11"/>
  <c r="K18" i="11"/>
  <c r="I18" i="11"/>
  <c r="W17" i="11"/>
  <c r="U17" i="11"/>
  <c r="S17" i="11"/>
  <c r="Q17" i="11"/>
  <c r="O17" i="11"/>
  <c r="M17" i="11"/>
  <c r="K17" i="11"/>
  <c r="I17" i="11"/>
  <c r="E17" i="11"/>
  <c r="W16" i="11"/>
  <c r="U16" i="11"/>
  <c r="S16" i="11"/>
  <c r="Q16" i="11"/>
  <c r="O16" i="11"/>
  <c r="M16" i="11"/>
  <c r="K16" i="11"/>
  <c r="I16" i="11"/>
  <c r="E16" i="11" s="1"/>
  <c r="W15" i="11"/>
  <c r="U15" i="11"/>
  <c r="S15" i="11"/>
  <c r="Q15" i="11"/>
  <c r="O15" i="11"/>
  <c r="M15" i="11"/>
  <c r="K15" i="11"/>
  <c r="E15" i="11" s="1"/>
  <c r="I15" i="11"/>
  <c r="W14" i="11"/>
  <c r="U14" i="11"/>
  <c r="S14" i="11"/>
  <c r="Q14" i="11"/>
  <c r="O14" i="11"/>
  <c r="M14" i="11"/>
  <c r="K14" i="11"/>
  <c r="I14" i="11"/>
  <c r="W13" i="11"/>
  <c r="U13" i="11"/>
  <c r="S13" i="11"/>
  <c r="Q13" i="11"/>
  <c r="O13" i="11"/>
  <c r="M13" i="11"/>
  <c r="K13" i="11"/>
  <c r="I13" i="11"/>
  <c r="E13" i="11"/>
  <c r="W12" i="11"/>
  <c r="U12" i="11"/>
  <c r="S12" i="11"/>
  <c r="Q12" i="11"/>
  <c r="O12" i="11"/>
  <c r="M12" i="11"/>
  <c r="K12" i="11"/>
  <c r="I12" i="11"/>
  <c r="E12" i="11" s="1"/>
  <c r="W11" i="11"/>
  <c r="U11" i="11"/>
  <c r="S11" i="11"/>
  <c r="Q11" i="11"/>
  <c r="O11" i="11"/>
  <c r="M11" i="11"/>
  <c r="K11" i="11"/>
  <c r="E11" i="11" s="1"/>
  <c r="I11" i="11"/>
  <c r="W10" i="11"/>
  <c r="U10" i="11"/>
  <c r="S10" i="11"/>
  <c r="Q10" i="11"/>
  <c r="O10" i="11"/>
  <c r="M10" i="11"/>
  <c r="K10" i="11"/>
  <c r="I10" i="11"/>
  <c r="W9" i="11"/>
  <c r="U9" i="11"/>
  <c r="S9" i="11"/>
  <c r="Q9" i="11"/>
  <c r="O9" i="11"/>
  <c r="M9" i="11"/>
  <c r="K9" i="11"/>
  <c r="I9" i="11"/>
  <c r="E9" i="11"/>
  <c r="W8" i="11"/>
  <c r="U8" i="11"/>
  <c r="S8" i="11"/>
  <c r="Q8" i="11"/>
  <c r="O8" i="11"/>
  <c r="M8" i="11"/>
  <c r="K8" i="11"/>
  <c r="I8" i="11"/>
  <c r="E8" i="11" s="1"/>
  <c r="W7" i="11"/>
  <c r="U7" i="11"/>
  <c r="S7" i="11"/>
  <c r="Q7" i="11"/>
  <c r="O7" i="11"/>
  <c r="M7" i="11"/>
  <c r="K7" i="11"/>
  <c r="E7" i="11" s="1"/>
  <c r="I7" i="11"/>
  <c r="W6" i="11"/>
  <c r="U6" i="11"/>
  <c r="S6" i="11"/>
  <c r="Q6" i="11"/>
  <c r="O6" i="11"/>
  <c r="M6" i="11"/>
  <c r="K6" i="11"/>
  <c r="I6" i="11"/>
  <c r="W5" i="11"/>
  <c r="U5" i="11"/>
  <c r="S5" i="11"/>
  <c r="Q5" i="11"/>
  <c r="O5" i="11"/>
  <c r="M5" i="11"/>
  <c r="K5" i="11"/>
  <c r="I5" i="11"/>
  <c r="E5" i="11"/>
  <c r="W4" i="11"/>
  <c r="U4" i="11"/>
  <c r="S4" i="11"/>
  <c r="Q4" i="11"/>
  <c r="O4" i="11"/>
  <c r="M4" i="11"/>
  <c r="K4" i="11"/>
  <c r="I4" i="11"/>
  <c r="E4" i="11" s="1"/>
  <c r="W166" i="10"/>
  <c r="V166" i="10"/>
  <c r="U166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W164" i="10"/>
  <c r="U164" i="10"/>
  <c r="S164" i="10"/>
  <c r="Q164" i="10"/>
  <c r="O164" i="10"/>
  <c r="M164" i="10"/>
  <c r="K164" i="10"/>
  <c r="I164" i="10"/>
  <c r="E164" i="10" s="1"/>
  <c r="W163" i="10"/>
  <c r="U163" i="10"/>
  <c r="S163" i="10"/>
  <c r="Q163" i="10"/>
  <c r="O163" i="10"/>
  <c r="M163" i="10"/>
  <c r="K163" i="10"/>
  <c r="I163" i="10"/>
  <c r="E163" i="10"/>
  <c r="W162" i="10"/>
  <c r="U162" i="10"/>
  <c r="S162" i="10"/>
  <c r="Q162" i="10"/>
  <c r="O162" i="10"/>
  <c r="M162" i="10"/>
  <c r="K162" i="10"/>
  <c r="I162" i="10"/>
  <c r="E162" i="10" s="1"/>
  <c r="W161" i="10"/>
  <c r="U161" i="10"/>
  <c r="S161" i="10"/>
  <c r="Q161" i="10"/>
  <c r="O161" i="10"/>
  <c r="M161" i="10"/>
  <c r="K161" i="10"/>
  <c r="I161" i="10"/>
  <c r="E161" i="10"/>
  <c r="W160" i="10"/>
  <c r="U160" i="10"/>
  <c r="S160" i="10"/>
  <c r="Q160" i="10"/>
  <c r="O160" i="10"/>
  <c r="M160" i="10"/>
  <c r="K160" i="10"/>
  <c r="I160" i="10"/>
  <c r="E160" i="10" s="1"/>
  <c r="W159" i="10"/>
  <c r="U159" i="10"/>
  <c r="S159" i="10"/>
  <c r="Q159" i="10"/>
  <c r="O159" i="10"/>
  <c r="M159" i="10"/>
  <c r="K159" i="10"/>
  <c r="I159" i="10"/>
  <c r="E159" i="10"/>
  <c r="W158" i="10"/>
  <c r="U158" i="10"/>
  <c r="S158" i="10"/>
  <c r="Q158" i="10"/>
  <c r="O158" i="10"/>
  <c r="M158" i="10"/>
  <c r="K158" i="10"/>
  <c r="I158" i="10"/>
  <c r="E158" i="10" s="1"/>
  <c r="W157" i="10"/>
  <c r="U157" i="10"/>
  <c r="S157" i="10"/>
  <c r="Q157" i="10"/>
  <c r="O157" i="10"/>
  <c r="M157" i="10"/>
  <c r="K157" i="10"/>
  <c r="I157" i="10"/>
  <c r="E157" i="10"/>
  <c r="W156" i="10"/>
  <c r="U156" i="10"/>
  <c r="S156" i="10"/>
  <c r="Q156" i="10"/>
  <c r="O156" i="10"/>
  <c r="M156" i="10"/>
  <c r="K156" i="10"/>
  <c r="I156" i="10"/>
  <c r="E156" i="10" s="1"/>
  <c r="W155" i="10"/>
  <c r="U155" i="10"/>
  <c r="S155" i="10"/>
  <c r="Q155" i="10"/>
  <c r="O155" i="10"/>
  <c r="M155" i="10"/>
  <c r="K155" i="10"/>
  <c r="I155" i="10"/>
  <c r="E155" i="10"/>
  <c r="W154" i="10"/>
  <c r="U154" i="10"/>
  <c r="S154" i="10"/>
  <c r="Q154" i="10"/>
  <c r="O154" i="10"/>
  <c r="M154" i="10"/>
  <c r="K154" i="10"/>
  <c r="I154" i="10"/>
  <c r="E154" i="10" s="1"/>
  <c r="W153" i="10"/>
  <c r="U153" i="10"/>
  <c r="S153" i="10"/>
  <c r="Q153" i="10"/>
  <c r="O153" i="10"/>
  <c r="M153" i="10"/>
  <c r="K153" i="10"/>
  <c r="I153" i="10"/>
  <c r="E153" i="10"/>
  <c r="W152" i="10"/>
  <c r="U152" i="10"/>
  <c r="S152" i="10"/>
  <c r="Q152" i="10"/>
  <c r="O152" i="10"/>
  <c r="M152" i="10"/>
  <c r="K152" i="10"/>
  <c r="I152" i="10"/>
  <c r="E152" i="10" s="1"/>
  <c r="W151" i="10"/>
  <c r="U151" i="10"/>
  <c r="S151" i="10"/>
  <c r="Q151" i="10"/>
  <c r="O151" i="10"/>
  <c r="M151" i="10"/>
  <c r="K151" i="10"/>
  <c r="I151" i="10"/>
  <c r="E151" i="10"/>
  <c r="W150" i="10"/>
  <c r="U150" i="10"/>
  <c r="S150" i="10"/>
  <c r="Q150" i="10"/>
  <c r="O150" i="10"/>
  <c r="M150" i="10"/>
  <c r="K150" i="10"/>
  <c r="I150" i="10"/>
  <c r="E150" i="10" s="1"/>
  <c r="W149" i="10"/>
  <c r="U149" i="10"/>
  <c r="S149" i="10"/>
  <c r="Q149" i="10"/>
  <c r="O149" i="10"/>
  <c r="M149" i="10"/>
  <c r="K149" i="10"/>
  <c r="I149" i="10"/>
  <c r="E149" i="10"/>
  <c r="W148" i="10"/>
  <c r="U148" i="10"/>
  <c r="S148" i="10"/>
  <c r="Q148" i="10"/>
  <c r="O148" i="10"/>
  <c r="M148" i="10"/>
  <c r="K148" i="10"/>
  <c r="I148" i="10"/>
  <c r="E148" i="10" s="1"/>
  <c r="W147" i="10"/>
  <c r="U147" i="10"/>
  <c r="S147" i="10"/>
  <c r="Q147" i="10"/>
  <c r="O147" i="10"/>
  <c r="M147" i="10"/>
  <c r="K147" i="10"/>
  <c r="I147" i="10"/>
  <c r="E147" i="10"/>
  <c r="W146" i="10"/>
  <c r="U146" i="10"/>
  <c r="S146" i="10"/>
  <c r="Q146" i="10"/>
  <c r="O146" i="10"/>
  <c r="M146" i="10"/>
  <c r="K146" i="10"/>
  <c r="I146" i="10"/>
  <c r="E146" i="10" s="1"/>
  <c r="W145" i="10"/>
  <c r="U145" i="10"/>
  <c r="S145" i="10"/>
  <c r="Q145" i="10"/>
  <c r="O145" i="10"/>
  <c r="M145" i="10"/>
  <c r="K145" i="10"/>
  <c r="I145" i="10"/>
  <c r="E145" i="10"/>
  <c r="W144" i="10"/>
  <c r="U144" i="10"/>
  <c r="S144" i="10"/>
  <c r="Q144" i="10"/>
  <c r="O144" i="10"/>
  <c r="M144" i="10"/>
  <c r="K144" i="10"/>
  <c r="I144" i="10"/>
  <c r="E144" i="10" s="1"/>
  <c r="W143" i="10"/>
  <c r="U143" i="10"/>
  <c r="S143" i="10"/>
  <c r="Q143" i="10"/>
  <c r="O143" i="10"/>
  <c r="M143" i="10"/>
  <c r="K143" i="10"/>
  <c r="I143" i="10"/>
  <c r="E143" i="10"/>
  <c r="W142" i="10"/>
  <c r="U142" i="10"/>
  <c r="S142" i="10"/>
  <c r="Q142" i="10"/>
  <c r="O142" i="10"/>
  <c r="M142" i="10"/>
  <c r="K142" i="10"/>
  <c r="I142" i="10"/>
  <c r="E142" i="10" s="1"/>
  <c r="W141" i="10"/>
  <c r="U141" i="10"/>
  <c r="S141" i="10"/>
  <c r="Q141" i="10"/>
  <c r="O141" i="10"/>
  <c r="M141" i="10"/>
  <c r="K141" i="10"/>
  <c r="I141" i="10"/>
  <c r="E141" i="10"/>
  <c r="W140" i="10"/>
  <c r="U140" i="10"/>
  <c r="S140" i="10"/>
  <c r="Q140" i="10"/>
  <c r="O140" i="10"/>
  <c r="M140" i="10"/>
  <c r="K140" i="10"/>
  <c r="I140" i="10"/>
  <c r="E140" i="10" s="1"/>
  <c r="W139" i="10"/>
  <c r="U139" i="10"/>
  <c r="S139" i="10"/>
  <c r="Q139" i="10"/>
  <c r="O139" i="10"/>
  <c r="M139" i="10"/>
  <c r="K139" i="10"/>
  <c r="I139" i="10"/>
  <c r="E139" i="10"/>
  <c r="W138" i="10"/>
  <c r="U138" i="10"/>
  <c r="S138" i="10"/>
  <c r="Q138" i="10"/>
  <c r="O138" i="10"/>
  <c r="M138" i="10"/>
  <c r="K138" i="10"/>
  <c r="I138" i="10"/>
  <c r="E138" i="10" s="1"/>
  <c r="W137" i="10"/>
  <c r="U137" i="10"/>
  <c r="S137" i="10"/>
  <c r="Q137" i="10"/>
  <c r="O137" i="10"/>
  <c r="M137" i="10"/>
  <c r="K137" i="10"/>
  <c r="I137" i="10"/>
  <c r="E137" i="10"/>
  <c r="W136" i="10"/>
  <c r="U136" i="10"/>
  <c r="S136" i="10"/>
  <c r="Q136" i="10"/>
  <c r="O136" i="10"/>
  <c r="M136" i="10"/>
  <c r="K136" i="10"/>
  <c r="I136" i="10"/>
  <c r="E136" i="10" s="1"/>
  <c r="W135" i="10"/>
  <c r="U135" i="10"/>
  <c r="S135" i="10"/>
  <c r="Q135" i="10"/>
  <c r="O135" i="10"/>
  <c r="M135" i="10"/>
  <c r="K135" i="10"/>
  <c r="I135" i="10"/>
  <c r="E135" i="10"/>
  <c r="W134" i="10"/>
  <c r="U134" i="10"/>
  <c r="S134" i="10"/>
  <c r="Q134" i="10"/>
  <c r="O134" i="10"/>
  <c r="M134" i="10"/>
  <c r="K134" i="10"/>
  <c r="I134" i="10"/>
  <c r="E134" i="10" s="1"/>
  <c r="W133" i="10"/>
  <c r="U133" i="10"/>
  <c r="S133" i="10"/>
  <c r="Q133" i="10"/>
  <c r="O133" i="10"/>
  <c r="M133" i="10"/>
  <c r="K133" i="10"/>
  <c r="I133" i="10"/>
  <c r="E133" i="10"/>
  <c r="U132" i="10"/>
  <c r="K132" i="10"/>
  <c r="E132" i="10"/>
  <c r="U131" i="10"/>
  <c r="K131" i="10"/>
  <c r="E131" i="10"/>
  <c r="W130" i="10"/>
  <c r="U130" i="10"/>
  <c r="S130" i="10"/>
  <c r="Q130" i="10"/>
  <c r="O130" i="10"/>
  <c r="M130" i="10"/>
  <c r="K130" i="10"/>
  <c r="I130" i="10"/>
  <c r="E130" i="10" s="1"/>
  <c r="W129" i="10"/>
  <c r="U129" i="10"/>
  <c r="S129" i="10"/>
  <c r="Q129" i="10"/>
  <c r="O129" i="10"/>
  <c r="M129" i="10"/>
  <c r="K129" i="10"/>
  <c r="I129" i="10"/>
  <c r="E129" i="10"/>
  <c r="W128" i="10"/>
  <c r="U128" i="10"/>
  <c r="S128" i="10"/>
  <c r="Q128" i="10"/>
  <c r="O128" i="10"/>
  <c r="M128" i="10"/>
  <c r="K128" i="10"/>
  <c r="I128" i="10"/>
  <c r="E128" i="10" s="1"/>
  <c r="U127" i="10"/>
  <c r="K127" i="10"/>
  <c r="E127" i="10" s="1"/>
  <c r="W126" i="10"/>
  <c r="U126" i="10"/>
  <c r="S126" i="10"/>
  <c r="Q126" i="10"/>
  <c r="O126" i="10"/>
  <c r="M126" i="10"/>
  <c r="K126" i="10"/>
  <c r="I126" i="10"/>
  <c r="E126" i="10"/>
  <c r="W125" i="10"/>
  <c r="U125" i="10"/>
  <c r="S125" i="10"/>
  <c r="Q125" i="10"/>
  <c r="O125" i="10"/>
  <c r="M125" i="10"/>
  <c r="K125" i="10"/>
  <c r="I125" i="10"/>
  <c r="E125" i="10" s="1"/>
  <c r="W124" i="10"/>
  <c r="U124" i="10"/>
  <c r="S124" i="10"/>
  <c r="Q124" i="10"/>
  <c r="O124" i="10"/>
  <c r="M124" i="10"/>
  <c r="K124" i="10"/>
  <c r="I124" i="10"/>
  <c r="E124" i="10"/>
  <c r="U123" i="10"/>
  <c r="E123" i="10"/>
  <c r="U122" i="10"/>
  <c r="E122" i="10" s="1"/>
  <c r="W121" i="10"/>
  <c r="U121" i="10"/>
  <c r="S121" i="10"/>
  <c r="Q121" i="10"/>
  <c r="O121" i="10"/>
  <c r="M121" i="10"/>
  <c r="K121" i="10"/>
  <c r="I121" i="10"/>
  <c r="E121" i="10"/>
  <c r="W120" i="10"/>
  <c r="U120" i="10"/>
  <c r="S120" i="10"/>
  <c r="Q120" i="10"/>
  <c r="O120" i="10"/>
  <c r="M120" i="10"/>
  <c r="K120" i="10"/>
  <c r="I120" i="10"/>
  <c r="E120" i="10" s="1"/>
  <c r="W119" i="10"/>
  <c r="U119" i="10"/>
  <c r="S119" i="10"/>
  <c r="Q119" i="10"/>
  <c r="O119" i="10"/>
  <c r="M119" i="10"/>
  <c r="E119" i="10" s="1"/>
  <c r="K119" i="10"/>
  <c r="W118" i="10"/>
  <c r="U118" i="10"/>
  <c r="S118" i="10"/>
  <c r="Q118" i="10"/>
  <c r="O118" i="10"/>
  <c r="M118" i="10"/>
  <c r="K118" i="10"/>
  <c r="I118" i="10"/>
  <c r="E118" i="10" s="1"/>
  <c r="W117" i="10"/>
  <c r="U117" i="10"/>
  <c r="S117" i="10"/>
  <c r="Q117" i="10"/>
  <c r="O117" i="10"/>
  <c r="M117" i="10"/>
  <c r="K117" i="10"/>
  <c r="E117" i="10" s="1"/>
  <c r="I117" i="10"/>
  <c r="W116" i="10"/>
  <c r="U116" i="10"/>
  <c r="S116" i="10"/>
  <c r="Q116" i="10"/>
  <c r="O116" i="10"/>
  <c r="M116" i="10"/>
  <c r="K116" i="10"/>
  <c r="I116" i="10"/>
  <c r="E116" i="10" s="1"/>
  <c r="W115" i="10"/>
  <c r="U115" i="10"/>
  <c r="S115" i="10"/>
  <c r="Q115" i="10"/>
  <c r="O115" i="10"/>
  <c r="M115" i="10"/>
  <c r="K115" i="10"/>
  <c r="E115" i="10" s="1"/>
  <c r="I115" i="10"/>
  <c r="W114" i="10"/>
  <c r="U114" i="10"/>
  <c r="S114" i="10"/>
  <c r="Q114" i="10"/>
  <c r="O114" i="10"/>
  <c r="M114" i="10"/>
  <c r="K114" i="10"/>
  <c r="E114" i="10"/>
  <c r="W113" i="10"/>
  <c r="U113" i="10"/>
  <c r="S113" i="10"/>
  <c r="Q113" i="10"/>
  <c r="O113" i="10"/>
  <c r="M113" i="10"/>
  <c r="K113" i="10"/>
  <c r="I113" i="10"/>
  <c r="E113" i="10" s="1"/>
  <c r="W112" i="10"/>
  <c r="U112" i="10"/>
  <c r="S112" i="10"/>
  <c r="Q112" i="10"/>
  <c r="O112" i="10"/>
  <c r="M112" i="10"/>
  <c r="K112" i="10"/>
  <c r="I112" i="10"/>
  <c r="E112" i="10"/>
  <c r="W111" i="10"/>
  <c r="U111" i="10"/>
  <c r="S111" i="10"/>
  <c r="Q111" i="10"/>
  <c r="O111" i="10"/>
  <c r="M111" i="10"/>
  <c r="K111" i="10"/>
  <c r="I111" i="10"/>
  <c r="E111" i="10" s="1"/>
  <c r="W110" i="10"/>
  <c r="U110" i="10"/>
  <c r="S110" i="10"/>
  <c r="Q110" i="10"/>
  <c r="O110" i="10"/>
  <c r="M110" i="10"/>
  <c r="K110" i="10"/>
  <c r="I110" i="10"/>
  <c r="E110" i="10"/>
  <c r="W109" i="10"/>
  <c r="U109" i="10"/>
  <c r="S109" i="10"/>
  <c r="Q109" i="10"/>
  <c r="O109" i="10"/>
  <c r="M109" i="10"/>
  <c r="K109" i="10"/>
  <c r="I109" i="10"/>
  <c r="E109" i="10" s="1"/>
  <c r="W108" i="10"/>
  <c r="U108" i="10"/>
  <c r="S108" i="10"/>
  <c r="Q108" i="10"/>
  <c r="O108" i="10"/>
  <c r="M108" i="10"/>
  <c r="K108" i="10"/>
  <c r="I108" i="10"/>
  <c r="E108" i="10"/>
  <c r="W107" i="10"/>
  <c r="U107" i="10"/>
  <c r="S107" i="10"/>
  <c r="Q107" i="10"/>
  <c r="O107" i="10"/>
  <c r="M107" i="10"/>
  <c r="K107" i="10"/>
  <c r="I107" i="10"/>
  <c r="E107" i="10" s="1"/>
  <c r="W106" i="10"/>
  <c r="U106" i="10"/>
  <c r="S106" i="10"/>
  <c r="Q106" i="10"/>
  <c r="O106" i="10"/>
  <c r="M106" i="10"/>
  <c r="K106" i="10"/>
  <c r="I106" i="10"/>
  <c r="E106" i="10"/>
  <c r="W105" i="10"/>
  <c r="U105" i="10"/>
  <c r="S105" i="10"/>
  <c r="Q105" i="10"/>
  <c r="O105" i="10"/>
  <c r="M105" i="10"/>
  <c r="K105" i="10"/>
  <c r="E105" i="10" s="1"/>
  <c r="W104" i="10"/>
  <c r="U104" i="10"/>
  <c r="S104" i="10"/>
  <c r="Q104" i="10"/>
  <c r="O104" i="10"/>
  <c r="M104" i="10"/>
  <c r="K104" i="10"/>
  <c r="E104" i="10" s="1"/>
  <c r="W103" i="10"/>
  <c r="U103" i="10"/>
  <c r="S103" i="10"/>
  <c r="Q103" i="10"/>
  <c r="O103" i="10"/>
  <c r="M103" i="10"/>
  <c r="E103" i="10" s="1"/>
  <c r="K103" i="10"/>
  <c r="W102" i="10"/>
  <c r="U102" i="10"/>
  <c r="S102" i="10"/>
  <c r="Q102" i="10"/>
  <c r="O102" i="10"/>
  <c r="M102" i="10"/>
  <c r="K102" i="10"/>
  <c r="I102" i="10"/>
  <c r="E102" i="10" s="1"/>
  <c r="W101" i="10"/>
  <c r="U101" i="10"/>
  <c r="S101" i="10"/>
  <c r="Q101" i="10"/>
  <c r="O101" i="10"/>
  <c r="M101" i="10"/>
  <c r="K101" i="10"/>
  <c r="E101" i="10" s="1"/>
  <c r="I101" i="10"/>
  <c r="W100" i="10"/>
  <c r="U100" i="10"/>
  <c r="S100" i="10"/>
  <c r="Q100" i="10"/>
  <c r="O100" i="10"/>
  <c r="M100" i="10"/>
  <c r="K100" i="10"/>
  <c r="I100" i="10"/>
  <c r="E100" i="10" s="1"/>
  <c r="W99" i="10"/>
  <c r="U99" i="10"/>
  <c r="S99" i="10"/>
  <c r="Q99" i="10"/>
  <c r="O99" i="10"/>
  <c r="M99" i="10"/>
  <c r="K99" i="10"/>
  <c r="E99" i="10" s="1"/>
  <c r="I99" i="10"/>
  <c r="U98" i="10"/>
  <c r="E98" i="10" s="1"/>
  <c r="S98" i="10"/>
  <c r="W97" i="10"/>
  <c r="U97" i="10"/>
  <c r="S97" i="10"/>
  <c r="Q97" i="10"/>
  <c r="O97" i="10"/>
  <c r="M97" i="10"/>
  <c r="K97" i="10"/>
  <c r="I97" i="10"/>
  <c r="E97" i="10" s="1"/>
  <c r="W96" i="10"/>
  <c r="U96" i="10"/>
  <c r="S96" i="10"/>
  <c r="Q96" i="10"/>
  <c r="O96" i="10"/>
  <c r="M96" i="10"/>
  <c r="K96" i="10"/>
  <c r="E96" i="10" s="1"/>
  <c r="I96" i="10"/>
  <c r="W95" i="10"/>
  <c r="U95" i="10"/>
  <c r="S95" i="10"/>
  <c r="Q95" i="10"/>
  <c r="O95" i="10"/>
  <c r="M95" i="10"/>
  <c r="K95" i="10"/>
  <c r="I95" i="10"/>
  <c r="E95" i="10" s="1"/>
  <c r="W94" i="10"/>
  <c r="U94" i="10"/>
  <c r="S94" i="10"/>
  <c r="Q94" i="10"/>
  <c r="O94" i="10"/>
  <c r="M94" i="10"/>
  <c r="K94" i="10"/>
  <c r="E94" i="10" s="1"/>
  <c r="I94" i="10"/>
  <c r="U93" i="10"/>
  <c r="K93" i="10"/>
  <c r="U92" i="10"/>
  <c r="K92" i="10"/>
  <c r="W91" i="10"/>
  <c r="U91" i="10"/>
  <c r="S91" i="10"/>
  <c r="Q91" i="10"/>
  <c r="O91" i="10"/>
  <c r="M91" i="10"/>
  <c r="K91" i="10"/>
  <c r="I91" i="10"/>
  <c r="W90" i="10"/>
  <c r="U90" i="10"/>
  <c r="S90" i="10"/>
  <c r="Q90" i="10"/>
  <c r="O90" i="10"/>
  <c r="M90" i="10"/>
  <c r="K90" i="10"/>
  <c r="I90" i="10"/>
  <c r="E90" i="10" s="1"/>
  <c r="W89" i="10"/>
  <c r="U89" i="10"/>
  <c r="S89" i="10"/>
  <c r="Q89" i="10"/>
  <c r="O89" i="10"/>
  <c r="M89" i="10"/>
  <c r="K89" i="10"/>
  <c r="E89" i="10" s="1"/>
  <c r="I89" i="10"/>
  <c r="U88" i="10"/>
  <c r="M88" i="10"/>
  <c r="K88" i="10"/>
  <c r="I88" i="10"/>
  <c r="W87" i="10"/>
  <c r="U87" i="10"/>
  <c r="S87" i="10"/>
  <c r="Q87" i="10"/>
  <c r="O87" i="10"/>
  <c r="M87" i="10"/>
  <c r="K87" i="10"/>
  <c r="E87" i="10" s="1"/>
  <c r="I87" i="10"/>
  <c r="W86" i="10"/>
  <c r="U86" i="10"/>
  <c r="S86" i="10"/>
  <c r="Q86" i="10"/>
  <c r="O86" i="10"/>
  <c r="M86" i="10"/>
  <c r="K86" i="10"/>
  <c r="I86" i="10"/>
  <c r="E86" i="10" s="1"/>
  <c r="W85" i="10"/>
  <c r="U85" i="10"/>
  <c r="S85" i="10"/>
  <c r="Q85" i="10"/>
  <c r="O85" i="10"/>
  <c r="M85" i="10"/>
  <c r="K85" i="10"/>
  <c r="I85" i="10"/>
  <c r="W84" i="10"/>
  <c r="U84" i="10"/>
  <c r="S84" i="10"/>
  <c r="Q84" i="10"/>
  <c r="O84" i="10"/>
  <c r="M84" i="10"/>
  <c r="K84" i="10"/>
  <c r="I84" i="10"/>
  <c r="E84" i="10" s="1"/>
  <c r="W83" i="10"/>
  <c r="U83" i="10"/>
  <c r="S83" i="10"/>
  <c r="Q83" i="10"/>
  <c r="O83" i="10"/>
  <c r="M83" i="10"/>
  <c r="K83" i="10"/>
  <c r="I83" i="10"/>
  <c r="U82" i="10"/>
  <c r="S82" i="10"/>
  <c r="E82" i="10"/>
  <c r="W81" i="10"/>
  <c r="U81" i="10"/>
  <c r="S81" i="10"/>
  <c r="Q81" i="10"/>
  <c r="O81" i="10"/>
  <c r="M81" i="10"/>
  <c r="K81" i="10"/>
  <c r="I81" i="10"/>
  <c r="W80" i="10"/>
  <c r="U80" i="10"/>
  <c r="S80" i="10"/>
  <c r="Q80" i="10"/>
  <c r="O80" i="10"/>
  <c r="E80" i="10" s="1"/>
  <c r="M80" i="10"/>
  <c r="K80" i="10"/>
  <c r="I80" i="10"/>
  <c r="W79" i="10"/>
  <c r="U79" i="10"/>
  <c r="S79" i="10"/>
  <c r="Q79" i="10"/>
  <c r="O79" i="10"/>
  <c r="M79" i="10"/>
  <c r="K79" i="10"/>
  <c r="I79" i="10"/>
  <c r="W78" i="10"/>
  <c r="U78" i="10"/>
  <c r="S78" i="10"/>
  <c r="Q78" i="10"/>
  <c r="O78" i="10"/>
  <c r="E78" i="10" s="1"/>
  <c r="M78" i="10"/>
  <c r="K78" i="10"/>
  <c r="I78" i="10"/>
  <c r="W77" i="10"/>
  <c r="U77" i="10"/>
  <c r="S77" i="10"/>
  <c r="Q77" i="10"/>
  <c r="O77" i="10"/>
  <c r="M77" i="10"/>
  <c r="K77" i="10"/>
  <c r="I77" i="10"/>
  <c r="E77" i="10" s="1"/>
  <c r="W76" i="10"/>
  <c r="U76" i="10"/>
  <c r="S76" i="10"/>
  <c r="Q76" i="10"/>
  <c r="O76" i="10"/>
  <c r="E76" i="10" s="1"/>
  <c r="M76" i="10"/>
  <c r="K76" i="10"/>
  <c r="I76" i="10"/>
  <c r="W75" i="10"/>
  <c r="U75" i="10"/>
  <c r="S75" i="10"/>
  <c r="Q75" i="10"/>
  <c r="O75" i="10"/>
  <c r="M75" i="10"/>
  <c r="K75" i="10"/>
  <c r="I75" i="10"/>
  <c r="W74" i="10"/>
  <c r="U74" i="10"/>
  <c r="S74" i="10"/>
  <c r="Q74" i="10"/>
  <c r="O74" i="10"/>
  <c r="E74" i="10" s="1"/>
  <c r="M74" i="10"/>
  <c r="K74" i="10"/>
  <c r="I74" i="10"/>
  <c r="W73" i="10"/>
  <c r="U73" i="10"/>
  <c r="S73" i="10"/>
  <c r="Q73" i="10"/>
  <c r="O73" i="10"/>
  <c r="M73" i="10"/>
  <c r="K73" i="10"/>
  <c r="I73" i="10"/>
  <c r="W72" i="10"/>
  <c r="U72" i="10"/>
  <c r="S72" i="10"/>
  <c r="Q72" i="10"/>
  <c r="O72" i="10"/>
  <c r="E72" i="10" s="1"/>
  <c r="M72" i="10"/>
  <c r="K72" i="10"/>
  <c r="I72" i="10"/>
  <c r="W71" i="10"/>
  <c r="U71" i="10"/>
  <c r="S71" i="10"/>
  <c r="Q71" i="10"/>
  <c r="O71" i="10"/>
  <c r="M71" i="10"/>
  <c r="K71" i="10"/>
  <c r="I71" i="10"/>
  <c r="W70" i="10"/>
  <c r="U70" i="10"/>
  <c r="S70" i="10"/>
  <c r="Q70" i="10"/>
  <c r="O70" i="10"/>
  <c r="E70" i="10" s="1"/>
  <c r="M70" i="10"/>
  <c r="K70" i="10"/>
  <c r="I70" i="10"/>
  <c r="W69" i="10"/>
  <c r="U69" i="10"/>
  <c r="S69" i="10"/>
  <c r="Q69" i="10"/>
  <c r="O69" i="10"/>
  <c r="M69" i="10"/>
  <c r="K69" i="10"/>
  <c r="I69" i="10"/>
  <c r="E69" i="10" s="1"/>
  <c r="W68" i="10"/>
  <c r="U68" i="10"/>
  <c r="S68" i="10"/>
  <c r="Q68" i="10"/>
  <c r="O68" i="10"/>
  <c r="E68" i="10" s="1"/>
  <c r="M68" i="10"/>
  <c r="K68" i="10"/>
  <c r="I68" i="10"/>
  <c r="W67" i="10"/>
  <c r="U67" i="10"/>
  <c r="S67" i="10"/>
  <c r="Q67" i="10"/>
  <c r="O67" i="10"/>
  <c r="M67" i="10"/>
  <c r="K67" i="10"/>
  <c r="I67" i="10"/>
  <c r="W66" i="10"/>
  <c r="U66" i="10"/>
  <c r="S66" i="10"/>
  <c r="Q66" i="10"/>
  <c r="O66" i="10"/>
  <c r="E66" i="10" s="1"/>
  <c r="M66" i="10"/>
  <c r="K66" i="10"/>
  <c r="I66" i="10"/>
  <c r="W65" i="10"/>
  <c r="U65" i="10"/>
  <c r="S65" i="10"/>
  <c r="Q65" i="10"/>
  <c r="O65" i="10"/>
  <c r="M65" i="10"/>
  <c r="K65" i="10"/>
  <c r="I65" i="10"/>
  <c r="W64" i="10"/>
  <c r="U64" i="10"/>
  <c r="S64" i="10"/>
  <c r="Q64" i="10"/>
  <c r="O64" i="10"/>
  <c r="E64" i="10" s="1"/>
  <c r="M64" i="10"/>
  <c r="K64" i="10"/>
  <c r="I64" i="10"/>
  <c r="W63" i="10"/>
  <c r="U63" i="10"/>
  <c r="S63" i="10"/>
  <c r="Q63" i="10"/>
  <c r="O63" i="10"/>
  <c r="M63" i="10"/>
  <c r="K63" i="10"/>
  <c r="I63" i="10"/>
  <c r="W62" i="10"/>
  <c r="U62" i="10"/>
  <c r="S62" i="10"/>
  <c r="Q62" i="10"/>
  <c r="O62" i="10"/>
  <c r="E62" i="10" s="1"/>
  <c r="M62" i="10"/>
  <c r="K62" i="10"/>
  <c r="I62" i="10"/>
  <c r="W61" i="10"/>
  <c r="U61" i="10"/>
  <c r="S61" i="10"/>
  <c r="Q61" i="10"/>
  <c r="O61" i="10"/>
  <c r="M61" i="10"/>
  <c r="K61" i="10"/>
  <c r="I61" i="10"/>
  <c r="E61" i="10" s="1"/>
  <c r="W60" i="10"/>
  <c r="U60" i="10"/>
  <c r="S60" i="10"/>
  <c r="Q60" i="10"/>
  <c r="O60" i="10"/>
  <c r="E60" i="10" s="1"/>
  <c r="M60" i="10"/>
  <c r="K60" i="10"/>
  <c r="I60" i="10"/>
  <c r="W59" i="10"/>
  <c r="U59" i="10"/>
  <c r="S59" i="10"/>
  <c r="Q59" i="10"/>
  <c r="O59" i="10"/>
  <c r="M59" i="10"/>
  <c r="K59" i="10"/>
  <c r="I59" i="10"/>
  <c r="W58" i="10"/>
  <c r="U58" i="10"/>
  <c r="S58" i="10"/>
  <c r="Q58" i="10"/>
  <c r="O58" i="10"/>
  <c r="E58" i="10" s="1"/>
  <c r="M58" i="10"/>
  <c r="K58" i="10"/>
  <c r="I58" i="10"/>
  <c r="W57" i="10"/>
  <c r="U57" i="10"/>
  <c r="S57" i="10"/>
  <c r="Q57" i="10"/>
  <c r="O57" i="10"/>
  <c r="M57" i="10"/>
  <c r="K57" i="10"/>
  <c r="I57" i="10"/>
  <c r="E57" i="10" s="1"/>
  <c r="W56" i="10"/>
  <c r="U56" i="10"/>
  <c r="S56" i="10"/>
  <c r="Q56" i="10"/>
  <c r="O56" i="10"/>
  <c r="E56" i="10" s="1"/>
  <c r="M56" i="10"/>
  <c r="K56" i="10"/>
  <c r="I56" i="10"/>
  <c r="W55" i="10"/>
  <c r="U55" i="10"/>
  <c r="S55" i="10"/>
  <c r="Q55" i="10"/>
  <c r="O55" i="10"/>
  <c r="M55" i="10"/>
  <c r="K55" i="10"/>
  <c r="I55" i="10"/>
  <c r="W54" i="10"/>
  <c r="U54" i="10"/>
  <c r="S54" i="10"/>
  <c r="Q54" i="10"/>
  <c r="O54" i="10"/>
  <c r="E54" i="10" s="1"/>
  <c r="M54" i="10"/>
  <c r="K54" i="10"/>
  <c r="I54" i="10"/>
  <c r="W53" i="10"/>
  <c r="U53" i="10"/>
  <c r="S53" i="10"/>
  <c r="Q53" i="10"/>
  <c r="O53" i="10"/>
  <c r="M53" i="10"/>
  <c r="K53" i="10"/>
  <c r="I53" i="10"/>
  <c r="E53" i="10" s="1"/>
  <c r="W52" i="10"/>
  <c r="U52" i="10"/>
  <c r="S52" i="10"/>
  <c r="Q52" i="10"/>
  <c r="O52" i="10"/>
  <c r="E52" i="10" s="1"/>
  <c r="M52" i="10"/>
  <c r="K52" i="10"/>
  <c r="I52" i="10"/>
  <c r="W51" i="10"/>
  <c r="U51" i="10"/>
  <c r="S51" i="10"/>
  <c r="Q51" i="10"/>
  <c r="O51" i="10"/>
  <c r="M51" i="10"/>
  <c r="K51" i="10"/>
  <c r="I51" i="10"/>
  <c r="U50" i="10"/>
  <c r="E50" i="10" s="1"/>
  <c r="M50" i="10"/>
  <c r="K50" i="10"/>
  <c r="I50" i="10"/>
  <c r="W49" i="10"/>
  <c r="U49" i="10"/>
  <c r="S49" i="10"/>
  <c r="Q49" i="10"/>
  <c r="O49" i="10"/>
  <c r="M49" i="10"/>
  <c r="K49" i="10"/>
  <c r="I49" i="10"/>
  <c r="E49" i="10" s="1"/>
  <c r="W48" i="10"/>
  <c r="U48" i="10"/>
  <c r="S48" i="10"/>
  <c r="Q48" i="10"/>
  <c r="O48" i="10"/>
  <c r="E48" i="10" s="1"/>
  <c r="M48" i="10"/>
  <c r="K48" i="10"/>
  <c r="I48" i="10"/>
  <c r="U47" i="10"/>
  <c r="M47" i="10"/>
  <c r="K47" i="10"/>
  <c r="I47" i="10"/>
  <c r="W46" i="10"/>
  <c r="U46" i="10"/>
  <c r="S46" i="10"/>
  <c r="Q46" i="10"/>
  <c r="O46" i="10"/>
  <c r="E46" i="10" s="1"/>
  <c r="M46" i="10"/>
  <c r="K46" i="10"/>
  <c r="I46" i="10"/>
  <c r="W45" i="10"/>
  <c r="U45" i="10"/>
  <c r="S45" i="10"/>
  <c r="Q45" i="10"/>
  <c r="O45" i="10"/>
  <c r="M45" i="10"/>
  <c r="K45" i="10"/>
  <c r="I45" i="10"/>
  <c r="E45" i="10" s="1"/>
  <c r="W44" i="10"/>
  <c r="U44" i="10"/>
  <c r="S44" i="10"/>
  <c r="Q44" i="10"/>
  <c r="O44" i="10"/>
  <c r="E44" i="10" s="1"/>
  <c r="M44" i="10"/>
  <c r="K44" i="10"/>
  <c r="I44" i="10"/>
  <c r="W43" i="10"/>
  <c r="U43" i="10"/>
  <c r="S43" i="10"/>
  <c r="Q43" i="10"/>
  <c r="O43" i="10"/>
  <c r="M43" i="10"/>
  <c r="K43" i="10"/>
  <c r="I43" i="10"/>
  <c r="W42" i="10"/>
  <c r="U42" i="10"/>
  <c r="S42" i="10"/>
  <c r="Q42" i="10"/>
  <c r="O42" i="10"/>
  <c r="E42" i="10" s="1"/>
  <c r="M42" i="10"/>
  <c r="K42" i="10"/>
  <c r="I42" i="10"/>
  <c r="W41" i="10"/>
  <c r="U41" i="10"/>
  <c r="S41" i="10"/>
  <c r="Q41" i="10"/>
  <c r="O41" i="10"/>
  <c r="M41" i="10"/>
  <c r="K41" i="10"/>
  <c r="I41" i="10"/>
  <c r="W40" i="10"/>
  <c r="U40" i="10"/>
  <c r="S40" i="10"/>
  <c r="Q40" i="10"/>
  <c r="O40" i="10"/>
  <c r="M40" i="10"/>
  <c r="K40" i="10"/>
  <c r="E40" i="10"/>
  <c r="W39" i="10"/>
  <c r="U39" i="10"/>
  <c r="S39" i="10"/>
  <c r="Q39" i="10"/>
  <c r="O39" i="10"/>
  <c r="M39" i="10"/>
  <c r="K39" i="10"/>
  <c r="I39" i="10"/>
  <c r="E39" i="10" s="1"/>
  <c r="W38" i="10"/>
  <c r="U38" i="10"/>
  <c r="S38" i="10"/>
  <c r="Q38" i="10"/>
  <c r="O38" i="10"/>
  <c r="M38" i="10"/>
  <c r="E38" i="10" s="1"/>
  <c r="K38" i="10"/>
  <c r="I38" i="10"/>
  <c r="W37" i="10"/>
  <c r="U37" i="10"/>
  <c r="S37" i="10"/>
  <c r="Q37" i="10"/>
  <c r="O37" i="10"/>
  <c r="M37" i="10"/>
  <c r="K37" i="10"/>
  <c r="I37" i="10"/>
  <c r="E37" i="10" s="1"/>
  <c r="W36" i="10"/>
  <c r="U36" i="10"/>
  <c r="S36" i="10"/>
  <c r="Q36" i="10"/>
  <c r="O36" i="10"/>
  <c r="M36" i="10"/>
  <c r="K36" i="10"/>
  <c r="I36" i="10"/>
  <c r="E36" i="10"/>
  <c r="U35" i="10"/>
  <c r="S35" i="10"/>
  <c r="I35" i="10"/>
  <c r="E35" i="10"/>
  <c r="W34" i="10"/>
  <c r="U34" i="10"/>
  <c r="S34" i="10"/>
  <c r="Q34" i="10"/>
  <c r="O34" i="10"/>
  <c r="M34" i="10"/>
  <c r="K34" i="10"/>
  <c r="I34" i="10"/>
  <c r="W33" i="10"/>
  <c r="U33" i="10"/>
  <c r="S33" i="10"/>
  <c r="Q33" i="10"/>
  <c r="O33" i="10"/>
  <c r="E33" i="10" s="1"/>
  <c r="M33" i="10"/>
  <c r="K33" i="10"/>
  <c r="I33" i="10"/>
  <c r="W32" i="10"/>
  <c r="U32" i="10"/>
  <c r="S32" i="10"/>
  <c r="Q32" i="10"/>
  <c r="O32" i="10"/>
  <c r="M32" i="10"/>
  <c r="K32" i="10"/>
  <c r="I32" i="10"/>
  <c r="E32" i="10" s="1"/>
  <c r="W31" i="10"/>
  <c r="U31" i="10"/>
  <c r="S31" i="10"/>
  <c r="Q31" i="10"/>
  <c r="O31" i="10"/>
  <c r="E31" i="10" s="1"/>
  <c r="M31" i="10"/>
  <c r="K31" i="10"/>
  <c r="I31" i="10"/>
  <c r="W30" i="10"/>
  <c r="U30" i="10"/>
  <c r="S30" i="10"/>
  <c r="Q30" i="10"/>
  <c r="O30" i="10"/>
  <c r="M30" i="10"/>
  <c r="K30" i="10"/>
  <c r="I30" i="10"/>
  <c r="W29" i="10"/>
  <c r="U29" i="10"/>
  <c r="S29" i="10"/>
  <c r="Q29" i="10"/>
  <c r="O29" i="10"/>
  <c r="E29" i="10" s="1"/>
  <c r="M29" i="10"/>
  <c r="K29" i="10"/>
  <c r="I29" i="10"/>
  <c r="W28" i="10"/>
  <c r="U28" i="10"/>
  <c r="S28" i="10"/>
  <c r="Q28" i="10"/>
  <c r="O28" i="10"/>
  <c r="M28" i="10"/>
  <c r="K28" i="10"/>
  <c r="I28" i="10"/>
  <c r="W27" i="10"/>
  <c r="U27" i="10"/>
  <c r="S27" i="10"/>
  <c r="Q27" i="10"/>
  <c r="O27" i="10"/>
  <c r="E27" i="10" s="1"/>
  <c r="M27" i="10"/>
  <c r="K27" i="10"/>
  <c r="I27" i="10"/>
  <c r="U26" i="10"/>
  <c r="Q26" i="10"/>
  <c r="M26" i="10"/>
  <c r="K26" i="10"/>
  <c r="I26" i="10"/>
  <c r="E26" i="10"/>
  <c r="W25" i="10"/>
  <c r="U25" i="10"/>
  <c r="S25" i="10"/>
  <c r="Q25" i="10"/>
  <c r="O25" i="10"/>
  <c r="M25" i="10"/>
  <c r="K25" i="10"/>
  <c r="I25" i="10"/>
  <c r="E25" i="10" s="1"/>
  <c r="W24" i="10"/>
  <c r="U24" i="10"/>
  <c r="S24" i="10"/>
  <c r="Q24" i="10"/>
  <c r="O24" i="10"/>
  <c r="M24" i="10"/>
  <c r="K24" i="10"/>
  <c r="I24" i="10"/>
  <c r="E24" i="10"/>
  <c r="W23" i="10"/>
  <c r="U23" i="10"/>
  <c r="S23" i="10"/>
  <c r="Q23" i="10"/>
  <c r="O23" i="10"/>
  <c r="M23" i="10"/>
  <c r="K23" i="10"/>
  <c r="I23" i="10"/>
  <c r="E23" i="10" s="1"/>
  <c r="W22" i="10"/>
  <c r="U22" i="10"/>
  <c r="S22" i="10"/>
  <c r="Q22" i="10"/>
  <c r="O22" i="10"/>
  <c r="M22" i="10"/>
  <c r="E22" i="10" s="1"/>
  <c r="K22" i="10"/>
  <c r="I22" i="10"/>
  <c r="W21" i="10"/>
  <c r="U21" i="10"/>
  <c r="S21" i="10"/>
  <c r="Q21" i="10"/>
  <c r="O21" i="10"/>
  <c r="M21" i="10"/>
  <c r="K21" i="10"/>
  <c r="I21" i="10"/>
  <c r="E21" i="10" s="1"/>
  <c r="U20" i="10"/>
  <c r="S20" i="10"/>
  <c r="E20" i="10" s="1"/>
  <c r="Q20" i="10"/>
  <c r="K20" i="10"/>
  <c r="I20" i="10"/>
  <c r="W19" i="10"/>
  <c r="U19" i="10"/>
  <c r="S19" i="10"/>
  <c r="Q19" i="10"/>
  <c r="O19" i="10"/>
  <c r="M19" i="10"/>
  <c r="K19" i="10"/>
  <c r="I19" i="10"/>
  <c r="E19" i="10" s="1"/>
  <c r="W18" i="10"/>
  <c r="U18" i="10"/>
  <c r="S18" i="10"/>
  <c r="Q18" i="10"/>
  <c r="O18" i="10"/>
  <c r="E18" i="10" s="1"/>
  <c r="M18" i="10"/>
  <c r="K18" i="10"/>
  <c r="I18" i="10"/>
  <c r="W17" i="10"/>
  <c r="U17" i="10"/>
  <c r="S17" i="10"/>
  <c r="Q17" i="10"/>
  <c r="O17" i="10"/>
  <c r="M17" i="10"/>
  <c r="K17" i="10"/>
  <c r="I17" i="10"/>
  <c r="W16" i="10"/>
  <c r="U16" i="10"/>
  <c r="S16" i="10"/>
  <c r="Q16" i="10"/>
  <c r="O16" i="10"/>
  <c r="E16" i="10" s="1"/>
  <c r="M16" i="10"/>
  <c r="K16" i="10"/>
  <c r="I16" i="10"/>
  <c r="W15" i="10"/>
  <c r="U15" i="10"/>
  <c r="S15" i="10"/>
  <c r="Q15" i="10"/>
  <c r="O15" i="10"/>
  <c r="M15" i="10"/>
  <c r="K15" i="10"/>
  <c r="I15" i="10"/>
  <c r="W14" i="10"/>
  <c r="U14" i="10"/>
  <c r="S14" i="10"/>
  <c r="Q14" i="10"/>
  <c r="O14" i="10"/>
  <c r="E14" i="10" s="1"/>
  <c r="M14" i="10"/>
  <c r="K14" i="10"/>
  <c r="I14" i="10"/>
  <c r="W13" i="10"/>
  <c r="U13" i="10"/>
  <c r="S13" i="10"/>
  <c r="Q13" i="10"/>
  <c r="O13" i="10"/>
  <c r="M13" i="10"/>
  <c r="K13" i="10"/>
  <c r="I13" i="10"/>
  <c r="W12" i="10"/>
  <c r="U12" i="10"/>
  <c r="S12" i="10"/>
  <c r="Q12" i="10"/>
  <c r="O12" i="10"/>
  <c r="E12" i="10" s="1"/>
  <c r="M12" i="10"/>
  <c r="K12" i="10"/>
  <c r="I12" i="10"/>
  <c r="W11" i="10"/>
  <c r="U11" i="10"/>
  <c r="S11" i="10"/>
  <c r="Q11" i="10"/>
  <c r="O11" i="10"/>
  <c r="M11" i="10"/>
  <c r="K11" i="10"/>
  <c r="I11" i="10"/>
  <c r="E11" i="10" s="1"/>
  <c r="W10" i="10"/>
  <c r="U10" i="10"/>
  <c r="S10" i="10"/>
  <c r="Q10" i="10"/>
  <c r="O10" i="10"/>
  <c r="E10" i="10" s="1"/>
  <c r="M10" i="10"/>
  <c r="K10" i="10"/>
  <c r="I10" i="10"/>
  <c r="W9" i="10"/>
  <c r="U9" i="10"/>
  <c r="S9" i="10"/>
  <c r="Q9" i="10"/>
  <c r="O9" i="10"/>
  <c r="M9" i="10"/>
  <c r="K9" i="10"/>
  <c r="I9" i="10"/>
  <c r="W8" i="10"/>
  <c r="U8" i="10"/>
  <c r="S8" i="10"/>
  <c r="Q8" i="10"/>
  <c r="O8" i="10"/>
  <c r="E8" i="10" s="1"/>
  <c r="M8" i="10"/>
  <c r="K8" i="10"/>
  <c r="I8" i="10"/>
  <c r="W7" i="10"/>
  <c r="U7" i="10"/>
  <c r="S7" i="10"/>
  <c r="Q7" i="10"/>
  <c r="O7" i="10"/>
  <c r="M7" i="10"/>
  <c r="K7" i="10"/>
  <c r="I7" i="10"/>
  <c r="W6" i="10"/>
  <c r="U6" i="10"/>
  <c r="S6" i="10"/>
  <c r="Q6" i="10"/>
  <c r="O6" i="10"/>
  <c r="E6" i="10" s="1"/>
  <c r="M6" i="10"/>
  <c r="K6" i="10"/>
  <c r="I6" i="10"/>
  <c r="W5" i="10"/>
  <c r="U5" i="10"/>
  <c r="S5" i="10"/>
  <c r="Q5" i="10"/>
  <c r="O5" i="10"/>
  <c r="M5" i="10"/>
  <c r="K5" i="10"/>
  <c r="I5" i="10"/>
  <c r="W4" i="10"/>
  <c r="U4" i="10"/>
  <c r="S4" i="10"/>
  <c r="Q4" i="10"/>
  <c r="O4" i="10"/>
  <c r="E4" i="10" s="1"/>
  <c r="M4" i="10"/>
  <c r="K4" i="10"/>
  <c r="I4" i="10"/>
  <c r="AB115" i="8"/>
  <c r="Z115" i="8"/>
  <c r="X115" i="8"/>
  <c r="V115" i="8"/>
  <c r="T115" i="8"/>
  <c r="R115" i="8"/>
  <c r="P115" i="8"/>
  <c r="N115" i="8"/>
  <c r="L115" i="8"/>
  <c r="J115" i="8"/>
  <c r="H115" i="8"/>
  <c r="AC108" i="8"/>
  <c r="AA108" i="8"/>
  <c r="Y108" i="8"/>
  <c r="W108" i="8"/>
  <c r="U108" i="8"/>
  <c r="S108" i="8"/>
  <c r="Q108" i="8"/>
  <c r="O108" i="8"/>
  <c r="M108" i="8"/>
  <c r="K108" i="8"/>
  <c r="I108" i="8"/>
  <c r="E108" i="8"/>
  <c r="AC107" i="8"/>
  <c r="AA107" i="8"/>
  <c r="Y107" i="8"/>
  <c r="W107" i="8"/>
  <c r="U107" i="8"/>
  <c r="S107" i="8"/>
  <c r="Q107" i="8"/>
  <c r="O107" i="8"/>
  <c r="M107" i="8"/>
  <c r="K107" i="8"/>
  <c r="E107" i="8" s="1"/>
  <c r="I107" i="8"/>
  <c r="AC106" i="8"/>
  <c r="AA106" i="8"/>
  <c r="Y106" i="8"/>
  <c r="W106" i="8"/>
  <c r="U106" i="8"/>
  <c r="S106" i="8"/>
  <c r="Q106" i="8"/>
  <c r="O106" i="8"/>
  <c r="M106" i="8"/>
  <c r="K106" i="8"/>
  <c r="I106" i="8"/>
  <c r="E106" i="8" s="1"/>
  <c r="AC105" i="8"/>
  <c r="AA105" i="8"/>
  <c r="Y105" i="8"/>
  <c r="W105" i="8"/>
  <c r="U105" i="8"/>
  <c r="S105" i="8"/>
  <c r="Q105" i="8"/>
  <c r="O105" i="8"/>
  <c r="M105" i="8"/>
  <c r="K105" i="8"/>
  <c r="I105" i="8"/>
  <c r="E105" i="8" s="1"/>
  <c r="AC104" i="8"/>
  <c r="AA104" i="8"/>
  <c r="Y104" i="8"/>
  <c r="W104" i="8"/>
  <c r="U104" i="8"/>
  <c r="S104" i="8"/>
  <c r="Q104" i="8"/>
  <c r="O104" i="8"/>
  <c r="M104" i="8"/>
  <c r="K104" i="8"/>
  <c r="I104" i="8"/>
  <c r="E104" i="8"/>
  <c r="AC103" i="8"/>
  <c r="AA103" i="8"/>
  <c r="Y103" i="8"/>
  <c r="W103" i="8"/>
  <c r="U103" i="8"/>
  <c r="S103" i="8"/>
  <c r="Q103" i="8"/>
  <c r="O103" i="8"/>
  <c r="E103" i="8" s="1"/>
  <c r="M103" i="8"/>
  <c r="K103" i="8"/>
  <c r="I103" i="8"/>
  <c r="AC102" i="8"/>
  <c r="AA102" i="8"/>
  <c r="Y102" i="8"/>
  <c r="W102" i="8"/>
  <c r="U102" i="8"/>
  <c r="S102" i="8"/>
  <c r="Q102" i="8"/>
  <c r="O102" i="8"/>
  <c r="M102" i="8"/>
  <c r="K102" i="8"/>
  <c r="I102" i="8"/>
  <c r="E102" i="8" s="1"/>
  <c r="AC101" i="8"/>
  <c r="AA101" i="8"/>
  <c r="Y101" i="8"/>
  <c r="W101" i="8"/>
  <c r="U101" i="8"/>
  <c r="S101" i="8"/>
  <c r="Q101" i="8"/>
  <c r="O101" i="8"/>
  <c r="M101" i="8"/>
  <c r="K101" i="8"/>
  <c r="I101" i="8"/>
  <c r="E101" i="8" s="1"/>
  <c r="AC100" i="8"/>
  <c r="AA100" i="8"/>
  <c r="Y100" i="8"/>
  <c r="W100" i="8"/>
  <c r="U100" i="8"/>
  <c r="S100" i="8"/>
  <c r="Q100" i="8"/>
  <c r="O100" i="8"/>
  <c r="M100" i="8"/>
  <c r="K100" i="8"/>
  <c r="I100" i="8"/>
  <c r="E100" i="8"/>
  <c r="AC99" i="8"/>
  <c r="AA99" i="8"/>
  <c r="Y99" i="8"/>
  <c r="W99" i="8"/>
  <c r="U99" i="8"/>
  <c r="S99" i="8"/>
  <c r="Q99" i="8"/>
  <c r="O99" i="8"/>
  <c r="E99" i="8" s="1"/>
  <c r="M99" i="8"/>
  <c r="K99" i="8"/>
  <c r="I99" i="8"/>
  <c r="AC98" i="8"/>
  <c r="AA98" i="8"/>
  <c r="Y98" i="8"/>
  <c r="W98" i="8"/>
  <c r="U98" i="8"/>
  <c r="S98" i="8"/>
  <c r="Q98" i="8"/>
  <c r="O98" i="8"/>
  <c r="M98" i="8"/>
  <c r="K98" i="8"/>
  <c r="I98" i="8"/>
  <c r="E98" i="8" s="1"/>
  <c r="AC97" i="8"/>
  <c r="AA97" i="8"/>
  <c r="Y97" i="8"/>
  <c r="W97" i="8"/>
  <c r="U97" i="8"/>
  <c r="S97" i="8"/>
  <c r="Q97" i="8"/>
  <c r="O97" i="8"/>
  <c r="M97" i="8"/>
  <c r="K97" i="8"/>
  <c r="I97" i="8"/>
  <c r="E97" i="8" s="1"/>
  <c r="AC96" i="8"/>
  <c r="AA96" i="8"/>
  <c r="Y96" i="8"/>
  <c r="W96" i="8"/>
  <c r="U96" i="8"/>
  <c r="S96" i="8"/>
  <c r="Q96" i="8"/>
  <c r="O96" i="8"/>
  <c r="M96" i="8"/>
  <c r="K96" i="8"/>
  <c r="I96" i="8"/>
  <c r="E96" i="8"/>
  <c r="AC95" i="8"/>
  <c r="AA95" i="8"/>
  <c r="Y95" i="8"/>
  <c r="W95" i="8"/>
  <c r="U95" i="8"/>
  <c r="S95" i="8"/>
  <c r="Q95" i="8"/>
  <c r="O95" i="8"/>
  <c r="E95" i="8" s="1"/>
  <c r="M95" i="8"/>
  <c r="K95" i="8"/>
  <c r="I95" i="8"/>
  <c r="AC94" i="8"/>
  <c r="AA94" i="8"/>
  <c r="Y94" i="8"/>
  <c r="W94" i="8"/>
  <c r="U94" i="8"/>
  <c r="S94" i="8"/>
  <c r="Q94" i="8"/>
  <c r="O94" i="8"/>
  <c r="M94" i="8"/>
  <c r="K94" i="8"/>
  <c r="I94" i="8"/>
  <c r="E94" i="8" s="1"/>
  <c r="AC93" i="8"/>
  <c r="AA93" i="8"/>
  <c r="Y93" i="8"/>
  <c r="W93" i="8"/>
  <c r="U93" i="8"/>
  <c r="S93" i="8"/>
  <c r="Q93" i="8"/>
  <c r="O93" i="8"/>
  <c r="M93" i="8"/>
  <c r="K93" i="8"/>
  <c r="I93" i="8"/>
  <c r="E93" i="8" s="1"/>
  <c r="AC92" i="8"/>
  <c r="AA92" i="8"/>
  <c r="Y92" i="8"/>
  <c r="W92" i="8"/>
  <c r="U92" i="8"/>
  <c r="S92" i="8"/>
  <c r="Q92" i="8"/>
  <c r="O92" i="8"/>
  <c r="M92" i="8"/>
  <c r="K92" i="8"/>
  <c r="I92" i="8"/>
  <c r="E92" i="8"/>
  <c r="AC91" i="8"/>
  <c r="AA91" i="8"/>
  <c r="Y91" i="8"/>
  <c r="W91" i="8"/>
  <c r="U91" i="8"/>
  <c r="S91" i="8"/>
  <c r="Q91" i="8"/>
  <c r="O91" i="8"/>
  <c r="E91" i="8" s="1"/>
  <c r="M91" i="8"/>
  <c r="K91" i="8"/>
  <c r="I91" i="8"/>
  <c r="AC90" i="8"/>
  <c r="AA90" i="8"/>
  <c r="Y90" i="8"/>
  <c r="W90" i="8"/>
  <c r="U90" i="8"/>
  <c r="S90" i="8"/>
  <c r="Q90" i="8"/>
  <c r="O90" i="8"/>
  <c r="M90" i="8"/>
  <c r="K90" i="8"/>
  <c r="I90" i="8"/>
  <c r="E90" i="8" s="1"/>
  <c r="AC89" i="8"/>
  <c r="AA89" i="8"/>
  <c r="Y89" i="8"/>
  <c r="W89" i="8"/>
  <c r="U89" i="8"/>
  <c r="S89" i="8"/>
  <c r="Q89" i="8"/>
  <c r="O89" i="8"/>
  <c r="M89" i="8"/>
  <c r="K89" i="8"/>
  <c r="I89" i="8"/>
  <c r="E89" i="8" s="1"/>
  <c r="AC88" i="8"/>
  <c r="AA88" i="8"/>
  <c r="Y88" i="8"/>
  <c r="W88" i="8"/>
  <c r="U88" i="8"/>
  <c r="S88" i="8"/>
  <c r="Q88" i="8"/>
  <c r="O88" i="8"/>
  <c r="M88" i="8"/>
  <c r="K88" i="8"/>
  <c r="I88" i="8"/>
  <c r="E88" i="8"/>
  <c r="AC87" i="8"/>
  <c r="AA87" i="8"/>
  <c r="Y87" i="8"/>
  <c r="W87" i="8"/>
  <c r="U87" i="8"/>
  <c r="S87" i="8"/>
  <c r="Q87" i="8"/>
  <c r="O87" i="8"/>
  <c r="E87" i="8" s="1"/>
  <c r="M87" i="8"/>
  <c r="K87" i="8"/>
  <c r="I87" i="8"/>
  <c r="AC86" i="8"/>
  <c r="AA86" i="8"/>
  <c r="Y86" i="8"/>
  <c r="W86" i="8"/>
  <c r="U86" i="8"/>
  <c r="S86" i="8"/>
  <c r="Q86" i="8"/>
  <c r="O86" i="8"/>
  <c r="M86" i="8"/>
  <c r="K86" i="8"/>
  <c r="I86" i="8"/>
  <c r="E86" i="8" s="1"/>
  <c r="AC85" i="8"/>
  <c r="AA85" i="8"/>
  <c r="Y85" i="8"/>
  <c r="W85" i="8"/>
  <c r="U85" i="8"/>
  <c r="S85" i="8"/>
  <c r="Q85" i="8"/>
  <c r="O85" i="8"/>
  <c r="M85" i="8"/>
  <c r="K85" i="8"/>
  <c r="I85" i="8"/>
  <c r="E85" i="8" s="1"/>
  <c r="AC84" i="8"/>
  <c r="AA84" i="8"/>
  <c r="Y84" i="8"/>
  <c r="W84" i="8"/>
  <c r="U84" i="8"/>
  <c r="S84" i="8"/>
  <c r="Q84" i="8"/>
  <c r="O84" i="8"/>
  <c r="M84" i="8"/>
  <c r="K84" i="8"/>
  <c r="I84" i="8"/>
  <c r="E84" i="8"/>
  <c r="AC83" i="8"/>
  <c r="AA83" i="8"/>
  <c r="Y83" i="8"/>
  <c r="W83" i="8"/>
  <c r="U83" i="8"/>
  <c r="S83" i="8"/>
  <c r="Q83" i="8"/>
  <c r="O83" i="8"/>
  <c r="E83" i="8" s="1"/>
  <c r="M83" i="8"/>
  <c r="K83" i="8"/>
  <c r="I83" i="8"/>
  <c r="AC82" i="8"/>
  <c r="AA82" i="8"/>
  <c r="Y82" i="8"/>
  <c r="W82" i="8"/>
  <c r="U82" i="8"/>
  <c r="S82" i="8"/>
  <c r="Q82" i="8"/>
  <c r="O82" i="8"/>
  <c r="M82" i="8"/>
  <c r="K82" i="8"/>
  <c r="I82" i="8"/>
  <c r="E82" i="8" s="1"/>
  <c r="AC81" i="8"/>
  <c r="AA81" i="8"/>
  <c r="Y81" i="8"/>
  <c r="W81" i="8"/>
  <c r="U81" i="8"/>
  <c r="S81" i="8"/>
  <c r="Q81" i="8"/>
  <c r="O81" i="8"/>
  <c r="M81" i="8"/>
  <c r="K81" i="8"/>
  <c r="I81" i="8"/>
  <c r="E81" i="8" s="1"/>
  <c r="AC80" i="8"/>
  <c r="AA80" i="8"/>
  <c r="Y80" i="8"/>
  <c r="W80" i="8"/>
  <c r="U80" i="8"/>
  <c r="S80" i="8"/>
  <c r="Q80" i="8"/>
  <c r="O80" i="8"/>
  <c r="M80" i="8"/>
  <c r="K80" i="8"/>
  <c r="I80" i="8"/>
  <c r="E80" i="8"/>
  <c r="AC79" i="8"/>
  <c r="AA79" i="8"/>
  <c r="Y79" i="8"/>
  <c r="W79" i="8"/>
  <c r="U79" i="8"/>
  <c r="S79" i="8"/>
  <c r="Q79" i="8"/>
  <c r="O79" i="8"/>
  <c r="E79" i="8" s="1"/>
  <c r="M79" i="8"/>
  <c r="K79" i="8"/>
  <c r="I79" i="8"/>
  <c r="AC78" i="8"/>
  <c r="AA78" i="8"/>
  <c r="Y78" i="8"/>
  <c r="W78" i="8"/>
  <c r="U78" i="8"/>
  <c r="S78" i="8"/>
  <c r="Q78" i="8"/>
  <c r="O78" i="8"/>
  <c r="M78" i="8"/>
  <c r="K78" i="8"/>
  <c r="I78" i="8"/>
  <c r="E78" i="8" s="1"/>
  <c r="AC77" i="8"/>
  <c r="AA77" i="8"/>
  <c r="Y77" i="8"/>
  <c r="W77" i="8"/>
  <c r="U77" i="8"/>
  <c r="S77" i="8"/>
  <c r="Q77" i="8"/>
  <c r="O77" i="8"/>
  <c r="M77" i="8"/>
  <c r="K77" i="8"/>
  <c r="I77" i="8"/>
  <c r="E77" i="8" s="1"/>
  <c r="AC76" i="8"/>
  <c r="AA76" i="8"/>
  <c r="Y76" i="8"/>
  <c r="W76" i="8"/>
  <c r="U76" i="8"/>
  <c r="S76" i="8"/>
  <c r="Q76" i="8"/>
  <c r="O76" i="8"/>
  <c r="M76" i="8"/>
  <c r="K76" i="8"/>
  <c r="E76" i="8" s="1"/>
  <c r="I76" i="8"/>
  <c r="AC75" i="8"/>
  <c r="AA75" i="8"/>
  <c r="Y75" i="8"/>
  <c r="W75" i="8"/>
  <c r="U75" i="8"/>
  <c r="S75" i="8"/>
  <c r="Q75" i="8"/>
  <c r="O75" i="8"/>
  <c r="M75" i="8"/>
  <c r="E75" i="8" s="1"/>
  <c r="K75" i="8"/>
  <c r="I75" i="8"/>
  <c r="AC74" i="8"/>
  <c r="AA74" i="8"/>
  <c r="Y74" i="8"/>
  <c r="W74" i="8"/>
  <c r="U74" i="8"/>
  <c r="S74" i="8"/>
  <c r="Q74" i="8"/>
  <c r="O74" i="8"/>
  <c r="M74" i="8"/>
  <c r="K74" i="8"/>
  <c r="I74" i="8"/>
  <c r="E74" i="8" s="1"/>
  <c r="AC73" i="8"/>
  <c r="AA73" i="8"/>
  <c r="Y73" i="8"/>
  <c r="W73" i="8"/>
  <c r="U73" i="8"/>
  <c r="S73" i="8"/>
  <c r="Q73" i="8"/>
  <c r="O73" i="8"/>
  <c r="M73" i="8"/>
  <c r="K73" i="8"/>
  <c r="I73" i="8"/>
  <c r="E73" i="8" s="1"/>
  <c r="AC72" i="8"/>
  <c r="AA72" i="8"/>
  <c r="Y72" i="8"/>
  <c r="W72" i="8"/>
  <c r="U72" i="8"/>
  <c r="S72" i="8"/>
  <c r="Q72" i="8"/>
  <c r="O72" i="8"/>
  <c r="M72" i="8"/>
  <c r="K72" i="8"/>
  <c r="E72" i="8" s="1"/>
  <c r="I72" i="8"/>
  <c r="AC71" i="8"/>
  <c r="AA71" i="8"/>
  <c r="Y71" i="8"/>
  <c r="W71" i="8"/>
  <c r="U71" i="8"/>
  <c r="S71" i="8"/>
  <c r="Q71" i="8"/>
  <c r="O71" i="8"/>
  <c r="M71" i="8"/>
  <c r="K71" i="8"/>
  <c r="I71" i="8"/>
  <c r="E71" i="8"/>
  <c r="AC70" i="8"/>
  <c r="AA70" i="8"/>
  <c r="Y70" i="8"/>
  <c r="W70" i="8"/>
  <c r="U70" i="8"/>
  <c r="S70" i="8"/>
  <c r="Q70" i="8"/>
  <c r="O70" i="8"/>
  <c r="M70" i="8"/>
  <c r="K70" i="8"/>
  <c r="I70" i="8"/>
  <c r="E70" i="8" s="1"/>
  <c r="AC69" i="8"/>
  <c r="AA69" i="8"/>
  <c r="Y69" i="8"/>
  <c r="W69" i="8"/>
  <c r="U69" i="8"/>
  <c r="S69" i="8"/>
  <c r="Q69" i="8"/>
  <c r="O69" i="8"/>
  <c r="M69" i="8"/>
  <c r="K69" i="8"/>
  <c r="I69" i="8"/>
  <c r="E69" i="8" s="1"/>
  <c r="AC68" i="8"/>
  <c r="AA68" i="8"/>
  <c r="Y68" i="8"/>
  <c r="W68" i="8"/>
  <c r="U68" i="8"/>
  <c r="S68" i="8"/>
  <c r="Q68" i="8"/>
  <c r="O68" i="8"/>
  <c r="M68" i="8"/>
  <c r="K68" i="8"/>
  <c r="E68" i="8" s="1"/>
  <c r="I68" i="8"/>
  <c r="AC67" i="8"/>
  <c r="AA67" i="8"/>
  <c r="Y67" i="8"/>
  <c r="W67" i="8"/>
  <c r="U67" i="8"/>
  <c r="S67" i="8"/>
  <c r="Q67" i="8"/>
  <c r="O67" i="8"/>
  <c r="M67" i="8"/>
  <c r="K67" i="8"/>
  <c r="I67" i="8"/>
  <c r="E67" i="8"/>
  <c r="AC66" i="8"/>
  <c r="AA66" i="8"/>
  <c r="Y66" i="8"/>
  <c r="W66" i="8"/>
  <c r="U66" i="8"/>
  <c r="S66" i="8"/>
  <c r="Q66" i="8"/>
  <c r="O66" i="8"/>
  <c r="M66" i="8"/>
  <c r="K66" i="8"/>
  <c r="I66" i="8"/>
  <c r="E66" i="8" s="1"/>
  <c r="AC65" i="8"/>
  <c r="AA65" i="8"/>
  <c r="Y65" i="8"/>
  <c r="W65" i="8"/>
  <c r="U65" i="8"/>
  <c r="S65" i="8"/>
  <c r="Q65" i="8"/>
  <c r="O65" i="8"/>
  <c r="M65" i="8"/>
  <c r="K65" i="8"/>
  <c r="I65" i="8"/>
  <c r="E65" i="8" s="1"/>
  <c r="AC64" i="8"/>
  <c r="AA64" i="8"/>
  <c r="Y64" i="8"/>
  <c r="W64" i="8"/>
  <c r="U64" i="8"/>
  <c r="S64" i="8"/>
  <c r="Q64" i="8"/>
  <c r="O64" i="8"/>
  <c r="M64" i="8"/>
  <c r="K64" i="8"/>
  <c r="E64" i="8" s="1"/>
  <c r="I64" i="8"/>
  <c r="AC63" i="8"/>
  <c r="AA63" i="8"/>
  <c r="Y63" i="8"/>
  <c r="W63" i="8"/>
  <c r="U63" i="8"/>
  <c r="S63" i="8"/>
  <c r="Q63" i="8"/>
  <c r="O63" i="8"/>
  <c r="M63" i="8"/>
  <c r="K63" i="8"/>
  <c r="I63" i="8"/>
  <c r="E63" i="8"/>
  <c r="AC62" i="8"/>
  <c r="AA62" i="8"/>
  <c r="Y62" i="8"/>
  <c r="W62" i="8"/>
  <c r="U62" i="8"/>
  <c r="S62" i="8"/>
  <c r="Q62" i="8"/>
  <c r="O62" i="8"/>
  <c r="M62" i="8"/>
  <c r="K62" i="8"/>
  <c r="I62" i="8"/>
  <c r="E62" i="8" s="1"/>
  <c r="AC61" i="8"/>
  <c r="AA61" i="8"/>
  <c r="Y61" i="8"/>
  <c r="W61" i="8"/>
  <c r="U61" i="8"/>
  <c r="S61" i="8"/>
  <c r="Q61" i="8"/>
  <c r="O61" i="8"/>
  <c r="M61" i="8"/>
  <c r="K61" i="8"/>
  <c r="I61" i="8"/>
  <c r="E61" i="8" s="1"/>
  <c r="AC60" i="8"/>
  <c r="AA60" i="8"/>
  <c r="Y60" i="8"/>
  <c r="W60" i="8"/>
  <c r="U60" i="8"/>
  <c r="S60" i="8"/>
  <c r="Q60" i="8"/>
  <c r="O60" i="8"/>
  <c r="M60" i="8"/>
  <c r="K60" i="8"/>
  <c r="E60" i="8" s="1"/>
  <c r="I60" i="8"/>
  <c r="AC59" i="8"/>
  <c r="AA59" i="8"/>
  <c r="Y59" i="8"/>
  <c r="W59" i="8"/>
  <c r="U59" i="8"/>
  <c r="S59" i="8"/>
  <c r="Q59" i="8"/>
  <c r="O59" i="8"/>
  <c r="M59" i="8"/>
  <c r="K59" i="8"/>
  <c r="I59" i="8"/>
  <c r="E59" i="8"/>
  <c r="AC58" i="8"/>
  <c r="AA58" i="8"/>
  <c r="Y58" i="8"/>
  <c r="W58" i="8"/>
  <c r="U58" i="8"/>
  <c r="S58" i="8"/>
  <c r="Q58" i="8"/>
  <c r="O58" i="8"/>
  <c r="M58" i="8"/>
  <c r="K58" i="8"/>
  <c r="I58" i="8"/>
  <c r="E58" i="8" s="1"/>
  <c r="AC57" i="8"/>
  <c r="AA57" i="8"/>
  <c r="Y57" i="8"/>
  <c r="W57" i="8"/>
  <c r="U57" i="8"/>
  <c r="S57" i="8"/>
  <c r="Q57" i="8"/>
  <c r="O57" i="8"/>
  <c r="M57" i="8"/>
  <c r="K57" i="8"/>
  <c r="I57" i="8"/>
  <c r="E57" i="8" s="1"/>
  <c r="AC56" i="8"/>
  <c r="AA56" i="8"/>
  <c r="Y56" i="8"/>
  <c r="W56" i="8"/>
  <c r="U56" i="8"/>
  <c r="S56" i="8"/>
  <c r="Q56" i="8"/>
  <c r="O56" i="8"/>
  <c r="M56" i="8"/>
  <c r="K56" i="8"/>
  <c r="E56" i="8" s="1"/>
  <c r="I56" i="8"/>
  <c r="AC55" i="8"/>
  <c r="AA55" i="8"/>
  <c r="Y55" i="8"/>
  <c r="W55" i="8"/>
  <c r="U55" i="8"/>
  <c r="S55" i="8"/>
  <c r="Q55" i="8"/>
  <c r="O55" i="8"/>
  <c r="M55" i="8"/>
  <c r="E55" i="8" s="1"/>
  <c r="K55" i="8"/>
  <c r="I55" i="8"/>
  <c r="AC54" i="8"/>
  <c r="AA54" i="8"/>
  <c r="Y54" i="8"/>
  <c r="W54" i="8"/>
  <c r="U54" i="8"/>
  <c r="S54" i="8"/>
  <c r="Q54" i="8"/>
  <c r="O54" i="8"/>
  <c r="M54" i="8"/>
  <c r="K54" i="8"/>
  <c r="I54" i="8"/>
  <c r="E54" i="8" s="1"/>
  <c r="AC53" i="8"/>
  <c r="AA53" i="8"/>
  <c r="Y53" i="8"/>
  <c r="W53" i="8"/>
  <c r="U53" i="8"/>
  <c r="S53" i="8"/>
  <c r="Q53" i="8"/>
  <c r="O53" i="8"/>
  <c r="M53" i="8"/>
  <c r="K53" i="8"/>
  <c r="I53" i="8"/>
  <c r="E53" i="8" s="1"/>
  <c r="AC52" i="8"/>
  <c r="AA52" i="8"/>
  <c r="Y52" i="8"/>
  <c r="W52" i="8"/>
  <c r="U52" i="8"/>
  <c r="S52" i="8"/>
  <c r="Q52" i="8"/>
  <c r="O52" i="8"/>
  <c r="M52" i="8"/>
  <c r="K52" i="8"/>
  <c r="E52" i="8" s="1"/>
  <c r="I52" i="8"/>
  <c r="AC51" i="8"/>
  <c r="AA51" i="8"/>
  <c r="Y51" i="8"/>
  <c r="W51" i="8"/>
  <c r="U51" i="8"/>
  <c r="S51" i="8"/>
  <c r="Q51" i="8"/>
  <c r="O51" i="8"/>
  <c r="M51" i="8"/>
  <c r="E51" i="8" s="1"/>
  <c r="K51" i="8"/>
  <c r="I51" i="8"/>
  <c r="AC50" i="8"/>
  <c r="AA50" i="8"/>
  <c r="Y50" i="8"/>
  <c r="W50" i="8"/>
  <c r="U50" i="8"/>
  <c r="S50" i="8"/>
  <c r="Q50" i="8"/>
  <c r="O50" i="8"/>
  <c r="M50" i="8"/>
  <c r="K50" i="8"/>
  <c r="I50" i="8"/>
  <c r="E50" i="8" s="1"/>
  <c r="AC49" i="8"/>
  <c r="AA49" i="8"/>
  <c r="Y49" i="8"/>
  <c r="W49" i="8"/>
  <c r="U49" i="8"/>
  <c r="S49" i="8"/>
  <c r="Q49" i="8"/>
  <c r="O49" i="8"/>
  <c r="M49" i="8"/>
  <c r="K49" i="8"/>
  <c r="I49" i="8"/>
  <c r="E49" i="8" s="1"/>
  <c r="AC48" i="8"/>
  <c r="AA48" i="8"/>
  <c r="Y48" i="8"/>
  <c r="W48" i="8"/>
  <c r="U48" i="8"/>
  <c r="S48" i="8"/>
  <c r="Q48" i="8"/>
  <c r="O48" i="8"/>
  <c r="M48" i="8"/>
  <c r="K48" i="8"/>
  <c r="E48" i="8" s="1"/>
  <c r="I48" i="8"/>
  <c r="AC47" i="8"/>
  <c r="AA47" i="8"/>
  <c r="Y47" i="8"/>
  <c r="W47" i="8"/>
  <c r="U47" i="8"/>
  <c r="S47" i="8"/>
  <c r="Q47" i="8"/>
  <c r="O47" i="8"/>
  <c r="M47" i="8"/>
  <c r="K47" i="8"/>
  <c r="I47" i="8"/>
  <c r="E47" i="8"/>
  <c r="AC46" i="8"/>
  <c r="AA46" i="8"/>
  <c r="Y46" i="8"/>
  <c r="W46" i="8"/>
  <c r="U46" i="8"/>
  <c r="S46" i="8"/>
  <c r="Q46" i="8"/>
  <c r="O46" i="8"/>
  <c r="M46" i="8"/>
  <c r="K46" i="8"/>
  <c r="I46" i="8"/>
  <c r="E46" i="8" s="1"/>
  <c r="AC45" i="8"/>
  <c r="AA45" i="8"/>
  <c r="Y45" i="8"/>
  <c r="W45" i="8"/>
  <c r="U45" i="8"/>
  <c r="S45" i="8"/>
  <c r="Q45" i="8"/>
  <c r="O45" i="8"/>
  <c r="M45" i="8"/>
  <c r="K45" i="8"/>
  <c r="I45" i="8"/>
  <c r="G45" i="8" a="1"/>
  <c r="G45" i="8" s="1"/>
  <c r="E45" i="8" s="1"/>
  <c r="AC44" i="8"/>
  <c r="AA44" i="8"/>
  <c r="Y44" i="8"/>
  <c r="W44" i="8"/>
  <c r="U44" i="8"/>
  <c r="S44" i="8"/>
  <c r="Q44" i="8"/>
  <c r="O44" i="8"/>
  <c r="M44" i="8"/>
  <c r="K44" i="8"/>
  <c r="I44" i="8"/>
  <c r="E44" i="8" s="1"/>
  <c r="AC43" i="8"/>
  <c r="AA43" i="8"/>
  <c r="Y43" i="8"/>
  <c r="W43" i="8"/>
  <c r="U43" i="8"/>
  <c r="S43" i="8"/>
  <c r="Q43" i="8"/>
  <c r="O43" i="8"/>
  <c r="M43" i="8"/>
  <c r="K43" i="8"/>
  <c r="I43" i="8"/>
  <c r="E43" i="8" s="1"/>
  <c r="AC42" i="8"/>
  <c r="AA42" i="8"/>
  <c r="Y42" i="8"/>
  <c r="W42" i="8"/>
  <c r="U42" i="8"/>
  <c r="S42" i="8"/>
  <c r="Q42" i="8"/>
  <c r="O42" i="8"/>
  <c r="M42" i="8"/>
  <c r="K42" i="8"/>
  <c r="E42" i="8" s="1"/>
  <c r="I42" i="8"/>
  <c r="AC41" i="8"/>
  <c r="AA41" i="8"/>
  <c r="Y41" i="8"/>
  <c r="W41" i="8"/>
  <c r="U41" i="8"/>
  <c r="S41" i="8"/>
  <c r="Q41" i="8"/>
  <c r="O41" i="8"/>
  <c r="M41" i="8"/>
  <c r="K41" i="8"/>
  <c r="I41" i="8"/>
  <c r="E41" i="8"/>
  <c r="AC40" i="8"/>
  <c r="AA40" i="8"/>
  <c r="Y40" i="8"/>
  <c r="W40" i="8"/>
  <c r="U40" i="8"/>
  <c r="S40" i="8"/>
  <c r="Q40" i="8"/>
  <c r="O40" i="8"/>
  <c r="M40" i="8"/>
  <c r="K40" i="8"/>
  <c r="I40" i="8"/>
  <c r="E40" i="8" s="1"/>
  <c r="AC39" i="8"/>
  <c r="AA39" i="8"/>
  <c r="Y39" i="8"/>
  <c r="W39" i="8"/>
  <c r="U39" i="8"/>
  <c r="S39" i="8"/>
  <c r="Q39" i="8"/>
  <c r="O39" i="8"/>
  <c r="M39" i="8"/>
  <c r="K39" i="8"/>
  <c r="I39" i="8"/>
  <c r="E39" i="8" s="1"/>
  <c r="AC38" i="8"/>
  <c r="AA38" i="8"/>
  <c r="Y38" i="8"/>
  <c r="W38" i="8"/>
  <c r="U38" i="8"/>
  <c r="S38" i="8"/>
  <c r="Q38" i="8"/>
  <c r="O38" i="8"/>
  <c r="M38" i="8"/>
  <c r="K38" i="8"/>
  <c r="E38" i="8" s="1"/>
  <c r="I38" i="8"/>
  <c r="AC37" i="8"/>
  <c r="AA37" i="8"/>
  <c r="Y37" i="8"/>
  <c r="W37" i="8"/>
  <c r="U37" i="8"/>
  <c r="S37" i="8"/>
  <c r="Q37" i="8"/>
  <c r="O37" i="8"/>
  <c r="M37" i="8"/>
  <c r="E37" i="8" s="1"/>
  <c r="K37" i="8"/>
  <c r="I37" i="8"/>
  <c r="AC36" i="8"/>
  <c r="AA36" i="8"/>
  <c r="Y36" i="8"/>
  <c r="W36" i="8"/>
  <c r="U36" i="8"/>
  <c r="S36" i="8"/>
  <c r="Q36" i="8"/>
  <c r="O36" i="8"/>
  <c r="M36" i="8"/>
  <c r="K36" i="8"/>
  <c r="I36" i="8"/>
  <c r="E36" i="8" s="1"/>
  <c r="AC35" i="8"/>
  <c r="AA35" i="8"/>
  <c r="Y35" i="8"/>
  <c r="W35" i="8"/>
  <c r="U35" i="8"/>
  <c r="S35" i="8"/>
  <c r="Q35" i="8"/>
  <c r="O35" i="8"/>
  <c r="M35" i="8"/>
  <c r="K35" i="8"/>
  <c r="I35" i="8"/>
  <c r="E35" i="8" s="1"/>
  <c r="AC34" i="8"/>
  <c r="AA34" i="8"/>
  <c r="Y34" i="8"/>
  <c r="W34" i="8"/>
  <c r="U34" i="8"/>
  <c r="S34" i="8"/>
  <c r="Q34" i="8"/>
  <c r="O34" i="8"/>
  <c r="M34" i="8"/>
  <c r="K34" i="8"/>
  <c r="E34" i="8" s="1"/>
  <c r="I34" i="8"/>
  <c r="AC33" i="8"/>
  <c r="AA33" i="8"/>
  <c r="Y33" i="8"/>
  <c r="W33" i="8"/>
  <c r="U33" i="8"/>
  <c r="S33" i="8"/>
  <c r="Q33" i="8"/>
  <c r="O33" i="8"/>
  <c r="M33" i="8"/>
  <c r="K33" i="8"/>
  <c r="I33" i="8"/>
  <c r="E33" i="8"/>
  <c r="AC32" i="8"/>
  <c r="AA32" i="8"/>
  <c r="Y32" i="8"/>
  <c r="W32" i="8"/>
  <c r="U32" i="8"/>
  <c r="S32" i="8"/>
  <c r="Q32" i="8"/>
  <c r="O32" i="8"/>
  <c r="M32" i="8"/>
  <c r="K32" i="8"/>
  <c r="I32" i="8"/>
  <c r="E32" i="8" s="1"/>
  <c r="AC31" i="8"/>
  <c r="AA31" i="8"/>
  <c r="Y31" i="8"/>
  <c r="W31" i="8"/>
  <c r="U31" i="8"/>
  <c r="S31" i="8"/>
  <c r="Q31" i="8"/>
  <c r="O31" i="8"/>
  <c r="M31" i="8"/>
  <c r="K31" i="8"/>
  <c r="I31" i="8"/>
  <c r="E31" i="8" s="1"/>
  <c r="AC30" i="8"/>
  <c r="AA30" i="8"/>
  <c r="Y30" i="8"/>
  <c r="W30" i="8"/>
  <c r="U30" i="8"/>
  <c r="S30" i="8"/>
  <c r="Q30" i="8"/>
  <c r="O30" i="8"/>
  <c r="M30" i="8"/>
  <c r="K30" i="8"/>
  <c r="E30" i="8" s="1"/>
  <c r="I30" i="8"/>
  <c r="AC29" i="8"/>
  <c r="AA29" i="8"/>
  <c r="Y29" i="8"/>
  <c r="W29" i="8"/>
  <c r="U29" i="8"/>
  <c r="S29" i="8"/>
  <c r="Q29" i="8"/>
  <c r="O29" i="8"/>
  <c r="M29" i="8"/>
  <c r="K29" i="8"/>
  <c r="I29" i="8"/>
  <c r="E29" i="8"/>
  <c r="AC28" i="8"/>
  <c r="AA28" i="8"/>
  <c r="Y28" i="8"/>
  <c r="W28" i="8"/>
  <c r="U28" i="8"/>
  <c r="S28" i="8"/>
  <c r="Q28" i="8"/>
  <c r="O28" i="8"/>
  <c r="M28" i="8"/>
  <c r="K28" i="8"/>
  <c r="I28" i="8"/>
  <c r="E28" i="8" s="1"/>
  <c r="AC27" i="8"/>
  <c r="AA27" i="8"/>
  <c r="Y27" i="8"/>
  <c r="W27" i="8"/>
  <c r="U27" i="8"/>
  <c r="S27" i="8"/>
  <c r="Q27" i="8"/>
  <c r="O27" i="8"/>
  <c r="M27" i="8"/>
  <c r="K27" i="8"/>
  <c r="I27" i="8"/>
  <c r="E27" i="8" s="1"/>
  <c r="AC26" i="8"/>
  <c r="AA26" i="8"/>
  <c r="Y26" i="8"/>
  <c r="W26" i="8"/>
  <c r="U26" i="8"/>
  <c r="S26" i="8"/>
  <c r="Q26" i="8"/>
  <c r="O26" i="8"/>
  <c r="M26" i="8"/>
  <c r="K26" i="8"/>
  <c r="E26" i="8" s="1"/>
  <c r="I26" i="8"/>
  <c r="AC25" i="8"/>
  <c r="AA25" i="8"/>
  <c r="Y25" i="8"/>
  <c r="W25" i="8"/>
  <c r="U25" i="8"/>
  <c r="S25" i="8"/>
  <c r="Q25" i="8"/>
  <c r="O25" i="8"/>
  <c r="M25" i="8"/>
  <c r="K25" i="8"/>
  <c r="I25" i="8"/>
  <c r="E25" i="8"/>
  <c r="AC24" i="8"/>
  <c r="AA24" i="8"/>
  <c r="Y24" i="8"/>
  <c r="W24" i="8"/>
  <c r="U24" i="8"/>
  <c r="S24" i="8"/>
  <c r="Q24" i="8"/>
  <c r="O24" i="8"/>
  <c r="M24" i="8"/>
  <c r="K24" i="8"/>
  <c r="I24" i="8"/>
  <c r="E24" i="8" s="1"/>
  <c r="AC23" i="8"/>
  <c r="AA23" i="8"/>
  <c r="Y23" i="8"/>
  <c r="W23" i="8"/>
  <c r="U23" i="8"/>
  <c r="S23" i="8"/>
  <c r="Q23" i="8"/>
  <c r="O23" i="8"/>
  <c r="M23" i="8"/>
  <c r="K23" i="8"/>
  <c r="I23" i="8"/>
  <c r="E23" i="8" s="1"/>
  <c r="AC22" i="8"/>
  <c r="AA22" i="8"/>
  <c r="Y22" i="8"/>
  <c r="W22" i="8"/>
  <c r="U22" i="8"/>
  <c r="S22" i="8"/>
  <c r="Q22" i="8"/>
  <c r="O22" i="8"/>
  <c r="M22" i="8"/>
  <c r="K22" i="8"/>
  <c r="E22" i="8" s="1"/>
  <c r="I22" i="8"/>
  <c r="AC21" i="8"/>
  <c r="AA21" i="8"/>
  <c r="Y21" i="8"/>
  <c r="W21" i="8"/>
  <c r="U21" i="8"/>
  <c r="S21" i="8"/>
  <c r="Q21" i="8"/>
  <c r="O21" i="8"/>
  <c r="M21" i="8"/>
  <c r="K21" i="8"/>
  <c r="I21" i="8"/>
  <c r="E21" i="8"/>
  <c r="AC20" i="8"/>
  <c r="AA20" i="8"/>
  <c r="Y20" i="8"/>
  <c r="W20" i="8"/>
  <c r="U20" i="8"/>
  <c r="S20" i="8"/>
  <c r="Q20" i="8"/>
  <c r="O20" i="8"/>
  <c r="M20" i="8"/>
  <c r="K20" i="8"/>
  <c r="I20" i="8"/>
  <c r="E20" i="8" s="1"/>
  <c r="AC19" i="8"/>
  <c r="AA19" i="8"/>
  <c r="Y19" i="8"/>
  <c r="W19" i="8"/>
  <c r="U19" i="8"/>
  <c r="S19" i="8"/>
  <c r="Q19" i="8"/>
  <c r="O19" i="8"/>
  <c r="M19" i="8"/>
  <c r="K19" i="8"/>
  <c r="I19" i="8"/>
  <c r="E19" i="8" s="1"/>
  <c r="AC18" i="8"/>
  <c r="AA18" i="8"/>
  <c r="Y18" i="8"/>
  <c r="W18" i="8"/>
  <c r="U18" i="8"/>
  <c r="S18" i="8"/>
  <c r="Q18" i="8"/>
  <c r="O18" i="8"/>
  <c r="M18" i="8"/>
  <c r="K18" i="8"/>
  <c r="E18" i="8" s="1"/>
  <c r="I18" i="8"/>
  <c r="AC17" i="8"/>
  <c r="AA17" i="8"/>
  <c r="Y17" i="8"/>
  <c r="W17" i="8"/>
  <c r="U17" i="8"/>
  <c r="S17" i="8"/>
  <c r="Q17" i="8"/>
  <c r="O17" i="8"/>
  <c r="M17" i="8"/>
  <c r="K17" i="8"/>
  <c r="I17" i="8"/>
  <c r="E17" i="8"/>
  <c r="AC16" i="8"/>
  <c r="AA16" i="8"/>
  <c r="Y16" i="8"/>
  <c r="W16" i="8"/>
  <c r="U16" i="8"/>
  <c r="S16" i="8"/>
  <c r="Q16" i="8"/>
  <c r="O16" i="8"/>
  <c r="M16" i="8"/>
  <c r="K16" i="8"/>
  <c r="I16" i="8"/>
  <c r="E16" i="8" s="1"/>
  <c r="AC15" i="8"/>
  <c r="AA15" i="8"/>
  <c r="Y15" i="8"/>
  <c r="W15" i="8"/>
  <c r="U15" i="8"/>
  <c r="S15" i="8"/>
  <c r="Q15" i="8"/>
  <c r="O15" i="8"/>
  <c r="M15" i="8"/>
  <c r="K15" i="8"/>
  <c r="I15" i="8"/>
  <c r="G15" i="8" a="1"/>
  <c r="G15" i="8" s="1"/>
  <c r="E15" i="8" s="1"/>
  <c r="AC14" i="8"/>
  <c r="AA14" i="8"/>
  <c r="Y14" i="8"/>
  <c r="W14" i="8"/>
  <c r="U14" i="8"/>
  <c r="S14" i="8"/>
  <c r="Q14" i="8"/>
  <c r="O14" i="8"/>
  <c r="M14" i="8"/>
  <c r="K14" i="8"/>
  <c r="I14" i="8"/>
  <c r="E14" i="8" s="1"/>
  <c r="AC13" i="8"/>
  <c r="AA13" i="8"/>
  <c r="Y13" i="8"/>
  <c r="W13" i="8"/>
  <c r="U13" i="8"/>
  <c r="S13" i="8"/>
  <c r="Q13" i="8"/>
  <c r="O13" i="8"/>
  <c r="M13" i="8"/>
  <c r="K13" i="8"/>
  <c r="I13" i="8"/>
  <c r="E13" i="8" s="1"/>
  <c r="AC12" i="8"/>
  <c r="AA12" i="8"/>
  <c r="Y12" i="8"/>
  <c r="W12" i="8"/>
  <c r="U12" i="8"/>
  <c r="S12" i="8"/>
  <c r="Q12" i="8"/>
  <c r="O12" i="8"/>
  <c r="M12" i="8"/>
  <c r="K12" i="8"/>
  <c r="E12" i="8" s="1"/>
  <c r="I12" i="8"/>
  <c r="AC11" i="8"/>
  <c r="AA11" i="8"/>
  <c r="Y11" i="8"/>
  <c r="W11" i="8"/>
  <c r="U11" i="8"/>
  <c r="S11" i="8"/>
  <c r="Q11" i="8"/>
  <c r="O11" i="8"/>
  <c r="M11" i="8"/>
  <c r="K11" i="8"/>
  <c r="I11" i="8"/>
  <c r="E11" i="8"/>
  <c r="AC10" i="8"/>
  <c r="AA10" i="8"/>
  <c r="Y10" i="8"/>
  <c r="W10" i="8"/>
  <c r="U10" i="8"/>
  <c r="S10" i="8"/>
  <c r="Q10" i="8"/>
  <c r="O10" i="8"/>
  <c r="M10" i="8"/>
  <c r="K10" i="8"/>
  <c r="I10" i="8"/>
  <c r="E10" i="8" s="1"/>
  <c r="AC9" i="8"/>
  <c r="AA9" i="8"/>
  <c r="Y9" i="8"/>
  <c r="W9" i="8"/>
  <c r="U9" i="8"/>
  <c r="S9" i="8"/>
  <c r="Q9" i="8"/>
  <c r="O9" i="8"/>
  <c r="M9" i="8"/>
  <c r="K9" i="8"/>
  <c r="I9" i="8"/>
  <c r="E9" i="8" s="1"/>
  <c r="AC8" i="8"/>
  <c r="AA8" i="8"/>
  <c r="Y8" i="8"/>
  <c r="W8" i="8"/>
  <c r="U8" i="8"/>
  <c r="S8" i="8"/>
  <c r="Q8" i="8"/>
  <c r="O8" i="8"/>
  <c r="M8" i="8"/>
  <c r="K8" i="8"/>
  <c r="E8" i="8" s="1"/>
  <c r="I8" i="8"/>
  <c r="AC7" i="8"/>
  <c r="AA7" i="8"/>
  <c r="Y7" i="8"/>
  <c r="W7" i="8"/>
  <c r="U7" i="8"/>
  <c r="S7" i="8"/>
  <c r="Q7" i="8"/>
  <c r="O7" i="8"/>
  <c r="M7" i="8"/>
  <c r="K7" i="8"/>
  <c r="I7" i="8"/>
  <c r="E7" i="8"/>
  <c r="AC6" i="8"/>
  <c r="AA6" i="8"/>
  <c r="Y6" i="8"/>
  <c r="W6" i="8"/>
  <c r="U6" i="8"/>
  <c r="S6" i="8"/>
  <c r="Q6" i="8"/>
  <c r="O6" i="8"/>
  <c r="M6" i="8"/>
  <c r="K6" i="8"/>
  <c r="I6" i="8"/>
  <c r="E6" i="8" s="1"/>
  <c r="AC5" i="8"/>
  <c r="AA5" i="8"/>
  <c r="Y5" i="8"/>
  <c r="W5" i="8"/>
  <c r="U5" i="8"/>
  <c r="S5" i="8"/>
  <c r="Q5" i="8"/>
  <c r="O5" i="8"/>
  <c r="M5" i="8"/>
  <c r="K5" i="8"/>
  <c r="I5" i="8"/>
  <c r="E5" i="8" s="1"/>
  <c r="F5" i="8" s="1"/>
  <c r="AC4" i="8"/>
  <c r="AA4" i="8"/>
  <c r="Y4" i="8"/>
  <c r="W4" i="8"/>
  <c r="U4" i="8"/>
  <c r="S4" i="8"/>
  <c r="Q4" i="8"/>
  <c r="O4" i="8"/>
  <c r="M4" i="8"/>
  <c r="K4" i="8"/>
  <c r="E4" i="8" s="1"/>
  <c r="I4" i="8"/>
  <c r="E64" i="11" l="1"/>
  <c r="E68" i="11"/>
  <c r="E91" i="11"/>
  <c r="E95" i="11"/>
  <c r="E99" i="11"/>
  <c r="E103" i="11"/>
  <c r="E107" i="11"/>
  <c r="E111" i="11"/>
  <c r="E115" i="11"/>
  <c r="E6" i="11"/>
  <c r="F55" i="11" s="1"/>
  <c r="E10" i="11"/>
  <c r="E14" i="11"/>
  <c r="E18" i="11"/>
  <c r="E22" i="11"/>
  <c r="E25" i="11"/>
  <c r="E29" i="11"/>
  <c r="E33" i="11"/>
  <c r="E37" i="11"/>
  <c r="E41" i="11"/>
  <c r="E42" i="11"/>
  <c r="F42" i="11" s="1"/>
  <c r="E48" i="11"/>
  <c r="E52" i="11"/>
  <c r="E92" i="11"/>
  <c r="F117" i="11"/>
  <c r="E145" i="11"/>
  <c r="E72" i="11"/>
  <c r="E80" i="11"/>
  <c r="E84" i="11"/>
  <c r="E88" i="11"/>
  <c r="E109" i="11"/>
  <c r="E113" i="11"/>
  <c r="E9" i="10"/>
  <c r="F107" i="10" s="1"/>
  <c r="E17" i="10"/>
  <c r="E28" i="10"/>
  <c r="E83" i="10"/>
  <c r="E91" i="10"/>
  <c r="E30" i="10"/>
  <c r="E47" i="10"/>
  <c r="E55" i="10"/>
  <c r="E63" i="10"/>
  <c r="E71" i="10"/>
  <c r="E79" i="10"/>
  <c r="E85" i="10"/>
  <c r="E88" i="10"/>
  <c r="E93" i="10"/>
  <c r="E5" i="10"/>
  <c r="F22" i="10" s="1"/>
  <c r="E13" i="10"/>
  <c r="F23" i="10" s="1"/>
  <c r="E41" i="10"/>
  <c r="E65" i="10"/>
  <c r="E73" i="10"/>
  <c r="E81" i="10"/>
  <c r="E7" i="10"/>
  <c r="E15" i="10"/>
  <c r="E34" i="10"/>
  <c r="E43" i="10"/>
  <c r="E51" i="10"/>
  <c r="F51" i="10" s="1"/>
  <c r="E59" i="10"/>
  <c r="E67" i="10"/>
  <c r="F67" i="10" s="1"/>
  <c r="E75" i="10"/>
  <c r="F82" i="10"/>
  <c r="E92" i="10"/>
  <c r="F97" i="10"/>
  <c r="F115" i="10"/>
  <c r="F138" i="10"/>
  <c r="F154" i="10"/>
  <c r="F10" i="8"/>
  <c r="F16" i="8"/>
  <c r="F21" i="8"/>
  <c r="F14" i="8"/>
  <c r="F22" i="8"/>
  <c r="F25" i="8"/>
  <c r="F4" i="8"/>
  <c r="F7" i="8"/>
  <c r="F13" i="8"/>
  <c r="F19" i="8"/>
  <c r="F24" i="8"/>
  <c r="F26" i="8"/>
  <c r="F29" i="8"/>
  <c r="F35" i="8"/>
  <c r="F37" i="8"/>
  <c r="F39" i="8"/>
  <c r="F44" i="8"/>
  <c r="F50" i="8"/>
  <c r="F54" i="8"/>
  <c r="F58" i="8"/>
  <c r="F60" i="8"/>
  <c r="F63" i="8"/>
  <c r="F69" i="8"/>
  <c r="F74" i="8"/>
  <c r="F78" i="8"/>
  <c r="F87" i="8"/>
  <c r="F88" i="8"/>
  <c r="F89" i="8"/>
  <c r="F94" i="8"/>
  <c r="F103" i="8"/>
  <c r="F104" i="8"/>
  <c r="F105" i="8"/>
  <c r="F6" i="8"/>
  <c r="F8" i="8"/>
  <c r="F11" i="8"/>
  <c r="F17" i="8"/>
  <c r="F23" i="8"/>
  <c r="F28" i="8"/>
  <c r="F30" i="8"/>
  <c r="F33" i="8"/>
  <c r="F43" i="8"/>
  <c r="F49" i="8"/>
  <c r="F51" i="8"/>
  <c r="F53" i="8"/>
  <c r="F55" i="8"/>
  <c r="F57" i="8"/>
  <c r="F62" i="8"/>
  <c r="F64" i="8"/>
  <c r="F67" i="8"/>
  <c r="F73" i="8"/>
  <c r="F75" i="8"/>
  <c r="F77" i="8"/>
  <c r="F82" i="8"/>
  <c r="F91" i="8"/>
  <c r="F92" i="8"/>
  <c r="F93" i="8"/>
  <c r="F98" i="8"/>
  <c r="F108" i="8"/>
  <c r="F15" i="8"/>
  <c r="F27" i="8"/>
  <c r="F32" i="8"/>
  <c r="F34" i="8"/>
  <c r="F38" i="8"/>
  <c r="F41" i="8"/>
  <c r="F47" i="8"/>
  <c r="F61" i="8"/>
  <c r="F66" i="8"/>
  <c r="F68" i="8"/>
  <c r="F71" i="8"/>
  <c r="F79" i="8"/>
  <c r="F80" i="8"/>
  <c r="F81" i="8"/>
  <c r="F86" i="8"/>
  <c r="F95" i="8"/>
  <c r="F96" i="8"/>
  <c r="F97" i="8"/>
  <c r="F102" i="8"/>
  <c r="F12" i="8"/>
  <c r="F18" i="8"/>
  <c r="F9" i="8"/>
  <c r="F20" i="8"/>
  <c r="F31" i="8"/>
  <c r="F36" i="8"/>
  <c r="F40" i="8"/>
  <c r="F42" i="8"/>
  <c r="F45" i="8"/>
  <c r="F46" i="8"/>
  <c r="F48" i="8"/>
  <c r="F52" i="8"/>
  <c r="F56" i="8"/>
  <c r="F59" i="8"/>
  <c r="F65" i="8"/>
  <c r="F70" i="8"/>
  <c r="F72" i="8"/>
  <c r="F76" i="8"/>
  <c r="F83" i="8"/>
  <c r="F84" i="8"/>
  <c r="F85" i="8"/>
  <c r="F90" i="8"/>
  <c r="F99" i="8"/>
  <c r="F100" i="8"/>
  <c r="F101" i="8"/>
  <c r="F106" i="8"/>
  <c r="F107" i="8"/>
  <c r="F161" i="11" l="1"/>
  <c r="F109" i="11"/>
  <c r="F80" i="11"/>
  <c r="F155" i="11"/>
  <c r="F59" i="11"/>
  <c r="F21" i="11"/>
  <c r="F151" i="11"/>
  <c r="F133" i="11"/>
  <c r="F29" i="11"/>
  <c r="F14" i="11"/>
  <c r="F147" i="11"/>
  <c r="F54" i="11"/>
  <c r="F149" i="11"/>
  <c r="F103" i="11"/>
  <c r="F86" i="11"/>
  <c r="F64" i="11"/>
  <c r="F74" i="11"/>
  <c r="F27" i="11"/>
  <c r="F131" i="11"/>
  <c r="F101" i="11"/>
  <c r="F66" i="11"/>
  <c r="F49" i="11"/>
  <c r="F28" i="11"/>
  <c r="F81" i="11"/>
  <c r="F43" i="11"/>
  <c r="F7" i="11"/>
  <c r="F142" i="11"/>
  <c r="F116" i="11"/>
  <c r="F56" i="11"/>
  <c r="F20" i="11"/>
  <c r="F122" i="11"/>
  <c r="F100" i="11"/>
  <c r="F76" i="11"/>
  <c r="F34" i="11"/>
  <c r="F152" i="11"/>
  <c r="F120" i="11"/>
  <c r="F98" i="11"/>
  <c r="F71" i="11"/>
  <c r="F154" i="11"/>
  <c r="F93" i="11"/>
  <c r="F72" i="11"/>
  <c r="F139" i="11"/>
  <c r="F45" i="11"/>
  <c r="F13" i="11"/>
  <c r="F145" i="11"/>
  <c r="F127" i="11"/>
  <c r="F92" i="11"/>
  <c r="F41" i="11"/>
  <c r="F25" i="11"/>
  <c r="F10" i="11"/>
  <c r="F143" i="11"/>
  <c r="F46" i="11"/>
  <c r="F115" i="11"/>
  <c r="F99" i="11"/>
  <c r="F82" i="11"/>
  <c r="F148" i="11"/>
  <c r="F73" i="11"/>
  <c r="F5" i="11"/>
  <c r="F128" i="11"/>
  <c r="F97" i="11"/>
  <c r="F62" i="11"/>
  <c r="F47" i="11"/>
  <c r="F19" i="11"/>
  <c r="F67" i="11"/>
  <c r="F26" i="11"/>
  <c r="F162" i="11"/>
  <c r="F140" i="11"/>
  <c r="F89" i="11"/>
  <c r="F51" i="11"/>
  <c r="F15" i="11"/>
  <c r="F112" i="11"/>
  <c r="F96" i="11"/>
  <c r="F69" i="11"/>
  <c r="F32" i="11"/>
  <c r="F150" i="11"/>
  <c r="F114" i="11"/>
  <c r="F94" i="11"/>
  <c r="F153" i="11"/>
  <c r="F88" i="11"/>
  <c r="F4" i="11"/>
  <c r="F125" i="11"/>
  <c r="F39" i="11"/>
  <c r="F9" i="11"/>
  <c r="F141" i="11"/>
  <c r="F124" i="11"/>
  <c r="F52" i="11"/>
  <c r="F37" i="11"/>
  <c r="F22" i="11"/>
  <c r="F6" i="11"/>
  <c r="F129" i="11"/>
  <c r="F17" i="11"/>
  <c r="F111" i="11"/>
  <c r="F95" i="11"/>
  <c r="F78" i="11"/>
  <c r="F135" i="11"/>
  <c r="F50" i="11"/>
  <c r="F144" i="11"/>
  <c r="F118" i="11"/>
  <c r="F77" i="11"/>
  <c r="F60" i="11"/>
  <c r="F44" i="11"/>
  <c r="F8" i="11"/>
  <c r="F63" i="11"/>
  <c r="F24" i="11"/>
  <c r="F160" i="11"/>
  <c r="F132" i="11"/>
  <c r="F87" i="11"/>
  <c r="F38" i="11"/>
  <c r="F146" i="11"/>
  <c r="F108" i="11"/>
  <c r="F85" i="11"/>
  <c r="F65" i="11"/>
  <c r="F16" i="11"/>
  <c r="F136" i="11"/>
  <c r="F110" i="11"/>
  <c r="F90" i="11"/>
  <c r="F30" i="11"/>
  <c r="F113" i="11"/>
  <c r="F84" i="11"/>
  <c r="F163" i="11"/>
  <c r="F119" i="11"/>
  <c r="F31" i="11"/>
  <c r="F159" i="11"/>
  <c r="F137" i="11"/>
  <c r="F121" i="11"/>
  <c r="F48" i="11"/>
  <c r="F33" i="11"/>
  <c r="F18" i="11"/>
  <c r="F156" i="11"/>
  <c r="F75" i="11"/>
  <c r="F157" i="11"/>
  <c r="F107" i="11"/>
  <c r="F91" i="11"/>
  <c r="F68" i="11"/>
  <c r="F123" i="11"/>
  <c r="F35" i="11"/>
  <c r="F134" i="11"/>
  <c r="F105" i="11"/>
  <c r="F70" i="11"/>
  <c r="F53" i="11"/>
  <c r="F40" i="11"/>
  <c r="F102" i="11"/>
  <c r="F57" i="11"/>
  <c r="F12" i="11"/>
  <c r="F158" i="11"/>
  <c r="F126" i="11"/>
  <c r="F58" i="11"/>
  <c r="F36" i="11"/>
  <c r="F138" i="11"/>
  <c r="F104" i="11"/>
  <c r="F83" i="11"/>
  <c r="F61" i="11"/>
  <c r="F11" i="11"/>
  <c r="F130" i="11"/>
  <c r="F106" i="11"/>
  <c r="F79" i="11"/>
  <c r="F23" i="11"/>
  <c r="F27" i="10"/>
  <c r="F137" i="10"/>
  <c r="F65" i="10"/>
  <c r="F49" i="10"/>
  <c r="F110" i="10"/>
  <c r="F163" i="10"/>
  <c r="F147" i="10"/>
  <c r="F127" i="10"/>
  <c r="F108" i="10"/>
  <c r="F95" i="10"/>
  <c r="F76" i="10"/>
  <c r="F60" i="10"/>
  <c r="F44" i="10"/>
  <c r="F21" i="10"/>
  <c r="F7" i="10"/>
  <c r="F152" i="10"/>
  <c r="F136" i="10"/>
  <c r="F125" i="10"/>
  <c r="F114" i="10"/>
  <c r="F101" i="10"/>
  <c r="F74" i="10"/>
  <c r="F58" i="10"/>
  <c r="F42" i="10"/>
  <c r="F33" i="10"/>
  <c r="F6" i="10"/>
  <c r="F151" i="10"/>
  <c r="F135" i="10"/>
  <c r="F128" i="10"/>
  <c r="F112" i="10"/>
  <c r="F93" i="10"/>
  <c r="F79" i="10"/>
  <c r="F63" i="10"/>
  <c r="F47" i="10"/>
  <c r="F26" i="10"/>
  <c r="F12" i="10"/>
  <c r="F157" i="10"/>
  <c r="F141" i="10"/>
  <c r="F109" i="10"/>
  <c r="F94" i="10"/>
  <c r="F77" i="10"/>
  <c r="F61" i="10"/>
  <c r="F45" i="10"/>
  <c r="F28" i="10"/>
  <c r="F17" i="10"/>
  <c r="F8" i="10"/>
  <c r="F126" i="10"/>
  <c r="F81" i="10"/>
  <c r="F39" i="10"/>
  <c r="F96" i="10"/>
  <c r="F162" i="10"/>
  <c r="F146" i="10"/>
  <c r="F119" i="10"/>
  <c r="F92" i="10"/>
  <c r="F75" i="10"/>
  <c r="F59" i="10"/>
  <c r="F43" i="10"/>
  <c r="F16" i="10"/>
  <c r="F161" i="10"/>
  <c r="F145" i="10"/>
  <c r="F131" i="10"/>
  <c r="F122" i="10"/>
  <c r="F113" i="10"/>
  <c r="F99" i="10"/>
  <c r="F73" i="10"/>
  <c r="F57" i="10"/>
  <c r="F41" i="10"/>
  <c r="F32" i="10"/>
  <c r="F5" i="10"/>
  <c r="F4" i="10"/>
  <c r="F150" i="10"/>
  <c r="F134" i="10"/>
  <c r="F124" i="10"/>
  <c r="F111" i="10"/>
  <c r="F88" i="10"/>
  <c r="F72" i="10"/>
  <c r="F56" i="10"/>
  <c r="F37" i="10"/>
  <c r="F25" i="10"/>
  <c r="F11" i="10"/>
  <c r="F156" i="10"/>
  <c r="F140" i="10"/>
  <c r="F104" i="10"/>
  <c r="F91" i="10"/>
  <c r="F70" i="10"/>
  <c r="F54" i="10"/>
  <c r="F36" i="10"/>
  <c r="F24" i="10"/>
  <c r="F10" i="10"/>
  <c r="F78" i="10"/>
  <c r="F155" i="10"/>
  <c r="F139" i="10"/>
  <c r="F117" i="10"/>
  <c r="F105" i="10"/>
  <c r="F84" i="10"/>
  <c r="F68" i="10"/>
  <c r="F52" i="10"/>
  <c r="F34" i="10"/>
  <c r="F15" i="10"/>
  <c r="F160" i="10"/>
  <c r="F144" i="10"/>
  <c r="F130" i="10"/>
  <c r="F118" i="10"/>
  <c r="F106" i="10"/>
  <c r="F90" i="10"/>
  <c r="F66" i="10"/>
  <c r="F50" i="10"/>
  <c r="F40" i="10"/>
  <c r="F14" i="10"/>
  <c r="F159" i="10"/>
  <c r="F143" i="10"/>
  <c r="F132" i="10"/>
  <c r="F121" i="10"/>
  <c r="F102" i="10"/>
  <c r="F85" i="10"/>
  <c r="F71" i="10"/>
  <c r="F55" i="10"/>
  <c r="F31" i="10"/>
  <c r="F20" i="10"/>
  <c r="F123" i="10"/>
  <c r="F149" i="10"/>
  <c r="F133" i="10"/>
  <c r="F98" i="10"/>
  <c r="F86" i="10"/>
  <c r="F69" i="10"/>
  <c r="F53" i="10"/>
  <c r="F35" i="10"/>
  <c r="F9" i="10"/>
  <c r="F89" i="10"/>
  <c r="F153" i="10"/>
  <c r="F116" i="10"/>
  <c r="F103" i="10"/>
  <c r="F13" i="10"/>
  <c r="F158" i="10"/>
  <c r="F142" i="10"/>
  <c r="F129" i="10"/>
  <c r="F120" i="10"/>
  <c r="F100" i="10"/>
  <c r="F80" i="10"/>
  <c r="F64" i="10"/>
  <c r="F48" i="10"/>
  <c r="F30" i="10"/>
  <c r="F19" i="10"/>
  <c r="F164" i="10"/>
  <c r="F148" i="10"/>
  <c r="F83" i="10"/>
  <c r="F62" i="10"/>
  <c r="F46" i="10"/>
  <c r="F29" i="10"/>
  <c r="F18" i="10"/>
  <c r="F38" i="10"/>
  <c r="F87" i="10"/>
  <c r="AB116" i="7" l="1"/>
  <c r="Z116" i="7"/>
  <c r="X116" i="7"/>
  <c r="V116" i="7"/>
  <c r="T116" i="7"/>
  <c r="R116" i="7"/>
  <c r="P116" i="7"/>
  <c r="N116" i="7"/>
  <c r="L116" i="7"/>
  <c r="J116" i="7"/>
  <c r="H116" i="7"/>
  <c r="AC109" i="7"/>
  <c r="AA109" i="7"/>
  <c r="Y109" i="7"/>
  <c r="W109" i="7"/>
  <c r="U109" i="7"/>
  <c r="S109" i="7"/>
  <c r="Q109" i="7"/>
  <c r="O109" i="7"/>
  <c r="M109" i="7"/>
  <c r="K109" i="7"/>
  <c r="I109" i="7"/>
  <c r="E109" i="7" s="1"/>
  <c r="AC108" i="7"/>
  <c r="AA108" i="7"/>
  <c r="Y108" i="7"/>
  <c r="W108" i="7"/>
  <c r="U108" i="7"/>
  <c r="S108" i="7"/>
  <c r="Q108" i="7"/>
  <c r="O108" i="7"/>
  <c r="M108" i="7"/>
  <c r="K108" i="7"/>
  <c r="I108" i="7"/>
  <c r="E108" i="7"/>
  <c r="AC107" i="7"/>
  <c r="AA107" i="7"/>
  <c r="Y107" i="7"/>
  <c r="W107" i="7"/>
  <c r="U107" i="7"/>
  <c r="S107" i="7"/>
  <c r="Q107" i="7"/>
  <c r="O107" i="7"/>
  <c r="E107" i="7" s="1"/>
  <c r="M107" i="7"/>
  <c r="K107" i="7"/>
  <c r="I107" i="7"/>
  <c r="AC106" i="7"/>
  <c r="AA106" i="7"/>
  <c r="Y106" i="7"/>
  <c r="W106" i="7"/>
  <c r="U106" i="7"/>
  <c r="S106" i="7"/>
  <c r="Q106" i="7"/>
  <c r="O106" i="7"/>
  <c r="M106" i="7"/>
  <c r="K106" i="7"/>
  <c r="I106" i="7"/>
  <c r="E106" i="7" s="1"/>
  <c r="AC105" i="7"/>
  <c r="AA105" i="7"/>
  <c r="Y105" i="7"/>
  <c r="W105" i="7"/>
  <c r="U105" i="7"/>
  <c r="S105" i="7"/>
  <c r="Q105" i="7"/>
  <c r="O105" i="7"/>
  <c r="M105" i="7"/>
  <c r="K105" i="7"/>
  <c r="I105" i="7"/>
  <c r="E105" i="7" s="1"/>
  <c r="AC104" i="7"/>
  <c r="AA104" i="7"/>
  <c r="Y104" i="7"/>
  <c r="W104" i="7"/>
  <c r="U104" i="7"/>
  <c r="S104" i="7"/>
  <c r="Q104" i="7"/>
  <c r="O104" i="7"/>
  <c r="M104" i="7"/>
  <c r="K104" i="7"/>
  <c r="I104" i="7"/>
  <c r="E104" i="7"/>
  <c r="AC103" i="7"/>
  <c r="AA103" i="7"/>
  <c r="Y103" i="7"/>
  <c r="W103" i="7"/>
  <c r="U103" i="7"/>
  <c r="S103" i="7"/>
  <c r="Q103" i="7"/>
  <c r="O103" i="7"/>
  <c r="E103" i="7" s="1"/>
  <c r="M103" i="7"/>
  <c r="K103" i="7"/>
  <c r="I103" i="7"/>
  <c r="AC102" i="7"/>
  <c r="AA102" i="7"/>
  <c r="Y102" i="7"/>
  <c r="W102" i="7"/>
  <c r="U102" i="7"/>
  <c r="S102" i="7"/>
  <c r="Q102" i="7"/>
  <c r="O102" i="7"/>
  <c r="M102" i="7"/>
  <c r="K102" i="7"/>
  <c r="I102" i="7"/>
  <c r="E102" i="7" s="1"/>
  <c r="F102" i="7" s="1"/>
  <c r="AC101" i="7"/>
  <c r="AA101" i="7"/>
  <c r="Y101" i="7"/>
  <c r="W101" i="7"/>
  <c r="U101" i="7"/>
  <c r="S101" i="7"/>
  <c r="Q101" i="7"/>
  <c r="O101" i="7"/>
  <c r="M101" i="7"/>
  <c r="K101" i="7"/>
  <c r="I101" i="7"/>
  <c r="E101" i="7" s="1"/>
  <c r="AC100" i="7"/>
  <c r="AA100" i="7"/>
  <c r="Y100" i="7"/>
  <c r="W100" i="7"/>
  <c r="U100" i="7"/>
  <c r="S100" i="7"/>
  <c r="Q100" i="7"/>
  <c r="O100" i="7"/>
  <c r="M100" i="7"/>
  <c r="K100" i="7"/>
  <c r="I100" i="7"/>
  <c r="E100" i="7"/>
  <c r="AC99" i="7"/>
  <c r="AA99" i="7"/>
  <c r="Y99" i="7"/>
  <c r="W99" i="7"/>
  <c r="U99" i="7"/>
  <c r="S99" i="7"/>
  <c r="Q99" i="7"/>
  <c r="O99" i="7"/>
  <c r="E99" i="7" s="1"/>
  <c r="M99" i="7"/>
  <c r="K99" i="7"/>
  <c r="I99" i="7"/>
  <c r="AC98" i="7"/>
  <c r="AA98" i="7"/>
  <c r="Y98" i="7"/>
  <c r="W98" i="7"/>
  <c r="U98" i="7"/>
  <c r="S98" i="7"/>
  <c r="Q98" i="7"/>
  <c r="O98" i="7"/>
  <c r="M98" i="7"/>
  <c r="K98" i="7"/>
  <c r="I98" i="7"/>
  <c r="E98" i="7" s="1"/>
  <c r="AC97" i="7"/>
  <c r="AA97" i="7"/>
  <c r="Y97" i="7"/>
  <c r="W97" i="7"/>
  <c r="U97" i="7"/>
  <c r="S97" i="7"/>
  <c r="Q97" i="7"/>
  <c r="O97" i="7"/>
  <c r="M97" i="7"/>
  <c r="K97" i="7"/>
  <c r="I97" i="7"/>
  <c r="E97" i="7" s="1"/>
  <c r="AC96" i="7"/>
  <c r="AA96" i="7"/>
  <c r="Y96" i="7"/>
  <c r="W96" i="7"/>
  <c r="U96" i="7"/>
  <c r="S96" i="7"/>
  <c r="Q96" i="7"/>
  <c r="O96" i="7"/>
  <c r="M96" i="7"/>
  <c r="K96" i="7"/>
  <c r="I96" i="7"/>
  <c r="E96" i="7"/>
  <c r="AC95" i="7"/>
  <c r="AA95" i="7"/>
  <c r="Y95" i="7"/>
  <c r="W95" i="7"/>
  <c r="U95" i="7"/>
  <c r="S95" i="7"/>
  <c r="Q95" i="7"/>
  <c r="O95" i="7"/>
  <c r="E95" i="7" s="1"/>
  <c r="M95" i="7"/>
  <c r="K95" i="7"/>
  <c r="I95" i="7"/>
  <c r="AC94" i="7"/>
  <c r="AA94" i="7"/>
  <c r="Y94" i="7"/>
  <c r="W94" i="7"/>
  <c r="U94" i="7"/>
  <c r="S94" i="7"/>
  <c r="Q94" i="7"/>
  <c r="O94" i="7"/>
  <c r="M94" i="7"/>
  <c r="K94" i="7"/>
  <c r="I94" i="7"/>
  <c r="E94" i="7" s="1"/>
  <c r="AC93" i="7"/>
  <c r="AA93" i="7"/>
  <c r="Y93" i="7"/>
  <c r="W93" i="7"/>
  <c r="U93" i="7"/>
  <c r="S93" i="7"/>
  <c r="Q93" i="7"/>
  <c r="O93" i="7"/>
  <c r="M93" i="7"/>
  <c r="K93" i="7"/>
  <c r="I93" i="7"/>
  <c r="E93" i="7" s="1"/>
  <c r="AC92" i="7"/>
  <c r="AA92" i="7"/>
  <c r="Y92" i="7"/>
  <c r="W92" i="7"/>
  <c r="U92" i="7"/>
  <c r="S92" i="7"/>
  <c r="Q92" i="7"/>
  <c r="O92" i="7"/>
  <c r="M92" i="7"/>
  <c r="K92" i="7"/>
  <c r="I92" i="7"/>
  <c r="E92" i="7"/>
  <c r="AC91" i="7"/>
  <c r="AA91" i="7"/>
  <c r="Y91" i="7"/>
  <c r="W91" i="7"/>
  <c r="U91" i="7"/>
  <c r="S91" i="7"/>
  <c r="Q91" i="7"/>
  <c r="O91" i="7"/>
  <c r="E91" i="7" s="1"/>
  <c r="M91" i="7"/>
  <c r="K91" i="7"/>
  <c r="I91" i="7"/>
  <c r="AC90" i="7"/>
  <c r="AA90" i="7"/>
  <c r="Y90" i="7"/>
  <c r="W90" i="7"/>
  <c r="U90" i="7"/>
  <c r="S90" i="7"/>
  <c r="Q90" i="7"/>
  <c r="O90" i="7"/>
  <c r="M90" i="7"/>
  <c r="K90" i="7"/>
  <c r="I90" i="7"/>
  <c r="G90" i="7" a="1"/>
  <c r="G90" i="7" s="1"/>
  <c r="E90" i="7" s="1"/>
  <c r="AC89" i="7"/>
  <c r="AA89" i="7"/>
  <c r="Y89" i="7"/>
  <c r="W89" i="7"/>
  <c r="U89" i="7"/>
  <c r="S89" i="7"/>
  <c r="Q89" i="7"/>
  <c r="O89" i="7"/>
  <c r="M89" i="7"/>
  <c r="K89" i="7"/>
  <c r="I89" i="7"/>
  <c r="G89" i="7"/>
  <c r="E89" i="7" s="1"/>
  <c r="G89" i="7" a="1"/>
  <c r="AC88" i="7"/>
  <c r="AA88" i="7"/>
  <c r="Y88" i="7"/>
  <c r="W88" i="7"/>
  <c r="U88" i="7"/>
  <c r="S88" i="7"/>
  <c r="Q88" i="7"/>
  <c r="O88" i="7"/>
  <c r="M88" i="7"/>
  <c r="K88" i="7"/>
  <c r="I88" i="7"/>
  <c r="E88" i="7"/>
  <c r="AC87" i="7"/>
  <c r="AA87" i="7"/>
  <c r="Y87" i="7"/>
  <c r="W87" i="7"/>
  <c r="U87" i="7"/>
  <c r="S87" i="7"/>
  <c r="Q87" i="7"/>
  <c r="O87" i="7"/>
  <c r="E87" i="7" s="1"/>
  <c r="M87" i="7"/>
  <c r="K87" i="7"/>
  <c r="I87" i="7"/>
  <c r="AC86" i="7"/>
  <c r="AA86" i="7"/>
  <c r="Y86" i="7"/>
  <c r="W86" i="7"/>
  <c r="U86" i="7"/>
  <c r="S86" i="7"/>
  <c r="Q86" i="7"/>
  <c r="O86" i="7"/>
  <c r="M86" i="7"/>
  <c r="K86" i="7"/>
  <c r="I86" i="7"/>
  <c r="E86" i="7" s="1"/>
  <c r="AC85" i="7"/>
  <c r="AA85" i="7"/>
  <c r="Y85" i="7"/>
  <c r="W85" i="7"/>
  <c r="U85" i="7"/>
  <c r="S85" i="7"/>
  <c r="Q85" i="7"/>
  <c r="O85" i="7"/>
  <c r="M85" i="7"/>
  <c r="K85" i="7"/>
  <c r="I85" i="7"/>
  <c r="E85" i="7" s="1"/>
  <c r="AC84" i="7"/>
  <c r="AA84" i="7"/>
  <c r="Y84" i="7"/>
  <c r="W84" i="7"/>
  <c r="U84" i="7"/>
  <c r="S84" i="7"/>
  <c r="Q84" i="7"/>
  <c r="O84" i="7"/>
  <c r="M84" i="7"/>
  <c r="K84" i="7"/>
  <c r="I84" i="7"/>
  <c r="E84" i="7"/>
  <c r="AC83" i="7"/>
  <c r="AA83" i="7"/>
  <c r="Y83" i="7"/>
  <c r="W83" i="7"/>
  <c r="U83" i="7"/>
  <c r="S83" i="7"/>
  <c r="Q83" i="7"/>
  <c r="O83" i="7"/>
  <c r="E83" i="7" s="1"/>
  <c r="M83" i="7"/>
  <c r="K83" i="7"/>
  <c r="I83" i="7"/>
  <c r="AC82" i="7"/>
  <c r="AA82" i="7"/>
  <c r="Y82" i="7"/>
  <c r="W82" i="7"/>
  <c r="U82" i="7"/>
  <c r="S82" i="7"/>
  <c r="Q82" i="7"/>
  <c r="O82" i="7"/>
  <c r="M82" i="7"/>
  <c r="K82" i="7"/>
  <c r="I82" i="7"/>
  <c r="E82" i="7" s="1"/>
  <c r="AC81" i="7"/>
  <c r="AA81" i="7"/>
  <c r="Y81" i="7"/>
  <c r="W81" i="7"/>
  <c r="U81" i="7"/>
  <c r="S81" i="7"/>
  <c r="Q81" i="7"/>
  <c r="O81" i="7"/>
  <c r="M81" i="7"/>
  <c r="K81" i="7"/>
  <c r="I81" i="7"/>
  <c r="E81" i="7" s="1"/>
  <c r="AC80" i="7"/>
  <c r="AA80" i="7"/>
  <c r="Y80" i="7"/>
  <c r="W80" i="7"/>
  <c r="U80" i="7"/>
  <c r="S80" i="7"/>
  <c r="Q80" i="7"/>
  <c r="O80" i="7"/>
  <c r="M80" i="7"/>
  <c r="K80" i="7"/>
  <c r="I80" i="7"/>
  <c r="E80" i="7"/>
  <c r="AC79" i="7"/>
  <c r="AA79" i="7"/>
  <c r="Y79" i="7"/>
  <c r="W79" i="7"/>
  <c r="U79" i="7"/>
  <c r="S79" i="7"/>
  <c r="Q79" i="7"/>
  <c r="O79" i="7"/>
  <c r="E79" i="7" s="1"/>
  <c r="M79" i="7"/>
  <c r="K79" i="7"/>
  <c r="I79" i="7"/>
  <c r="AC78" i="7"/>
  <c r="AA78" i="7"/>
  <c r="Y78" i="7"/>
  <c r="W78" i="7"/>
  <c r="U78" i="7"/>
  <c r="S78" i="7"/>
  <c r="Q78" i="7"/>
  <c r="O78" i="7"/>
  <c r="M78" i="7"/>
  <c r="K78" i="7"/>
  <c r="I78" i="7"/>
  <c r="E78" i="7" s="1"/>
  <c r="AC77" i="7"/>
  <c r="AA77" i="7"/>
  <c r="Y77" i="7"/>
  <c r="W77" i="7"/>
  <c r="U77" i="7"/>
  <c r="S77" i="7"/>
  <c r="Q77" i="7"/>
  <c r="O77" i="7"/>
  <c r="M77" i="7"/>
  <c r="E77" i="7" s="1"/>
  <c r="K77" i="7"/>
  <c r="I77" i="7"/>
  <c r="AC76" i="7"/>
  <c r="AA76" i="7"/>
  <c r="Y76" i="7"/>
  <c r="W76" i="7"/>
  <c r="U76" i="7"/>
  <c r="S76" i="7"/>
  <c r="Q76" i="7"/>
  <c r="O76" i="7"/>
  <c r="E76" i="7" s="1"/>
  <c r="M76" i="7"/>
  <c r="K76" i="7"/>
  <c r="I76" i="7"/>
  <c r="AC75" i="7"/>
  <c r="AA75" i="7"/>
  <c r="Y75" i="7"/>
  <c r="W75" i="7"/>
  <c r="U75" i="7"/>
  <c r="S75" i="7"/>
  <c r="Q75" i="7"/>
  <c r="O75" i="7"/>
  <c r="M75" i="7"/>
  <c r="K75" i="7"/>
  <c r="I75" i="7"/>
  <c r="E75" i="7" s="1"/>
  <c r="AC74" i="7"/>
  <c r="AA74" i="7"/>
  <c r="Y74" i="7"/>
  <c r="W74" i="7"/>
  <c r="U74" i="7"/>
  <c r="S74" i="7"/>
  <c r="Q74" i="7"/>
  <c r="O74" i="7"/>
  <c r="M74" i="7"/>
  <c r="K74" i="7"/>
  <c r="I74" i="7"/>
  <c r="E74" i="7" s="1"/>
  <c r="AC73" i="7"/>
  <c r="AA73" i="7"/>
  <c r="Y73" i="7"/>
  <c r="W73" i="7"/>
  <c r="U73" i="7"/>
  <c r="S73" i="7"/>
  <c r="Q73" i="7"/>
  <c r="O73" i="7"/>
  <c r="M73" i="7"/>
  <c r="K73" i="7"/>
  <c r="I73" i="7"/>
  <c r="E73" i="7"/>
  <c r="AC72" i="7"/>
  <c r="AA72" i="7"/>
  <c r="Y72" i="7"/>
  <c r="W72" i="7"/>
  <c r="U72" i="7"/>
  <c r="S72" i="7"/>
  <c r="Q72" i="7"/>
  <c r="O72" i="7"/>
  <c r="E72" i="7" s="1"/>
  <c r="M72" i="7"/>
  <c r="K72" i="7"/>
  <c r="I72" i="7"/>
  <c r="AC71" i="7"/>
  <c r="AA71" i="7"/>
  <c r="Y71" i="7"/>
  <c r="W71" i="7"/>
  <c r="U71" i="7"/>
  <c r="S71" i="7"/>
  <c r="Q71" i="7"/>
  <c r="O71" i="7"/>
  <c r="M71" i="7"/>
  <c r="K71" i="7"/>
  <c r="I71" i="7"/>
  <c r="E71" i="7" s="1"/>
  <c r="AC70" i="7"/>
  <c r="AA70" i="7"/>
  <c r="Y70" i="7"/>
  <c r="W70" i="7"/>
  <c r="U70" i="7"/>
  <c r="S70" i="7"/>
  <c r="Q70" i="7"/>
  <c r="O70" i="7"/>
  <c r="M70" i="7"/>
  <c r="K70" i="7"/>
  <c r="I70" i="7"/>
  <c r="E70" i="7" s="1"/>
  <c r="AC69" i="7"/>
  <c r="AA69" i="7"/>
  <c r="Y69" i="7"/>
  <c r="W69" i="7"/>
  <c r="U69" i="7"/>
  <c r="S69" i="7"/>
  <c r="Q69" i="7"/>
  <c r="O69" i="7"/>
  <c r="M69" i="7"/>
  <c r="K69" i="7"/>
  <c r="I69" i="7"/>
  <c r="E69" i="7"/>
  <c r="AC68" i="7"/>
  <c r="AA68" i="7"/>
  <c r="Y68" i="7"/>
  <c r="W68" i="7"/>
  <c r="U68" i="7"/>
  <c r="S68" i="7"/>
  <c r="Q68" i="7"/>
  <c r="O68" i="7"/>
  <c r="E68" i="7" s="1"/>
  <c r="M68" i="7"/>
  <c r="K68" i="7"/>
  <c r="I68" i="7"/>
  <c r="AC67" i="7"/>
  <c r="AA67" i="7"/>
  <c r="Y67" i="7"/>
  <c r="W67" i="7"/>
  <c r="U67" i="7"/>
  <c r="S67" i="7"/>
  <c r="Q67" i="7"/>
  <c r="O67" i="7"/>
  <c r="M67" i="7"/>
  <c r="K67" i="7"/>
  <c r="I67" i="7"/>
  <c r="E67" i="7" s="1"/>
  <c r="AC66" i="7"/>
  <c r="AA66" i="7"/>
  <c r="Y66" i="7"/>
  <c r="W66" i="7"/>
  <c r="U66" i="7"/>
  <c r="S66" i="7"/>
  <c r="Q66" i="7"/>
  <c r="O66" i="7"/>
  <c r="M66" i="7"/>
  <c r="K66" i="7"/>
  <c r="I66" i="7"/>
  <c r="E66" i="7" s="1"/>
  <c r="AC65" i="7"/>
  <c r="AA65" i="7"/>
  <c r="Y65" i="7"/>
  <c r="W65" i="7"/>
  <c r="U65" i="7"/>
  <c r="S65" i="7"/>
  <c r="Q65" i="7"/>
  <c r="O65" i="7"/>
  <c r="M65" i="7"/>
  <c r="K65" i="7"/>
  <c r="I65" i="7"/>
  <c r="E65" i="7"/>
  <c r="AC64" i="7"/>
  <c r="AA64" i="7"/>
  <c r="Y64" i="7"/>
  <c r="W64" i="7"/>
  <c r="U64" i="7"/>
  <c r="S64" i="7"/>
  <c r="Q64" i="7"/>
  <c r="O64" i="7"/>
  <c r="E64" i="7" s="1"/>
  <c r="M64" i="7"/>
  <c r="K64" i="7"/>
  <c r="I64" i="7"/>
  <c r="AC63" i="7"/>
  <c r="AA63" i="7"/>
  <c r="Y63" i="7"/>
  <c r="W63" i="7"/>
  <c r="U63" i="7"/>
  <c r="S63" i="7"/>
  <c r="Q63" i="7"/>
  <c r="O63" i="7"/>
  <c r="M63" i="7"/>
  <c r="K63" i="7"/>
  <c r="I63" i="7"/>
  <c r="E63" i="7" s="1"/>
  <c r="AC62" i="7"/>
  <c r="AA62" i="7"/>
  <c r="Y62" i="7"/>
  <c r="W62" i="7"/>
  <c r="U62" i="7"/>
  <c r="S62" i="7"/>
  <c r="Q62" i="7"/>
  <c r="O62" i="7"/>
  <c r="M62" i="7"/>
  <c r="K62" i="7"/>
  <c r="I62" i="7"/>
  <c r="E62" i="7" s="1"/>
  <c r="AC61" i="7"/>
  <c r="AA61" i="7"/>
  <c r="Y61" i="7"/>
  <c r="W61" i="7"/>
  <c r="U61" i="7"/>
  <c r="S61" i="7"/>
  <c r="Q61" i="7"/>
  <c r="O61" i="7"/>
  <c r="M61" i="7"/>
  <c r="E61" i="7" s="1"/>
  <c r="K61" i="7"/>
  <c r="I61" i="7"/>
  <c r="AC60" i="7"/>
  <c r="AA60" i="7"/>
  <c r="Y60" i="7"/>
  <c r="W60" i="7"/>
  <c r="U60" i="7"/>
  <c r="S60" i="7"/>
  <c r="Q60" i="7"/>
  <c r="O60" i="7"/>
  <c r="E60" i="7" s="1"/>
  <c r="M60" i="7"/>
  <c r="K60" i="7"/>
  <c r="I60" i="7"/>
  <c r="AC59" i="7"/>
  <c r="AA59" i="7"/>
  <c r="Y59" i="7"/>
  <c r="W59" i="7"/>
  <c r="U59" i="7"/>
  <c r="S59" i="7"/>
  <c r="Q59" i="7"/>
  <c r="O59" i="7"/>
  <c r="M59" i="7"/>
  <c r="K59" i="7"/>
  <c r="I59" i="7"/>
  <c r="E59" i="7" s="1"/>
  <c r="AC58" i="7"/>
  <c r="AA58" i="7"/>
  <c r="Y58" i="7"/>
  <c r="W58" i="7"/>
  <c r="U58" i="7"/>
  <c r="S58" i="7"/>
  <c r="Q58" i="7"/>
  <c r="O58" i="7"/>
  <c r="M58" i="7"/>
  <c r="K58" i="7"/>
  <c r="I58" i="7"/>
  <c r="E58" i="7" s="1"/>
  <c r="AC57" i="7"/>
  <c r="AA57" i="7"/>
  <c r="Y57" i="7"/>
  <c r="W57" i="7"/>
  <c r="U57" i="7"/>
  <c r="S57" i="7"/>
  <c r="Q57" i="7"/>
  <c r="O57" i="7"/>
  <c r="M57" i="7"/>
  <c r="K57" i="7"/>
  <c r="I57" i="7"/>
  <c r="E57" i="7"/>
  <c r="AC56" i="7"/>
  <c r="AA56" i="7"/>
  <c r="Y56" i="7"/>
  <c r="W56" i="7"/>
  <c r="U56" i="7"/>
  <c r="S56" i="7"/>
  <c r="Q56" i="7"/>
  <c r="O56" i="7"/>
  <c r="E56" i="7" s="1"/>
  <c r="M56" i="7"/>
  <c r="K56" i="7"/>
  <c r="I56" i="7"/>
  <c r="AC55" i="7"/>
  <c r="AA55" i="7"/>
  <c r="Y55" i="7"/>
  <c r="W55" i="7"/>
  <c r="U55" i="7"/>
  <c r="S55" i="7"/>
  <c r="Q55" i="7"/>
  <c r="O55" i="7"/>
  <c r="M55" i="7"/>
  <c r="K55" i="7"/>
  <c r="I55" i="7"/>
  <c r="E55" i="7" s="1"/>
  <c r="AC54" i="7"/>
  <c r="AA54" i="7"/>
  <c r="Y54" i="7"/>
  <c r="W54" i="7"/>
  <c r="U54" i="7"/>
  <c r="S54" i="7"/>
  <c r="Q54" i="7"/>
  <c r="O54" i="7"/>
  <c r="M54" i="7"/>
  <c r="K54" i="7"/>
  <c r="I54" i="7"/>
  <c r="E54" i="7" s="1"/>
  <c r="AC53" i="7"/>
  <c r="AA53" i="7"/>
  <c r="Y53" i="7"/>
  <c r="W53" i="7"/>
  <c r="U53" i="7"/>
  <c r="S53" i="7"/>
  <c r="Q53" i="7"/>
  <c r="O53" i="7"/>
  <c r="M53" i="7"/>
  <c r="K53" i="7"/>
  <c r="I53" i="7"/>
  <c r="E53" i="7"/>
  <c r="AC52" i="7"/>
  <c r="AA52" i="7"/>
  <c r="Y52" i="7"/>
  <c r="W52" i="7"/>
  <c r="U52" i="7"/>
  <c r="S52" i="7"/>
  <c r="Q52" i="7"/>
  <c r="O52" i="7"/>
  <c r="E52" i="7" s="1"/>
  <c r="M52" i="7"/>
  <c r="K52" i="7"/>
  <c r="I52" i="7"/>
  <c r="AC51" i="7"/>
  <c r="AA51" i="7"/>
  <c r="Y51" i="7"/>
  <c r="W51" i="7"/>
  <c r="U51" i="7"/>
  <c r="S51" i="7"/>
  <c r="Q51" i="7"/>
  <c r="O51" i="7"/>
  <c r="M51" i="7"/>
  <c r="K51" i="7"/>
  <c r="I51" i="7"/>
  <c r="E51" i="7" s="1"/>
  <c r="AC50" i="7"/>
  <c r="AA50" i="7"/>
  <c r="Y50" i="7"/>
  <c r="W50" i="7"/>
  <c r="U50" i="7"/>
  <c r="S50" i="7"/>
  <c r="Q50" i="7"/>
  <c r="O50" i="7"/>
  <c r="M50" i="7"/>
  <c r="K50" i="7"/>
  <c r="I50" i="7"/>
  <c r="E50" i="7" s="1"/>
  <c r="AC49" i="7"/>
  <c r="AA49" i="7"/>
  <c r="Y49" i="7"/>
  <c r="W49" i="7"/>
  <c r="U49" i="7"/>
  <c r="S49" i="7"/>
  <c r="Q49" i="7"/>
  <c r="O49" i="7"/>
  <c r="M49" i="7"/>
  <c r="K49" i="7"/>
  <c r="I49" i="7"/>
  <c r="E49" i="7"/>
  <c r="AC48" i="7"/>
  <c r="AA48" i="7"/>
  <c r="Y48" i="7"/>
  <c r="W48" i="7"/>
  <c r="U48" i="7"/>
  <c r="S48" i="7"/>
  <c r="Q48" i="7"/>
  <c r="O48" i="7"/>
  <c r="E48" i="7" s="1"/>
  <c r="M48" i="7"/>
  <c r="K48" i="7"/>
  <c r="I48" i="7"/>
  <c r="AC47" i="7"/>
  <c r="AA47" i="7"/>
  <c r="Y47" i="7"/>
  <c r="W47" i="7"/>
  <c r="U47" i="7"/>
  <c r="S47" i="7"/>
  <c r="Q47" i="7"/>
  <c r="O47" i="7"/>
  <c r="M47" i="7"/>
  <c r="K47" i="7"/>
  <c r="I47" i="7"/>
  <c r="E47" i="7" s="1"/>
  <c r="AC46" i="7"/>
  <c r="AA46" i="7"/>
  <c r="Y46" i="7"/>
  <c r="W46" i="7"/>
  <c r="U46" i="7"/>
  <c r="S46" i="7"/>
  <c r="Q46" i="7"/>
  <c r="O46" i="7"/>
  <c r="M46" i="7"/>
  <c r="K46" i="7"/>
  <c r="I46" i="7"/>
  <c r="E46" i="7" s="1"/>
  <c r="AC45" i="7"/>
  <c r="AA45" i="7"/>
  <c r="Y45" i="7"/>
  <c r="W45" i="7"/>
  <c r="U45" i="7"/>
  <c r="S45" i="7"/>
  <c r="Q45" i="7"/>
  <c r="O45" i="7"/>
  <c r="M45" i="7"/>
  <c r="K45" i="7"/>
  <c r="I45" i="7"/>
  <c r="E45" i="7"/>
  <c r="AC44" i="7"/>
  <c r="AA44" i="7"/>
  <c r="Y44" i="7"/>
  <c r="W44" i="7"/>
  <c r="U44" i="7"/>
  <c r="S44" i="7"/>
  <c r="Q44" i="7"/>
  <c r="O44" i="7"/>
  <c r="E44" i="7" s="1"/>
  <c r="M44" i="7"/>
  <c r="K44" i="7"/>
  <c r="I44" i="7"/>
  <c r="AC43" i="7"/>
  <c r="AA43" i="7"/>
  <c r="Y43" i="7"/>
  <c r="W43" i="7"/>
  <c r="U43" i="7"/>
  <c r="S43" i="7"/>
  <c r="Q43" i="7"/>
  <c r="O43" i="7"/>
  <c r="M43" i="7"/>
  <c r="K43" i="7"/>
  <c r="I43" i="7"/>
  <c r="E43" i="7" s="1"/>
  <c r="AC42" i="7"/>
  <c r="AA42" i="7"/>
  <c r="Y42" i="7"/>
  <c r="W42" i="7"/>
  <c r="U42" i="7"/>
  <c r="S42" i="7"/>
  <c r="Q42" i="7"/>
  <c r="O42" i="7"/>
  <c r="M42" i="7"/>
  <c r="K42" i="7"/>
  <c r="I42" i="7"/>
  <c r="E42" i="7" s="1"/>
  <c r="AC41" i="7"/>
  <c r="AA41" i="7"/>
  <c r="Y41" i="7"/>
  <c r="W41" i="7"/>
  <c r="U41" i="7"/>
  <c r="S41" i="7"/>
  <c r="Q41" i="7"/>
  <c r="O41" i="7"/>
  <c r="M41" i="7"/>
  <c r="K41" i="7"/>
  <c r="I41" i="7"/>
  <c r="E41" i="7"/>
  <c r="AC40" i="7"/>
  <c r="AA40" i="7"/>
  <c r="Y40" i="7"/>
  <c r="W40" i="7"/>
  <c r="U40" i="7"/>
  <c r="S40" i="7"/>
  <c r="Q40" i="7"/>
  <c r="O40" i="7"/>
  <c r="E40" i="7" s="1"/>
  <c r="M40" i="7"/>
  <c r="K40" i="7"/>
  <c r="I40" i="7"/>
  <c r="AC39" i="7"/>
  <c r="AA39" i="7"/>
  <c r="Y39" i="7"/>
  <c r="W39" i="7"/>
  <c r="U39" i="7"/>
  <c r="S39" i="7"/>
  <c r="Q39" i="7"/>
  <c r="O39" i="7"/>
  <c r="M39" i="7"/>
  <c r="K39" i="7"/>
  <c r="I39" i="7"/>
  <c r="E39" i="7" s="1"/>
  <c r="AC38" i="7"/>
  <c r="AA38" i="7"/>
  <c r="Y38" i="7"/>
  <c r="W38" i="7"/>
  <c r="U38" i="7"/>
  <c r="S38" i="7"/>
  <c r="Q38" i="7"/>
  <c r="O38" i="7"/>
  <c r="M38" i="7"/>
  <c r="K38" i="7"/>
  <c r="I38" i="7"/>
  <c r="E38" i="7" s="1"/>
  <c r="AC37" i="7"/>
  <c r="AA37" i="7"/>
  <c r="Y37" i="7"/>
  <c r="W37" i="7"/>
  <c r="U37" i="7"/>
  <c r="S37" i="7"/>
  <c r="Q37" i="7"/>
  <c r="O37" i="7"/>
  <c r="M37" i="7"/>
  <c r="K37" i="7"/>
  <c r="I37" i="7"/>
  <c r="E37" i="7"/>
  <c r="AC36" i="7"/>
  <c r="AA36" i="7"/>
  <c r="Y36" i="7"/>
  <c r="W36" i="7"/>
  <c r="U36" i="7"/>
  <c r="S36" i="7"/>
  <c r="Q36" i="7"/>
  <c r="O36" i="7"/>
  <c r="E36" i="7" s="1"/>
  <c r="M36" i="7"/>
  <c r="K36" i="7"/>
  <c r="I36" i="7"/>
  <c r="AC35" i="7"/>
  <c r="AA35" i="7"/>
  <c r="Y35" i="7"/>
  <c r="W35" i="7"/>
  <c r="U35" i="7"/>
  <c r="S35" i="7"/>
  <c r="Q35" i="7"/>
  <c r="O35" i="7"/>
  <c r="M35" i="7"/>
  <c r="K35" i="7"/>
  <c r="I35" i="7"/>
  <c r="E35" i="7" s="1"/>
  <c r="AC34" i="7"/>
  <c r="AA34" i="7"/>
  <c r="Y34" i="7"/>
  <c r="W34" i="7"/>
  <c r="U34" i="7"/>
  <c r="S34" i="7"/>
  <c r="Q34" i="7"/>
  <c r="O34" i="7"/>
  <c r="M34" i="7"/>
  <c r="K34" i="7"/>
  <c r="I34" i="7"/>
  <c r="E34" i="7" s="1"/>
  <c r="AC33" i="7"/>
  <c r="AA33" i="7"/>
  <c r="Y33" i="7"/>
  <c r="W33" i="7"/>
  <c r="U33" i="7"/>
  <c r="S33" i="7"/>
  <c r="Q33" i="7"/>
  <c r="O33" i="7"/>
  <c r="M33" i="7"/>
  <c r="K33" i="7"/>
  <c r="I33" i="7"/>
  <c r="E33" i="7"/>
  <c r="AC32" i="7"/>
  <c r="AA32" i="7"/>
  <c r="Y32" i="7"/>
  <c r="W32" i="7"/>
  <c r="U32" i="7"/>
  <c r="S32" i="7"/>
  <c r="Q32" i="7"/>
  <c r="O32" i="7"/>
  <c r="E32" i="7" s="1"/>
  <c r="M32" i="7"/>
  <c r="K32" i="7"/>
  <c r="I32" i="7"/>
  <c r="AC31" i="7"/>
  <c r="AA31" i="7"/>
  <c r="Y31" i="7"/>
  <c r="W31" i="7"/>
  <c r="U31" i="7"/>
  <c r="S31" i="7"/>
  <c r="Q31" i="7"/>
  <c r="O31" i="7"/>
  <c r="M31" i="7"/>
  <c r="K31" i="7"/>
  <c r="I31" i="7"/>
  <c r="E31" i="7" s="1"/>
  <c r="AC30" i="7"/>
  <c r="AA30" i="7"/>
  <c r="Y30" i="7"/>
  <c r="W30" i="7"/>
  <c r="U30" i="7"/>
  <c r="S30" i="7"/>
  <c r="Q30" i="7"/>
  <c r="O30" i="7"/>
  <c r="M30" i="7"/>
  <c r="K30" i="7"/>
  <c r="I30" i="7"/>
  <c r="E30" i="7" s="1"/>
  <c r="AC29" i="7"/>
  <c r="AA29" i="7"/>
  <c r="Y29" i="7"/>
  <c r="W29" i="7"/>
  <c r="U29" i="7"/>
  <c r="S29" i="7"/>
  <c r="Q29" i="7"/>
  <c r="O29" i="7"/>
  <c r="M29" i="7"/>
  <c r="K29" i="7"/>
  <c r="I29" i="7"/>
  <c r="E29" i="7"/>
  <c r="AC28" i="7"/>
  <c r="AA28" i="7"/>
  <c r="Y28" i="7"/>
  <c r="W28" i="7"/>
  <c r="U28" i="7"/>
  <c r="S28" i="7"/>
  <c r="Q28" i="7"/>
  <c r="O28" i="7"/>
  <c r="E28" i="7" s="1"/>
  <c r="M28" i="7"/>
  <c r="K28" i="7"/>
  <c r="I28" i="7"/>
  <c r="AC27" i="7"/>
  <c r="AA27" i="7"/>
  <c r="Y27" i="7"/>
  <c r="W27" i="7"/>
  <c r="U27" i="7"/>
  <c r="S27" i="7"/>
  <c r="Q27" i="7"/>
  <c r="O27" i="7"/>
  <c r="M27" i="7"/>
  <c r="K27" i="7"/>
  <c r="I27" i="7"/>
  <c r="E27" i="7" s="1"/>
  <c r="AC26" i="7"/>
  <c r="AA26" i="7"/>
  <c r="Y26" i="7"/>
  <c r="W26" i="7"/>
  <c r="U26" i="7"/>
  <c r="S26" i="7"/>
  <c r="Q26" i="7"/>
  <c r="O26" i="7"/>
  <c r="M26" i="7"/>
  <c r="K26" i="7"/>
  <c r="I26" i="7"/>
  <c r="E26" i="7" s="1"/>
  <c r="AC25" i="7"/>
  <c r="AA25" i="7"/>
  <c r="Y25" i="7"/>
  <c r="W25" i="7"/>
  <c r="U25" i="7"/>
  <c r="S25" i="7"/>
  <c r="Q25" i="7"/>
  <c r="O25" i="7"/>
  <c r="M25" i="7"/>
  <c r="K25" i="7"/>
  <c r="I25" i="7"/>
  <c r="E25" i="7"/>
  <c r="AC24" i="7"/>
  <c r="AA24" i="7"/>
  <c r="Y24" i="7"/>
  <c r="W24" i="7"/>
  <c r="U24" i="7"/>
  <c r="S24" i="7"/>
  <c r="Q24" i="7"/>
  <c r="O24" i="7"/>
  <c r="E24" i="7" s="1"/>
  <c r="M24" i="7"/>
  <c r="K24" i="7"/>
  <c r="I24" i="7"/>
  <c r="AC23" i="7"/>
  <c r="AA23" i="7"/>
  <c r="Y23" i="7"/>
  <c r="W23" i="7"/>
  <c r="U23" i="7"/>
  <c r="S23" i="7"/>
  <c r="Q23" i="7"/>
  <c r="O23" i="7"/>
  <c r="M23" i="7"/>
  <c r="K23" i="7"/>
  <c r="I23" i="7"/>
  <c r="E23" i="7" s="1"/>
  <c r="AC22" i="7"/>
  <c r="AA22" i="7"/>
  <c r="Y22" i="7"/>
  <c r="W22" i="7"/>
  <c r="U22" i="7"/>
  <c r="S22" i="7"/>
  <c r="Q22" i="7"/>
  <c r="O22" i="7"/>
  <c r="M22" i="7"/>
  <c r="K22" i="7"/>
  <c r="I22" i="7"/>
  <c r="E22" i="7" s="1"/>
  <c r="AC21" i="7"/>
  <c r="AA21" i="7"/>
  <c r="Y21" i="7"/>
  <c r="W21" i="7"/>
  <c r="U21" i="7"/>
  <c r="S21" i="7"/>
  <c r="Q21" i="7"/>
  <c r="O21" i="7"/>
  <c r="M21" i="7"/>
  <c r="K21" i="7"/>
  <c r="I21" i="7"/>
  <c r="E21" i="7"/>
  <c r="AC20" i="7"/>
  <c r="AA20" i="7"/>
  <c r="Y20" i="7"/>
  <c r="W20" i="7"/>
  <c r="U20" i="7"/>
  <c r="S20" i="7"/>
  <c r="Q20" i="7"/>
  <c r="O20" i="7"/>
  <c r="E20" i="7" s="1"/>
  <c r="M20" i="7"/>
  <c r="K20" i="7"/>
  <c r="I20" i="7"/>
  <c r="AC19" i="7"/>
  <c r="AA19" i="7"/>
  <c r="Y19" i="7"/>
  <c r="W19" i="7"/>
  <c r="U19" i="7"/>
  <c r="S19" i="7"/>
  <c r="Q19" i="7"/>
  <c r="O19" i="7"/>
  <c r="M19" i="7"/>
  <c r="K19" i="7"/>
  <c r="I19" i="7"/>
  <c r="E19" i="7" s="1"/>
  <c r="AC18" i="7"/>
  <c r="AA18" i="7"/>
  <c r="Y18" i="7"/>
  <c r="W18" i="7"/>
  <c r="U18" i="7"/>
  <c r="S18" i="7"/>
  <c r="Q18" i="7"/>
  <c r="O18" i="7"/>
  <c r="M18" i="7"/>
  <c r="K18" i="7"/>
  <c r="I18" i="7"/>
  <c r="E18" i="7" s="1"/>
  <c r="AC17" i="7"/>
  <c r="AA17" i="7"/>
  <c r="Y17" i="7"/>
  <c r="W17" i="7"/>
  <c r="U17" i="7"/>
  <c r="S17" i="7"/>
  <c r="Q17" i="7"/>
  <c r="O17" i="7"/>
  <c r="M17" i="7"/>
  <c r="E17" i="7" s="1"/>
  <c r="K17" i="7"/>
  <c r="I17" i="7"/>
  <c r="AC16" i="7"/>
  <c r="AA16" i="7"/>
  <c r="Y16" i="7"/>
  <c r="W16" i="7"/>
  <c r="U16" i="7"/>
  <c r="S16" i="7"/>
  <c r="Q16" i="7"/>
  <c r="O16" i="7"/>
  <c r="E16" i="7" s="1"/>
  <c r="M16" i="7"/>
  <c r="K16" i="7"/>
  <c r="I16" i="7"/>
  <c r="AC15" i="7"/>
  <c r="AA15" i="7"/>
  <c r="Y15" i="7"/>
  <c r="W15" i="7"/>
  <c r="U15" i="7"/>
  <c r="S15" i="7"/>
  <c r="Q15" i="7"/>
  <c r="O15" i="7"/>
  <c r="M15" i="7"/>
  <c r="K15" i="7"/>
  <c r="I15" i="7"/>
  <c r="E15" i="7" s="1"/>
  <c r="AC14" i="7"/>
  <c r="AA14" i="7"/>
  <c r="Y14" i="7"/>
  <c r="W14" i="7"/>
  <c r="U14" i="7"/>
  <c r="S14" i="7"/>
  <c r="Q14" i="7"/>
  <c r="O14" i="7"/>
  <c r="M14" i="7"/>
  <c r="K14" i="7"/>
  <c r="I14" i="7"/>
  <c r="E14" i="7" s="1"/>
  <c r="AC13" i="7"/>
  <c r="AA13" i="7"/>
  <c r="Y13" i="7"/>
  <c r="W13" i="7"/>
  <c r="U13" i="7"/>
  <c r="S13" i="7"/>
  <c r="Q13" i="7"/>
  <c r="O13" i="7"/>
  <c r="M13" i="7"/>
  <c r="K13" i="7"/>
  <c r="I13" i="7"/>
  <c r="E13" i="7"/>
  <c r="AC12" i="7"/>
  <c r="AA12" i="7"/>
  <c r="Y12" i="7"/>
  <c r="W12" i="7"/>
  <c r="U12" i="7"/>
  <c r="S12" i="7"/>
  <c r="Q12" i="7"/>
  <c r="O12" i="7"/>
  <c r="E12" i="7" s="1"/>
  <c r="M12" i="7"/>
  <c r="K12" i="7"/>
  <c r="I12" i="7"/>
  <c r="AC11" i="7"/>
  <c r="AA11" i="7"/>
  <c r="Y11" i="7"/>
  <c r="W11" i="7"/>
  <c r="U11" i="7"/>
  <c r="S11" i="7"/>
  <c r="Q11" i="7"/>
  <c r="O11" i="7"/>
  <c r="M11" i="7"/>
  <c r="K11" i="7"/>
  <c r="I11" i="7"/>
  <c r="E11" i="7" s="1"/>
  <c r="AC10" i="7"/>
  <c r="AA10" i="7"/>
  <c r="Y10" i="7"/>
  <c r="W10" i="7"/>
  <c r="U10" i="7"/>
  <c r="S10" i="7"/>
  <c r="Q10" i="7"/>
  <c r="O10" i="7"/>
  <c r="M10" i="7"/>
  <c r="K10" i="7"/>
  <c r="I10" i="7"/>
  <c r="E10" i="7" s="1"/>
  <c r="AC9" i="7"/>
  <c r="AA9" i="7"/>
  <c r="Y9" i="7"/>
  <c r="W9" i="7"/>
  <c r="U9" i="7"/>
  <c r="S9" i="7"/>
  <c r="Q9" i="7"/>
  <c r="O9" i="7"/>
  <c r="M9" i="7"/>
  <c r="K9" i="7"/>
  <c r="I9" i="7"/>
  <c r="E9" i="7"/>
  <c r="AC8" i="7"/>
  <c r="AA8" i="7"/>
  <c r="Y8" i="7"/>
  <c r="W8" i="7"/>
  <c r="U8" i="7"/>
  <c r="S8" i="7"/>
  <c r="Q8" i="7"/>
  <c r="O8" i="7"/>
  <c r="E8" i="7" s="1"/>
  <c r="M8" i="7"/>
  <c r="K8" i="7"/>
  <c r="I8" i="7"/>
  <c r="AC7" i="7"/>
  <c r="AA7" i="7"/>
  <c r="Y7" i="7"/>
  <c r="W7" i="7"/>
  <c r="U7" i="7"/>
  <c r="S7" i="7"/>
  <c r="Q7" i="7"/>
  <c r="O7" i="7"/>
  <c r="M7" i="7"/>
  <c r="K7" i="7"/>
  <c r="I7" i="7"/>
  <c r="E7" i="7" s="1"/>
  <c r="AC6" i="7"/>
  <c r="AA6" i="7"/>
  <c r="Y6" i="7"/>
  <c r="W6" i="7"/>
  <c r="U6" i="7"/>
  <c r="S6" i="7"/>
  <c r="Q6" i="7"/>
  <c r="O6" i="7"/>
  <c r="M6" i="7"/>
  <c r="K6" i="7"/>
  <c r="I6" i="7"/>
  <c r="E6" i="7" s="1"/>
  <c r="AC5" i="7"/>
  <c r="AA5" i="7"/>
  <c r="Y5" i="7"/>
  <c r="W5" i="7"/>
  <c r="U5" i="7"/>
  <c r="S5" i="7"/>
  <c r="Q5" i="7"/>
  <c r="O5" i="7"/>
  <c r="M5" i="7"/>
  <c r="K5" i="7"/>
  <c r="I5" i="7"/>
  <c r="E5" i="7"/>
  <c r="AC4" i="7"/>
  <c r="AA4" i="7"/>
  <c r="Y4" i="7"/>
  <c r="W4" i="7"/>
  <c r="U4" i="7"/>
  <c r="S4" i="7"/>
  <c r="Q4" i="7"/>
  <c r="O4" i="7"/>
  <c r="E4" i="7" s="1"/>
  <c r="F4" i="7" s="1"/>
  <c r="M4" i="7"/>
  <c r="K4" i="7"/>
  <c r="I4" i="7"/>
  <c r="F11" i="7" l="1"/>
  <c r="F26" i="7"/>
  <c r="F41" i="7"/>
  <c r="F56" i="7"/>
  <c r="F67" i="7"/>
  <c r="F90" i="7"/>
  <c r="F8" i="7"/>
  <c r="F9" i="7"/>
  <c r="F10" i="7"/>
  <c r="F15" i="7"/>
  <c r="F17" i="7"/>
  <c r="F19" i="7"/>
  <c r="F28" i="7"/>
  <c r="F29" i="7"/>
  <c r="F30" i="7"/>
  <c r="F35" i="7"/>
  <c r="F44" i="7"/>
  <c r="F45" i="7"/>
  <c r="F46" i="7"/>
  <c r="F51" i="7"/>
  <c r="F60" i="7"/>
  <c r="F64" i="7"/>
  <c r="F65" i="7"/>
  <c r="F66" i="7"/>
  <c r="F71" i="7"/>
  <c r="F79" i="7"/>
  <c r="F80" i="7"/>
  <c r="F81" i="7"/>
  <c r="F86" i="7"/>
  <c r="F99" i="7"/>
  <c r="F100" i="7"/>
  <c r="F101" i="7"/>
  <c r="F106" i="7"/>
  <c r="F5" i="7"/>
  <c r="F24" i="7"/>
  <c r="F25" i="7"/>
  <c r="F40" i="7"/>
  <c r="F47" i="7"/>
  <c r="F57" i="7"/>
  <c r="F62" i="7"/>
  <c r="F82" i="7"/>
  <c r="F95" i="7"/>
  <c r="F96" i="7"/>
  <c r="F12" i="7"/>
  <c r="F13" i="7"/>
  <c r="F14" i="7"/>
  <c r="F18" i="7"/>
  <c r="F23" i="7"/>
  <c r="F32" i="7"/>
  <c r="F33" i="7"/>
  <c r="F34" i="7"/>
  <c r="F39" i="7"/>
  <c r="F48" i="7"/>
  <c r="F49" i="7"/>
  <c r="F50" i="7"/>
  <c r="F55" i="7"/>
  <c r="F68" i="7"/>
  <c r="F69" i="7"/>
  <c r="F70" i="7"/>
  <c r="F75" i="7"/>
  <c r="F77" i="7"/>
  <c r="F83" i="7"/>
  <c r="F84" i="7"/>
  <c r="F85" i="7"/>
  <c r="F94" i="7"/>
  <c r="F103" i="7"/>
  <c r="F104" i="7"/>
  <c r="F105" i="7"/>
  <c r="F6" i="7"/>
  <c r="F31" i="7"/>
  <c r="F42" i="7"/>
  <c r="F58" i="7"/>
  <c r="F76" i="7"/>
  <c r="F89" i="7"/>
  <c r="F97" i="7"/>
  <c r="F7" i="7"/>
  <c r="F16" i="7"/>
  <c r="F20" i="7"/>
  <c r="F21" i="7"/>
  <c r="F22" i="7"/>
  <c r="F27" i="7"/>
  <c r="F36" i="7"/>
  <c r="F37" i="7"/>
  <c r="F38" i="7"/>
  <c r="F43" i="7"/>
  <c r="F52" i="7"/>
  <c r="F53" i="7"/>
  <c r="F54" i="7"/>
  <c r="F59" i="7"/>
  <c r="F61" i="7"/>
  <c r="F63" i="7"/>
  <c r="F72" i="7"/>
  <c r="F73" i="7"/>
  <c r="F74" i="7"/>
  <c r="F78" i="7"/>
  <c r="F87" i="7"/>
  <c r="F88" i="7"/>
  <c r="F91" i="7"/>
  <c r="F92" i="7"/>
  <c r="F93" i="7"/>
  <c r="F98" i="7"/>
  <c r="F107" i="7"/>
  <c r="F108" i="7"/>
  <c r="F109" i="7"/>
  <c r="X130" i="4" l="1"/>
  <c r="X128" i="4"/>
  <c r="X126" i="4"/>
  <c r="X124" i="4"/>
  <c r="X122" i="4"/>
  <c r="X120" i="4"/>
  <c r="X118" i="4"/>
  <c r="X116" i="4"/>
  <c r="X114" i="4"/>
  <c r="X112" i="4"/>
  <c r="X110" i="4"/>
  <c r="X108" i="4"/>
  <c r="T130" i="4"/>
  <c r="T128" i="4"/>
  <c r="T126" i="4"/>
  <c r="T124" i="4"/>
  <c r="T122" i="4"/>
  <c r="T120" i="4"/>
  <c r="B44" i="14"/>
  <c r="B42" i="14"/>
  <c r="B40" i="14"/>
  <c r="B38" i="14"/>
  <c r="B18" i="14"/>
  <c r="B20" i="14" s="1"/>
  <c r="B22" i="14" s="1"/>
  <c r="B24" i="14" s="1"/>
  <c r="B26" i="14" s="1"/>
  <c r="B28" i="14" s="1"/>
  <c r="B30" i="14" s="1"/>
  <c r="B32" i="14" s="1"/>
  <c r="B34" i="14" s="1"/>
  <c r="B36" i="14" s="1"/>
  <c r="C45" i="14"/>
  <c r="C44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C31" i="14"/>
  <c r="C30" i="14"/>
  <c r="C29" i="14"/>
  <c r="C28" i="14"/>
  <c r="C27" i="14"/>
  <c r="C26" i="14"/>
  <c r="C25" i="14"/>
  <c r="C24" i="14"/>
  <c r="H9" i="14"/>
  <c r="C23" i="14"/>
  <c r="C22" i="14"/>
  <c r="C21" i="14"/>
  <c r="C20" i="14"/>
  <c r="C19" i="14"/>
  <c r="C18" i="14"/>
  <c r="C17" i="14"/>
  <c r="C16" i="14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B67" i="13"/>
  <c r="B69" i="13" s="1"/>
  <c r="B71" i="13" s="1"/>
  <c r="B73" i="13" s="1"/>
  <c r="B75" i="13" s="1"/>
  <c r="B77" i="13" s="1"/>
  <c r="B79" i="13" s="1"/>
  <c r="B81" i="13" s="1"/>
  <c r="B83" i="13" s="1"/>
  <c r="J88" i="13"/>
  <c r="I88" i="13"/>
  <c r="H88" i="13"/>
  <c r="G88" i="13"/>
  <c r="F88" i="13"/>
  <c r="E88" i="13"/>
  <c r="C88" i="13"/>
  <c r="J87" i="13"/>
  <c r="I87" i="13"/>
  <c r="H87" i="13"/>
  <c r="G87" i="13"/>
  <c r="F87" i="13"/>
  <c r="E87" i="13"/>
  <c r="D87" i="13"/>
  <c r="C87" i="13"/>
  <c r="J86" i="13"/>
  <c r="I86" i="13"/>
  <c r="H86" i="13"/>
  <c r="G86" i="13"/>
  <c r="F86" i="13"/>
  <c r="E86" i="13"/>
  <c r="C86" i="13"/>
  <c r="J85" i="13"/>
  <c r="I85" i="13"/>
  <c r="H85" i="13"/>
  <c r="G85" i="13"/>
  <c r="F85" i="13"/>
  <c r="E85" i="13"/>
  <c r="D85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B54" i="13"/>
  <c r="G49" i="14"/>
  <c r="H8" i="14"/>
  <c r="H7" i="14"/>
  <c r="P131" i="4" a="1"/>
  <c r="P131" i="4" s="1"/>
  <c r="O131" i="4" a="1"/>
  <c r="O131" i="4" s="1"/>
  <c r="N131" i="4" a="1"/>
  <c r="N131" i="4" s="1"/>
  <c r="M131" i="4" a="1"/>
  <c r="M131" i="4" s="1"/>
  <c r="L131" i="4" a="1"/>
  <c r="L131" i="4" s="1"/>
  <c r="H131" i="4" a="1"/>
  <c r="H131" i="4" s="1"/>
  <c r="J84" i="13" s="1"/>
  <c r="G131" i="4" a="1"/>
  <c r="G131" i="4" s="1"/>
  <c r="H84" i="13" s="1"/>
  <c r="F131" i="4" a="1"/>
  <c r="F131" i="4" s="1"/>
  <c r="G84" i="13" s="1"/>
  <c r="E131" i="4" a="1"/>
  <c r="E131" i="4" s="1"/>
  <c r="F84" i="13" s="1"/>
  <c r="D131" i="4" a="1"/>
  <c r="D131" i="4" s="1"/>
  <c r="E84" i="13" s="1"/>
  <c r="W130" i="4"/>
  <c r="S130" i="4"/>
  <c r="P130" i="4" a="1"/>
  <c r="P130" i="4" s="1"/>
  <c r="O130" i="4" a="1"/>
  <c r="O130" i="4" s="1"/>
  <c r="N130" i="4" a="1"/>
  <c r="N130" i="4" s="1"/>
  <c r="M130" i="4" a="1"/>
  <c r="M130" i="4" s="1"/>
  <c r="L130" i="4" a="1"/>
  <c r="L130" i="4" s="1"/>
  <c r="K130" i="4"/>
  <c r="H130" i="4" a="1"/>
  <c r="H130" i="4" s="1"/>
  <c r="J83" i="13" s="1"/>
  <c r="G130" i="4" a="1"/>
  <c r="G130" i="4" s="1"/>
  <c r="H83" i="13" s="1"/>
  <c r="F130" i="4" a="1"/>
  <c r="F130" i="4" s="1"/>
  <c r="G83" i="13" s="1"/>
  <c r="E130" i="4" a="1"/>
  <c r="E130" i="4" s="1"/>
  <c r="F83" i="13" s="1"/>
  <c r="D130" i="4" a="1"/>
  <c r="D130" i="4" s="1"/>
  <c r="E83" i="13" s="1"/>
  <c r="P129" i="4" a="1"/>
  <c r="P129" i="4" s="1"/>
  <c r="O129" i="4" a="1"/>
  <c r="O129" i="4" s="1"/>
  <c r="N129" i="4" a="1"/>
  <c r="N129" i="4" s="1"/>
  <c r="M129" i="4" a="1"/>
  <c r="M129" i="4" s="1"/>
  <c r="L129" i="4" a="1"/>
  <c r="L129" i="4" s="1"/>
  <c r="H129" i="4" a="1"/>
  <c r="H129" i="4" s="1"/>
  <c r="I82" i="13" s="1"/>
  <c r="G129" i="4" a="1"/>
  <c r="G129" i="4" s="1"/>
  <c r="H82" i="13" s="1"/>
  <c r="F129" i="4" a="1"/>
  <c r="F129" i="4" s="1"/>
  <c r="G82" i="13" s="1"/>
  <c r="E129" i="4" a="1"/>
  <c r="E129" i="4" s="1"/>
  <c r="F82" i="13" s="1"/>
  <c r="D129" i="4" a="1"/>
  <c r="D129" i="4" s="1"/>
  <c r="E82" i="13" s="1"/>
  <c r="Z128" i="4"/>
  <c r="Y128" i="4"/>
  <c r="W128" i="4"/>
  <c r="S128" i="4"/>
  <c r="V128" i="4" s="1"/>
  <c r="P128" i="4" a="1"/>
  <c r="P128" i="4" s="1"/>
  <c r="O128" i="4" a="1"/>
  <c r="O128" i="4" s="1"/>
  <c r="N128" i="4" a="1"/>
  <c r="N128" i="4" s="1"/>
  <c r="M128" i="4" a="1"/>
  <c r="M128" i="4" s="1"/>
  <c r="L128" i="4" a="1"/>
  <c r="L128" i="4" s="1"/>
  <c r="K128" i="4"/>
  <c r="H128" i="4" a="1"/>
  <c r="H128" i="4" s="1"/>
  <c r="J81" i="13" s="1"/>
  <c r="G128" i="4" a="1"/>
  <c r="G128" i="4" s="1"/>
  <c r="H81" i="13" s="1"/>
  <c r="F128" i="4" a="1"/>
  <c r="F128" i="4" s="1"/>
  <c r="G81" i="13" s="1"/>
  <c r="E128" i="4" a="1"/>
  <c r="E128" i="4" s="1"/>
  <c r="F81" i="13" s="1"/>
  <c r="D128" i="4" a="1"/>
  <c r="D128" i="4" s="1"/>
  <c r="E81" i="13" s="1"/>
  <c r="P127" i="4" a="1"/>
  <c r="P127" i="4" s="1"/>
  <c r="O127" i="4" a="1"/>
  <c r="O127" i="4" s="1"/>
  <c r="N127" i="4" a="1"/>
  <c r="N127" i="4" s="1"/>
  <c r="M127" i="4" a="1"/>
  <c r="M127" i="4" s="1"/>
  <c r="L127" i="4" a="1"/>
  <c r="L127" i="4" s="1"/>
  <c r="H127" i="4" a="1"/>
  <c r="H127" i="4" s="1"/>
  <c r="J80" i="13" s="1"/>
  <c r="G127" i="4" a="1"/>
  <c r="G127" i="4" s="1"/>
  <c r="H80" i="13" s="1"/>
  <c r="F127" i="4" a="1"/>
  <c r="F127" i="4" s="1"/>
  <c r="G80" i="13" s="1"/>
  <c r="E127" i="4" a="1"/>
  <c r="E127" i="4" s="1"/>
  <c r="F80" i="13" s="1"/>
  <c r="D127" i="4" a="1"/>
  <c r="D127" i="4" s="1"/>
  <c r="E80" i="13" s="1"/>
  <c r="W126" i="4"/>
  <c r="S126" i="4"/>
  <c r="P126" i="4" a="1"/>
  <c r="P126" i="4" s="1"/>
  <c r="O126" i="4" a="1"/>
  <c r="O126" i="4" s="1"/>
  <c r="N126" i="4" a="1"/>
  <c r="N126" i="4" s="1"/>
  <c r="M126" i="4" a="1"/>
  <c r="M126" i="4" s="1"/>
  <c r="L126" i="4" a="1"/>
  <c r="L126" i="4" s="1"/>
  <c r="K126" i="4"/>
  <c r="H126" i="4" a="1"/>
  <c r="H126" i="4" s="1"/>
  <c r="J79" i="13" s="1"/>
  <c r="G126" i="4" a="1"/>
  <c r="G126" i="4" s="1"/>
  <c r="H79" i="13" s="1"/>
  <c r="F126" i="4" a="1"/>
  <c r="F126" i="4" s="1"/>
  <c r="G79" i="13" s="1"/>
  <c r="E126" i="4" a="1"/>
  <c r="E126" i="4" s="1"/>
  <c r="F79" i="13" s="1"/>
  <c r="D126" i="4" a="1"/>
  <c r="D126" i="4" s="1"/>
  <c r="P125" i="4" a="1"/>
  <c r="P125" i="4" s="1"/>
  <c r="O125" i="4" a="1"/>
  <c r="O125" i="4" s="1"/>
  <c r="N125" i="4" a="1"/>
  <c r="N125" i="4" s="1"/>
  <c r="M125" i="4" a="1"/>
  <c r="M125" i="4" s="1"/>
  <c r="L125" i="4" a="1"/>
  <c r="L125" i="4" s="1"/>
  <c r="H125" i="4" a="1"/>
  <c r="H125" i="4" s="1"/>
  <c r="J78" i="13" s="1"/>
  <c r="G125" i="4" a="1"/>
  <c r="G125" i="4" s="1"/>
  <c r="H78" i="13" s="1"/>
  <c r="F125" i="4" a="1"/>
  <c r="F125" i="4" s="1"/>
  <c r="G78" i="13" s="1"/>
  <c r="E125" i="4" a="1"/>
  <c r="E125" i="4" s="1"/>
  <c r="F78" i="13" s="1"/>
  <c r="D125" i="4" a="1"/>
  <c r="D125" i="4" s="1"/>
  <c r="E78" i="13" s="1"/>
  <c r="Z124" i="4"/>
  <c r="W124" i="4"/>
  <c r="V124" i="4"/>
  <c r="U124" i="4"/>
  <c r="S124" i="4"/>
  <c r="P124" i="4" a="1"/>
  <c r="P124" i="4" s="1"/>
  <c r="O124" i="4" a="1"/>
  <c r="O124" i="4" s="1"/>
  <c r="N124" i="4" a="1"/>
  <c r="N124" i="4" s="1"/>
  <c r="M124" i="4" a="1"/>
  <c r="M124" i="4" s="1"/>
  <c r="L124" i="4" a="1"/>
  <c r="L124" i="4" s="1"/>
  <c r="K124" i="4"/>
  <c r="H124" i="4" a="1"/>
  <c r="H124" i="4" s="1"/>
  <c r="I77" i="13" s="1"/>
  <c r="G124" i="4" a="1"/>
  <c r="G124" i="4" s="1"/>
  <c r="H77" i="13" s="1"/>
  <c r="F124" i="4" a="1"/>
  <c r="F124" i="4" s="1"/>
  <c r="G77" i="13" s="1"/>
  <c r="E124" i="4" a="1"/>
  <c r="E124" i="4" s="1"/>
  <c r="F77" i="13" s="1"/>
  <c r="D124" i="4" a="1"/>
  <c r="D124" i="4" s="1"/>
  <c r="E77" i="13" s="1"/>
  <c r="C124" i="4"/>
  <c r="D77" i="13" s="1"/>
  <c r="P123" i="4" a="1"/>
  <c r="P123" i="4" s="1"/>
  <c r="O123" i="4" a="1"/>
  <c r="O123" i="4" s="1"/>
  <c r="N123" i="4" a="1"/>
  <c r="N123" i="4" s="1"/>
  <c r="M123" i="4" a="1"/>
  <c r="M123" i="4" s="1"/>
  <c r="L123" i="4" a="1"/>
  <c r="L123" i="4" s="1"/>
  <c r="H123" i="4" a="1"/>
  <c r="H123" i="4" s="1"/>
  <c r="J76" i="13" s="1"/>
  <c r="G123" i="4" a="1"/>
  <c r="G123" i="4" s="1"/>
  <c r="H76" i="13" s="1"/>
  <c r="F123" i="4" a="1"/>
  <c r="F123" i="4" s="1"/>
  <c r="G76" i="13" s="1"/>
  <c r="E123" i="4" a="1"/>
  <c r="E123" i="4" s="1"/>
  <c r="F76" i="13" s="1"/>
  <c r="D123" i="4" a="1"/>
  <c r="D123" i="4" s="1"/>
  <c r="E76" i="13" s="1"/>
  <c r="W122" i="4"/>
  <c r="S122" i="4"/>
  <c r="P122" i="4" a="1"/>
  <c r="P122" i="4" s="1"/>
  <c r="O122" i="4" a="1"/>
  <c r="O122" i="4" s="1"/>
  <c r="N122" i="4" a="1"/>
  <c r="N122" i="4" s="1"/>
  <c r="M122" i="4" a="1"/>
  <c r="M122" i="4" s="1"/>
  <c r="L122" i="4" a="1"/>
  <c r="L122" i="4" s="1"/>
  <c r="K122" i="4"/>
  <c r="H122" i="4" a="1"/>
  <c r="H122" i="4" s="1"/>
  <c r="J75" i="13" s="1"/>
  <c r="G122" i="4" a="1"/>
  <c r="G122" i="4" s="1"/>
  <c r="H75" i="13" s="1"/>
  <c r="F122" i="4" a="1"/>
  <c r="F122" i="4" s="1"/>
  <c r="G75" i="13" s="1"/>
  <c r="E122" i="4" a="1"/>
  <c r="E122" i="4" s="1"/>
  <c r="F75" i="13" s="1"/>
  <c r="D122" i="4" a="1"/>
  <c r="D122" i="4" s="1"/>
  <c r="C122" i="4" s="1"/>
  <c r="D75" i="13" s="1"/>
  <c r="P121" i="4" a="1"/>
  <c r="P121" i="4" s="1"/>
  <c r="O121" i="4" a="1"/>
  <c r="O121" i="4" s="1"/>
  <c r="N121" i="4" a="1"/>
  <c r="N121" i="4" s="1"/>
  <c r="M121" i="4" a="1"/>
  <c r="M121" i="4" s="1"/>
  <c r="L121" i="4" a="1"/>
  <c r="L121" i="4" s="1"/>
  <c r="H121" i="4" a="1"/>
  <c r="H121" i="4" s="1"/>
  <c r="J74" i="13" s="1"/>
  <c r="G121" i="4" a="1"/>
  <c r="G121" i="4" s="1"/>
  <c r="H74" i="13" s="1"/>
  <c r="F121" i="4" a="1"/>
  <c r="F121" i="4" s="1"/>
  <c r="G74" i="13" s="1"/>
  <c r="E121" i="4" a="1"/>
  <c r="E121" i="4" s="1"/>
  <c r="F74" i="13" s="1"/>
  <c r="D121" i="4" a="1"/>
  <c r="D121" i="4" s="1"/>
  <c r="E74" i="13" s="1"/>
  <c r="W120" i="4"/>
  <c r="Z120" i="4" s="1"/>
  <c r="S120" i="4"/>
  <c r="V120" i="4" s="1"/>
  <c r="P120" i="4" a="1"/>
  <c r="P120" i="4" s="1"/>
  <c r="O120" i="4" a="1"/>
  <c r="O120" i="4" s="1"/>
  <c r="N120" i="4" a="1"/>
  <c r="N120" i="4" s="1"/>
  <c r="M120" i="4" a="1"/>
  <c r="M120" i="4" s="1"/>
  <c r="L120" i="4" a="1"/>
  <c r="L120" i="4" s="1"/>
  <c r="K120" i="4"/>
  <c r="H120" i="4" a="1"/>
  <c r="H120" i="4" s="1"/>
  <c r="J73" i="13" s="1"/>
  <c r="G120" i="4" a="1"/>
  <c r="G120" i="4" s="1"/>
  <c r="H73" i="13" s="1"/>
  <c r="F120" i="4" a="1"/>
  <c r="F120" i="4" s="1"/>
  <c r="G73" i="13" s="1"/>
  <c r="E120" i="4" a="1"/>
  <c r="E120" i="4" s="1"/>
  <c r="F73" i="13" s="1"/>
  <c r="D120" i="4" a="1"/>
  <c r="D120" i="4" s="1"/>
  <c r="P119" i="4" a="1"/>
  <c r="P119" i="4" s="1"/>
  <c r="O119" i="4" a="1"/>
  <c r="O119" i="4" s="1"/>
  <c r="N119" i="4" a="1"/>
  <c r="N119" i="4" s="1"/>
  <c r="M119" i="4" a="1"/>
  <c r="M119" i="4" s="1"/>
  <c r="L119" i="4" a="1"/>
  <c r="L119" i="4" s="1"/>
  <c r="H119" i="4" a="1"/>
  <c r="H119" i="4" s="1"/>
  <c r="I72" i="13" s="1"/>
  <c r="G119" i="4" a="1"/>
  <c r="G119" i="4" s="1"/>
  <c r="H72" i="13" s="1"/>
  <c r="F119" i="4" a="1"/>
  <c r="F119" i="4" s="1"/>
  <c r="G72" i="13" s="1"/>
  <c r="E119" i="4" a="1"/>
  <c r="E119" i="4" s="1"/>
  <c r="F72" i="13" s="1"/>
  <c r="D119" i="4" a="1"/>
  <c r="D119" i="4" s="1"/>
  <c r="C118" i="4" s="1"/>
  <c r="D71" i="13" s="1"/>
  <c r="Z118" i="4"/>
  <c r="W118" i="4"/>
  <c r="S118" i="4"/>
  <c r="T118" i="4" s="1"/>
  <c r="P118" i="4" a="1"/>
  <c r="P118" i="4" s="1"/>
  <c r="O118" i="4" a="1"/>
  <c r="O118" i="4" s="1"/>
  <c r="N118" i="4" a="1"/>
  <c r="N118" i="4" s="1"/>
  <c r="M118" i="4" a="1"/>
  <c r="M118" i="4" s="1"/>
  <c r="L118" i="4" a="1"/>
  <c r="L118" i="4" s="1"/>
  <c r="K118" i="4"/>
  <c r="H118" i="4" a="1"/>
  <c r="H118" i="4" s="1"/>
  <c r="J71" i="13" s="1"/>
  <c r="G118" i="4" a="1"/>
  <c r="G118" i="4" s="1"/>
  <c r="H71" i="13" s="1"/>
  <c r="F118" i="4" a="1"/>
  <c r="F118" i="4" s="1"/>
  <c r="G71" i="13" s="1"/>
  <c r="E118" i="4" a="1"/>
  <c r="E118" i="4" s="1"/>
  <c r="F71" i="13" s="1"/>
  <c r="D118" i="4" a="1"/>
  <c r="D118" i="4" s="1"/>
  <c r="E71" i="13" s="1"/>
  <c r="P117" i="4" a="1"/>
  <c r="P117" i="4" s="1"/>
  <c r="O117" i="4" a="1"/>
  <c r="O117" i="4" s="1"/>
  <c r="N117" i="4" a="1"/>
  <c r="N117" i="4" s="1"/>
  <c r="M117" i="4" a="1"/>
  <c r="M117" i="4" s="1"/>
  <c r="L117" i="4" a="1"/>
  <c r="L117" i="4" s="1"/>
  <c r="H117" i="4" a="1"/>
  <c r="H117" i="4" s="1"/>
  <c r="G117" i="4" a="1"/>
  <c r="G117" i="4" s="1"/>
  <c r="H70" i="13" s="1"/>
  <c r="F117" i="4" a="1"/>
  <c r="F117" i="4" s="1"/>
  <c r="G70" i="13" s="1"/>
  <c r="E117" i="4" a="1"/>
  <c r="E117" i="4" s="1"/>
  <c r="F70" i="13" s="1"/>
  <c r="D117" i="4" a="1"/>
  <c r="D117" i="4" s="1"/>
  <c r="E70" i="13" s="1"/>
  <c r="W116" i="4"/>
  <c r="S116" i="4"/>
  <c r="P116" i="4" a="1"/>
  <c r="P116" i="4" s="1"/>
  <c r="O116" i="4" a="1"/>
  <c r="O116" i="4" s="1"/>
  <c r="N116" i="4" a="1"/>
  <c r="N116" i="4" s="1"/>
  <c r="M116" i="4" a="1"/>
  <c r="M116" i="4" s="1"/>
  <c r="L116" i="4" a="1"/>
  <c r="L116" i="4" s="1"/>
  <c r="K116" i="4"/>
  <c r="H116" i="4" a="1"/>
  <c r="H116" i="4" s="1"/>
  <c r="J69" i="13" s="1"/>
  <c r="G116" i="4" a="1"/>
  <c r="G116" i="4" s="1"/>
  <c r="H69" i="13" s="1"/>
  <c r="F116" i="4" a="1"/>
  <c r="F116" i="4" s="1"/>
  <c r="G69" i="13" s="1"/>
  <c r="E116" i="4" a="1"/>
  <c r="E116" i="4" s="1"/>
  <c r="F69" i="13" s="1"/>
  <c r="D116" i="4" a="1"/>
  <c r="D116" i="4" s="1"/>
  <c r="P115" i="4" a="1"/>
  <c r="P115" i="4" s="1"/>
  <c r="O115" i="4" a="1"/>
  <c r="O115" i="4" s="1"/>
  <c r="N115" i="4" a="1"/>
  <c r="N115" i="4" s="1"/>
  <c r="M115" i="4" a="1"/>
  <c r="M115" i="4" s="1"/>
  <c r="L115" i="4" a="1"/>
  <c r="L115" i="4" s="1"/>
  <c r="H115" i="4" a="1"/>
  <c r="H115" i="4" s="1"/>
  <c r="J68" i="13" s="1"/>
  <c r="G115" i="4" a="1"/>
  <c r="G115" i="4" s="1"/>
  <c r="H68" i="13" s="1"/>
  <c r="F115" i="4" a="1"/>
  <c r="F115" i="4" s="1"/>
  <c r="G68" i="13" s="1"/>
  <c r="E115" i="4" a="1"/>
  <c r="E115" i="4" s="1"/>
  <c r="F68" i="13" s="1"/>
  <c r="D115" i="4" a="1"/>
  <c r="D115" i="4" s="1"/>
  <c r="E68" i="13" s="1"/>
  <c r="W114" i="4"/>
  <c r="S114" i="4"/>
  <c r="V114" i="4" s="1"/>
  <c r="P114" i="4" a="1"/>
  <c r="P114" i="4" s="1"/>
  <c r="O114" i="4" a="1"/>
  <c r="O114" i="4" s="1"/>
  <c r="N114" i="4" a="1"/>
  <c r="N114" i="4" s="1"/>
  <c r="M114" i="4" a="1"/>
  <c r="M114" i="4" s="1"/>
  <c r="L114" i="4" a="1"/>
  <c r="L114" i="4" s="1"/>
  <c r="K114" i="4"/>
  <c r="H114" i="4" a="1"/>
  <c r="H114" i="4" s="1"/>
  <c r="I67" i="13" s="1"/>
  <c r="G114" i="4" a="1"/>
  <c r="G114" i="4" s="1"/>
  <c r="H67" i="13" s="1"/>
  <c r="F114" i="4" a="1"/>
  <c r="F114" i="4" s="1"/>
  <c r="G67" i="13" s="1"/>
  <c r="E114" i="4" a="1"/>
  <c r="E114" i="4" s="1"/>
  <c r="F67" i="13" s="1"/>
  <c r="D114" i="4" a="1"/>
  <c r="D114" i="4" s="1"/>
  <c r="P113" i="4" a="1"/>
  <c r="P113" i="4" s="1"/>
  <c r="O113" i="4" a="1"/>
  <c r="O113" i="4" s="1"/>
  <c r="N113" i="4" a="1"/>
  <c r="N113" i="4" s="1"/>
  <c r="M113" i="4" a="1"/>
  <c r="M113" i="4" s="1"/>
  <c r="L113" i="4" a="1"/>
  <c r="L113" i="4" s="1"/>
  <c r="H113" i="4" a="1"/>
  <c r="H113" i="4" s="1"/>
  <c r="J66" i="13" s="1"/>
  <c r="G113" i="4" a="1"/>
  <c r="G113" i="4" s="1"/>
  <c r="H66" i="13" s="1"/>
  <c r="F113" i="4" a="1"/>
  <c r="F113" i="4" s="1"/>
  <c r="G66" i="13" s="1"/>
  <c r="E113" i="4" a="1"/>
  <c r="E113" i="4" s="1"/>
  <c r="F66" i="13" s="1"/>
  <c r="D113" i="4" a="1"/>
  <c r="D113" i="4" s="1"/>
  <c r="W112" i="4"/>
  <c r="S112" i="4"/>
  <c r="P112" i="4" a="1"/>
  <c r="P112" i="4" s="1"/>
  <c r="O112" i="4" a="1"/>
  <c r="O112" i="4" s="1"/>
  <c r="N112" i="4" a="1"/>
  <c r="N112" i="4" s="1"/>
  <c r="M112" i="4" a="1"/>
  <c r="M112" i="4" s="1"/>
  <c r="L112" i="4" a="1"/>
  <c r="L112" i="4" s="1"/>
  <c r="K112" i="4" s="1"/>
  <c r="H112" i="4" a="1"/>
  <c r="H112" i="4" s="1"/>
  <c r="J65" i="13" s="1"/>
  <c r="G112" i="4" a="1"/>
  <c r="G112" i="4" s="1"/>
  <c r="H65" i="13" s="1"/>
  <c r="F112" i="4" a="1"/>
  <c r="F112" i="4" s="1"/>
  <c r="G65" i="13" s="1"/>
  <c r="E112" i="4" a="1"/>
  <c r="E112" i="4" s="1"/>
  <c r="F65" i="13" s="1"/>
  <c r="D112" i="4" a="1"/>
  <c r="D112" i="4" s="1"/>
  <c r="E65" i="13" s="1"/>
  <c r="P111" i="4" a="1"/>
  <c r="P111" i="4" s="1"/>
  <c r="O111" i="4" a="1"/>
  <c r="O111" i="4" s="1"/>
  <c r="H45" i="14" s="1"/>
  <c r="N111" i="4" a="1"/>
  <c r="N111" i="4" s="1"/>
  <c r="G45" i="14" s="1"/>
  <c r="M111" i="4" a="1"/>
  <c r="M111" i="4" s="1"/>
  <c r="F45" i="14" s="1"/>
  <c r="L111" i="4" a="1"/>
  <c r="L111" i="4" s="1"/>
  <c r="E45" i="14" s="1"/>
  <c r="H111" i="4" a="1"/>
  <c r="H111" i="4" s="1"/>
  <c r="J45" i="13" s="1"/>
  <c r="G111" i="4" a="1"/>
  <c r="G111" i="4" s="1"/>
  <c r="H45" i="13" s="1"/>
  <c r="F111" i="4" a="1"/>
  <c r="F111" i="4" s="1"/>
  <c r="G45" i="13" s="1"/>
  <c r="E111" i="4" a="1"/>
  <c r="E111" i="4" s="1"/>
  <c r="F45" i="13" s="1"/>
  <c r="D111" i="4" a="1"/>
  <c r="D111" i="4" s="1"/>
  <c r="W110" i="4"/>
  <c r="S110" i="4"/>
  <c r="P110" i="4" a="1"/>
  <c r="P110" i="4" s="1"/>
  <c r="O110" i="4" a="1"/>
  <c r="O110" i="4" s="1"/>
  <c r="H44" i="14" s="1"/>
  <c r="N110" i="4" a="1"/>
  <c r="N110" i="4" s="1"/>
  <c r="G44" i="14" s="1"/>
  <c r="M110" i="4" a="1"/>
  <c r="M110" i="4" s="1"/>
  <c r="F44" i="14" s="1"/>
  <c r="L110" i="4" a="1"/>
  <c r="L110" i="4" s="1"/>
  <c r="H110" i="4" a="1"/>
  <c r="H110" i="4" s="1"/>
  <c r="J44" i="13" s="1"/>
  <c r="G110" i="4" a="1"/>
  <c r="G110" i="4" s="1"/>
  <c r="H44" i="13" s="1"/>
  <c r="F110" i="4" a="1"/>
  <c r="F110" i="4" s="1"/>
  <c r="G44" i="13" s="1"/>
  <c r="E110" i="4" a="1"/>
  <c r="E110" i="4" s="1"/>
  <c r="F44" i="13" s="1"/>
  <c r="D110" i="4" a="1"/>
  <c r="D110" i="4" s="1"/>
  <c r="E44" i="13" s="1"/>
  <c r="P109" i="4" a="1"/>
  <c r="P109" i="4" s="1"/>
  <c r="J43" i="14" s="1"/>
  <c r="O109" i="4" a="1"/>
  <c r="O109" i="4" s="1"/>
  <c r="H43" i="14" s="1"/>
  <c r="N109" i="4" a="1"/>
  <c r="N109" i="4" s="1"/>
  <c r="G43" i="14" s="1"/>
  <c r="M109" i="4" a="1"/>
  <c r="M109" i="4" s="1"/>
  <c r="F43" i="14" s="1"/>
  <c r="L109" i="4" a="1"/>
  <c r="L109" i="4" s="1"/>
  <c r="E43" i="14" s="1"/>
  <c r="H109" i="4" a="1"/>
  <c r="H109" i="4" s="1"/>
  <c r="I43" i="13" s="1"/>
  <c r="G109" i="4" a="1"/>
  <c r="G109" i="4" s="1"/>
  <c r="H43" i="13" s="1"/>
  <c r="F109" i="4" a="1"/>
  <c r="F109" i="4" s="1"/>
  <c r="G43" i="13" s="1"/>
  <c r="E109" i="4" a="1"/>
  <c r="E109" i="4" s="1"/>
  <c r="F43" i="13" s="1"/>
  <c r="D109" i="4" a="1"/>
  <c r="D109" i="4" s="1"/>
  <c r="E43" i="13" s="1"/>
  <c r="W108" i="4"/>
  <c r="S108" i="4"/>
  <c r="P108" i="4" a="1"/>
  <c r="P108" i="4" s="1"/>
  <c r="J42" i="14" s="1"/>
  <c r="O108" i="4" a="1"/>
  <c r="O108" i="4" s="1"/>
  <c r="H42" i="14" s="1"/>
  <c r="N108" i="4" a="1"/>
  <c r="N108" i="4" s="1"/>
  <c r="G42" i="14" s="1"/>
  <c r="M108" i="4" a="1"/>
  <c r="M108" i="4" s="1"/>
  <c r="F42" i="14" s="1"/>
  <c r="L108" i="4" a="1"/>
  <c r="L108" i="4" s="1"/>
  <c r="K108" i="4" s="1"/>
  <c r="D42" i="14" s="1"/>
  <c r="H108" i="4" a="1"/>
  <c r="H108" i="4" s="1"/>
  <c r="J42" i="13" s="1"/>
  <c r="G108" i="4" a="1"/>
  <c r="G108" i="4" s="1"/>
  <c r="H42" i="13" s="1"/>
  <c r="F108" i="4" a="1"/>
  <c r="F108" i="4" s="1"/>
  <c r="G42" i="13" s="1"/>
  <c r="E108" i="4" a="1"/>
  <c r="E108" i="4" s="1"/>
  <c r="F42" i="13" s="1"/>
  <c r="D108" i="4" a="1"/>
  <c r="D108" i="4" s="1"/>
  <c r="C108" i="4" s="1"/>
  <c r="D42" i="13" s="1"/>
  <c r="P107" i="4" a="1"/>
  <c r="P107" i="4" s="1"/>
  <c r="O107" i="4" a="1"/>
  <c r="O107" i="4" s="1"/>
  <c r="H41" i="14" s="1"/>
  <c r="N107" i="4" a="1"/>
  <c r="N107" i="4" s="1"/>
  <c r="G41" i="14" s="1"/>
  <c r="M107" i="4" a="1"/>
  <c r="M107" i="4" s="1"/>
  <c r="F41" i="14" s="1"/>
  <c r="L107" i="4" a="1"/>
  <c r="L107" i="4" s="1"/>
  <c r="E41" i="14" s="1"/>
  <c r="H107" i="4" a="1"/>
  <c r="H107" i="4" s="1"/>
  <c r="J41" i="13" s="1"/>
  <c r="G107" i="4" a="1"/>
  <c r="G107" i="4" s="1"/>
  <c r="H41" i="13" s="1"/>
  <c r="F107" i="4" a="1"/>
  <c r="F107" i="4" s="1"/>
  <c r="G41" i="13" s="1"/>
  <c r="E107" i="4" a="1"/>
  <c r="E107" i="4" s="1"/>
  <c r="F41" i="13" s="1"/>
  <c r="D107" i="4" a="1"/>
  <c r="D107" i="4" s="1"/>
  <c r="E41" i="13" s="1"/>
  <c r="W106" i="4"/>
  <c r="Z106" i="4" s="1"/>
  <c r="S106" i="4"/>
  <c r="P106" i="4" a="1"/>
  <c r="P106" i="4" s="1"/>
  <c r="O106" i="4" a="1"/>
  <c r="O106" i="4" s="1"/>
  <c r="H40" i="14" s="1"/>
  <c r="N106" i="4" a="1"/>
  <c r="N106" i="4" s="1"/>
  <c r="G40" i="14" s="1"/>
  <c r="M106" i="4" a="1"/>
  <c r="M106" i="4" s="1"/>
  <c r="F40" i="14" s="1"/>
  <c r="L106" i="4" a="1"/>
  <c r="L106" i="4" s="1"/>
  <c r="H106" i="4" a="1"/>
  <c r="H106" i="4" s="1"/>
  <c r="J40" i="13" s="1"/>
  <c r="G106" i="4" a="1"/>
  <c r="G106" i="4" s="1"/>
  <c r="H40" i="13" s="1"/>
  <c r="F106" i="4" a="1"/>
  <c r="F106" i="4" s="1"/>
  <c r="G40" i="13" s="1"/>
  <c r="E106" i="4" a="1"/>
  <c r="E106" i="4" s="1"/>
  <c r="F40" i="13" s="1"/>
  <c r="D106" i="4" a="1"/>
  <c r="D106" i="4" s="1"/>
  <c r="C106" i="4" s="1"/>
  <c r="D40" i="13" s="1"/>
  <c r="P105" i="4" a="1"/>
  <c r="P105" i="4" s="1"/>
  <c r="J39" i="14" s="1"/>
  <c r="O105" i="4" a="1"/>
  <c r="O105" i="4" s="1"/>
  <c r="H39" i="14" s="1"/>
  <c r="N105" i="4" a="1"/>
  <c r="N105" i="4" s="1"/>
  <c r="G39" i="14" s="1"/>
  <c r="M105" i="4" a="1"/>
  <c r="M105" i="4" s="1"/>
  <c r="F39" i="14" s="1"/>
  <c r="L105" i="4" a="1"/>
  <c r="L105" i="4" s="1"/>
  <c r="E39" i="14" s="1"/>
  <c r="H105" i="4" a="1"/>
  <c r="H105" i="4" s="1"/>
  <c r="J39" i="13" s="1"/>
  <c r="G105" i="4" a="1"/>
  <c r="G105" i="4" s="1"/>
  <c r="H39" i="13" s="1"/>
  <c r="F105" i="4" a="1"/>
  <c r="F105" i="4" s="1"/>
  <c r="G39" i="13" s="1"/>
  <c r="E105" i="4" a="1"/>
  <c r="E105" i="4" s="1"/>
  <c r="F39" i="13" s="1"/>
  <c r="D105" i="4" a="1"/>
  <c r="D105" i="4" s="1"/>
  <c r="E39" i="13" s="1"/>
  <c r="W104" i="4"/>
  <c r="Z104" i="4" s="1"/>
  <c r="S104" i="4"/>
  <c r="P104" i="4" a="1"/>
  <c r="P104" i="4" s="1"/>
  <c r="J38" i="14" s="1"/>
  <c r="O104" i="4" a="1"/>
  <c r="O104" i="4" s="1"/>
  <c r="H38" i="14" s="1"/>
  <c r="N104" i="4" a="1"/>
  <c r="N104" i="4" s="1"/>
  <c r="G38" i="14" s="1"/>
  <c r="M104" i="4" a="1"/>
  <c r="M104" i="4" s="1"/>
  <c r="F38" i="14" s="1"/>
  <c r="L104" i="4" a="1"/>
  <c r="L104" i="4" s="1"/>
  <c r="E38" i="14" s="1"/>
  <c r="K104" i="4"/>
  <c r="D38" i="14" s="1"/>
  <c r="H104" i="4" a="1"/>
  <c r="H104" i="4" s="1"/>
  <c r="J38" i="13" s="1"/>
  <c r="G104" i="4" a="1"/>
  <c r="G104" i="4" s="1"/>
  <c r="H38" i="13" s="1"/>
  <c r="F104" i="4" a="1"/>
  <c r="F104" i="4" s="1"/>
  <c r="G38" i="13" s="1"/>
  <c r="E104" i="4" a="1"/>
  <c r="E104" i="4" s="1"/>
  <c r="F38" i="13" s="1"/>
  <c r="D104" i="4" a="1"/>
  <c r="D104" i="4" s="1"/>
  <c r="E38" i="13" s="1"/>
  <c r="P103" i="4" a="1"/>
  <c r="P103" i="4" s="1"/>
  <c r="O103" i="4" a="1"/>
  <c r="O103" i="4" s="1"/>
  <c r="H37" i="14" s="1"/>
  <c r="N103" i="4" a="1"/>
  <c r="N103" i="4" s="1"/>
  <c r="G37" i="14" s="1"/>
  <c r="M103" i="4" a="1"/>
  <c r="M103" i="4" s="1"/>
  <c r="F37" i="14" s="1"/>
  <c r="L103" i="4" a="1"/>
  <c r="L103" i="4" s="1"/>
  <c r="E37" i="14" s="1"/>
  <c r="H103" i="4" a="1"/>
  <c r="H103" i="4" s="1"/>
  <c r="J37" i="13" s="1"/>
  <c r="G103" i="4" a="1"/>
  <c r="G103" i="4" s="1"/>
  <c r="H37" i="13" s="1"/>
  <c r="F103" i="4" a="1"/>
  <c r="F103" i="4" s="1"/>
  <c r="G37" i="13" s="1"/>
  <c r="E103" i="4" a="1"/>
  <c r="E103" i="4" s="1"/>
  <c r="F37" i="13" s="1"/>
  <c r="D103" i="4" a="1"/>
  <c r="D103" i="4" s="1"/>
  <c r="E37" i="13" s="1"/>
  <c r="W102" i="4"/>
  <c r="Z102" i="4" s="1"/>
  <c r="S102" i="4"/>
  <c r="P102" i="4" a="1"/>
  <c r="P102" i="4" s="1"/>
  <c r="O102" i="4" a="1"/>
  <c r="O102" i="4" s="1"/>
  <c r="H36" i="14" s="1"/>
  <c r="N102" i="4" a="1"/>
  <c r="N102" i="4" s="1"/>
  <c r="G36" i="14" s="1"/>
  <c r="M102" i="4" a="1"/>
  <c r="M102" i="4" s="1"/>
  <c r="F36" i="14" s="1"/>
  <c r="L102" i="4" a="1"/>
  <c r="L102" i="4" s="1"/>
  <c r="E36" i="14" s="1"/>
  <c r="K102" i="4"/>
  <c r="D36" i="14" s="1"/>
  <c r="H102" i="4" a="1"/>
  <c r="H102" i="4" s="1"/>
  <c r="J36" i="13" s="1"/>
  <c r="G102" i="4" a="1"/>
  <c r="G102" i="4" s="1"/>
  <c r="H36" i="13" s="1"/>
  <c r="F102" i="4" a="1"/>
  <c r="F102" i="4" s="1"/>
  <c r="G36" i="13" s="1"/>
  <c r="E102" i="4" a="1"/>
  <c r="E102" i="4" s="1"/>
  <c r="F36" i="13" s="1"/>
  <c r="D102" i="4" a="1"/>
  <c r="D102" i="4" s="1"/>
  <c r="E36" i="13" s="1"/>
  <c r="AI77" i="4"/>
  <c r="AJ77" i="4" s="1"/>
  <c r="AG77" i="4"/>
  <c r="AH77" i="4" s="1"/>
  <c r="AE77" i="4"/>
  <c r="AD77" i="4"/>
  <c r="AC77" i="4"/>
  <c r="Z77" i="4"/>
  <c r="AB77" i="4" s="1"/>
  <c r="Y77" i="4"/>
  <c r="AA77" i="4" s="1"/>
  <c r="X77" i="4"/>
  <c r="W77" i="4"/>
  <c r="V77" i="4"/>
  <c r="S77" i="4"/>
  <c r="U77" i="4" s="1"/>
  <c r="R77" i="4"/>
  <c r="T77" i="4" s="1"/>
  <c r="AI76" i="4"/>
  <c r="AJ76" i="4" s="1"/>
  <c r="AG76" i="4"/>
  <c r="AH76" i="4" s="1"/>
  <c r="AE76" i="4"/>
  <c r="AD76" i="4"/>
  <c r="AC76" i="4"/>
  <c r="Z76" i="4"/>
  <c r="AB76" i="4" s="1"/>
  <c r="Y76" i="4"/>
  <c r="AA76" i="4" s="1"/>
  <c r="X76" i="4"/>
  <c r="W76" i="4"/>
  <c r="V76" i="4"/>
  <c r="S76" i="4"/>
  <c r="U76" i="4" s="1"/>
  <c r="R76" i="4"/>
  <c r="T76" i="4" s="1"/>
  <c r="AI75" i="4"/>
  <c r="AJ75" i="4" s="1"/>
  <c r="AE75" i="4" s="1"/>
  <c r="AG75" i="4"/>
  <c r="AH75" i="4" s="1"/>
  <c r="AD75" i="4"/>
  <c r="AC75" i="4"/>
  <c r="Z75" i="4"/>
  <c r="AB75" i="4" s="1"/>
  <c r="Y75" i="4"/>
  <c r="AA75" i="4" s="1"/>
  <c r="X75" i="4"/>
  <c r="W75" i="4"/>
  <c r="V75" i="4"/>
  <c r="S75" i="4"/>
  <c r="U75" i="4" s="1"/>
  <c r="R75" i="4"/>
  <c r="T75" i="4" s="1"/>
  <c r="AI74" i="4"/>
  <c r="AJ74" i="4" s="1"/>
  <c r="AE74" i="4" s="1"/>
  <c r="AG74" i="4"/>
  <c r="AH74" i="4" s="1"/>
  <c r="AD74" i="4"/>
  <c r="AC74" i="4"/>
  <c r="Z74" i="4"/>
  <c r="AB74" i="4" s="1"/>
  <c r="Y74" i="4"/>
  <c r="AA74" i="4" s="1"/>
  <c r="X74" i="4"/>
  <c r="W74" i="4"/>
  <c r="V74" i="4"/>
  <c r="S74" i="4"/>
  <c r="U74" i="4" s="1"/>
  <c r="R74" i="4"/>
  <c r="T74" i="4" s="1"/>
  <c r="AI73" i="4"/>
  <c r="AJ73" i="4" s="1"/>
  <c r="AE73" i="4" s="1"/>
  <c r="AG73" i="4"/>
  <c r="AH73" i="4" s="1"/>
  <c r="AD73" i="4"/>
  <c r="AC73" i="4"/>
  <c r="Z73" i="4"/>
  <c r="AB73" i="4" s="1"/>
  <c r="Y73" i="4"/>
  <c r="AA73" i="4" s="1"/>
  <c r="X73" i="4"/>
  <c r="W73" i="4"/>
  <c r="V73" i="4"/>
  <c r="S73" i="4"/>
  <c r="U73" i="4" s="1"/>
  <c r="R73" i="4"/>
  <c r="T73" i="4" s="1"/>
  <c r="AI72" i="4"/>
  <c r="AJ72" i="4" s="1"/>
  <c r="AG72" i="4"/>
  <c r="AH72" i="4" s="1"/>
  <c r="AE72" i="4"/>
  <c r="AD72" i="4"/>
  <c r="AC72" i="4"/>
  <c r="Z72" i="4"/>
  <c r="AB72" i="4" s="1"/>
  <c r="Y72" i="4"/>
  <c r="AA72" i="4" s="1"/>
  <c r="X72" i="4"/>
  <c r="W72" i="4"/>
  <c r="V72" i="4"/>
  <c r="S72" i="4"/>
  <c r="U72" i="4" s="1"/>
  <c r="R72" i="4"/>
  <c r="T72" i="4" s="1"/>
  <c r="AI71" i="4"/>
  <c r="AJ71" i="4" s="1"/>
  <c r="AG71" i="4"/>
  <c r="AH71" i="4" s="1"/>
  <c r="AE71" i="4"/>
  <c r="AD71" i="4"/>
  <c r="AC71" i="4"/>
  <c r="Z71" i="4"/>
  <c r="AB71" i="4" s="1"/>
  <c r="Y71" i="4"/>
  <c r="AA71" i="4" s="1"/>
  <c r="X71" i="4"/>
  <c r="W71" i="4"/>
  <c r="V71" i="4"/>
  <c r="S71" i="4"/>
  <c r="U71" i="4" s="1"/>
  <c r="R71" i="4"/>
  <c r="T71" i="4" s="1"/>
  <c r="AI70" i="4"/>
  <c r="AJ70" i="4" s="1"/>
  <c r="AE70" i="4" s="1"/>
  <c r="AG70" i="4"/>
  <c r="AH70" i="4" s="1"/>
  <c r="AD70" i="4"/>
  <c r="AC70" i="4"/>
  <c r="Z70" i="4"/>
  <c r="AB70" i="4" s="1"/>
  <c r="Y70" i="4"/>
  <c r="AA70" i="4" s="1"/>
  <c r="X70" i="4"/>
  <c r="W70" i="4"/>
  <c r="V70" i="4"/>
  <c r="S70" i="4"/>
  <c r="U70" i="4" s="1"/>
  <c r="R70" i="4"/>
  <c r="T70" i="4" s="1"/>
  <c r="AI69" i="4"/>
  <c r="AJ69" i="4" s="1"/>
  <c r="AE69" i="4" s="1"/>
  <c r="AG69" i="4"/>
  <c r="AH69" i="4" s="1"/>
  <c r="AD69" i="4"/>
  <c r="AC69" i="4"/>
  <c r="Z69" i="4"/>
  <c r="AB69" i="4" s="1"/>
  <c r="Y69" i="4"/>
  <c r="AA69" i="4" s="1"/>
  <c r="X69" i="4"/>
  <c r="W69" i="4"/>
  <c r="V69" i="4"/>
  <c r="S69" i="4"/>
  <c r="U69" i="4" s="1"/>
  <c r="R69" i="4"/>
  <c r="T69" i="4" s="1"/>
  <c r="AI68" i="4"/>
  <c r="AJ68" i="4" s="1"/>
  <c r="AE68" i="4" s="1"/>
  <c r="AG68" i="4"/>
  <c r="AH68" i="4" s="1"/>
  <c r="AD68" i="4"/>
  <c r="AC68" i="4"/>
  <c r="Z68" i="4"/>
  <c r="AB68" i="4" s="1"/>
  <c r="Y68" i="4"/>
  <c r="AA68" i="4" s="1"/>
  <c r="X68" i="4"/>
  <c r="W68" i="4"/>
  <c r="V68" i="4"/>
  <c r="S68" i="4"/>
  <c r="U68" i="4" s="1"/>
  <c r="R68" i="4"/>
  <c r="T68" i="4" s="1"/>
  <c r="AI67" i="4"/>
  <c r="AJ67" i="4" s="1"/>
  <c r="AG67" i="4"/>
  <c r="AH67" i="4" s="1"/>
  <c r="AE67" i="4"/>
  <c r="AD67" i="4"/>
  <c r="AC67" i="4"/>
  <c r="Z67" i="4"/>
  <c r="AB67" i="4" s="1"/>
  <c r="Y67" i="4"/>
  <c r="AA67" i="4" s="1"/>
  <c r="X67" i="4"/>
  <c r="W67" i="4"/>
  <c r="V67" i="4"/>
  <c r="S67" i="4"/>
  <c r="U67" i="4" s="1"/>
  <c r="R67" i="4"/>
  <c r="T67" i="4" s="1"/>
  <c r="AI66" i="4"/>
  <c r="AJ66" i="4" s="1"/>
  <c r="AG66" i="4"/>
  <c r="AH66" i="4" s="1"/>
  <c r="AE66" i="4"/>
  <c r="AD66" i="4"/>
  <c r="AC66" i="4"/>
  <c r="Z66" i="4"/>
  <c r="AB66" i="4" s="1"/>
  <c r="Y66" i="4"/>
  <c r="AA66" i="4" s="1"/>
  <c r="X66" i="4"/>
  <c r="W66" i="4"/>
  <c r="V66" i="4"/>
  <c r="S66" i="4"/>
  <c r="U66" i="4" s="1"/>
  <c r="R66" i="4"/>
  <c r="T66" i="4" s="1"/>
  <c r="AI65" i="4"/>
  <c r="AJ65" i="4" s="1"/>
  <c r="AE65" i="4" s="1"/>
  <c r="AG65" i="4"/>
  <c r="AH65" i="4" s="1"/>
  <c r="AD65" i="4"/>
  <c r="AC65" i="4"/>
  <c r="Z65" i="4"/>
  <c r="AB65" i="4" s="1"/>
  <c r="Y65" i="4"/>
  <c r="AA65" i="4" s="1"/>
  <c r="X65" i="4"/>
  <c r="W65" i="4"/>
  <c r="V65" i="4"/>
  <c r="S65" i="4"/>
  <c r="U65" i="4" s="1"/>
  <c r="R65" i="4"/>
  <c r="T65" i="4" s="1"/>
  <c r="AI64" i="4"/>
  <c r="AJ64" i="4" s="1"/>
  <c r="AE64" i="4" s="1"/>
  <c r="AG64" i="4"/>
  <c r="AH64" i="4" s="1"/>
  <c r="AD64" i="4"/>
  <c r="AC64" i="4"/>
  <c r="Z64" i="4"/>
  <c r="AB64" i="4" s="1"/>
  <c r="Y64" i="4"/>
  <c r="AA64" i="4" s="1"/>
  <c r="X64" i="4"/>
  <c r="W64" i="4"/>
  <c r="V64" i="4"/>
  <c r="S64" i="4"/>
  <c r="U64" i="4" s="1"/>
  <c r="R64" i="4"/>
  <c r="T64" i="4" s="1"/>
  <c r="AI63" i="4"/>
  <c r="AJ63" i="4" s="1"/>
  <c r="AE63" i="4" s="1"/>
  <c r="AG63" i="4"/>
  <c r="AH63" i="4" s="1"/>
  <c r="AD63" i="4"/>
  <c r="AC63" i="4"/>
  <c r="Z63" i="4"/>
  <c r="AB63" i="4" s="1"/>
  <c r="Y63" i="4"/>
  <c r="AA63" i="4" s="1"/>
  <c r="X63" i="4"/>
  <c r="W63" i="4"/>
  <c r="V63" i="4"/>
  <c r="S63" i="4"/>
  <c r="U63" i="4" s="1"/>
  <c r="R63" i="4"/>
  <c r="T63" i="4" s="1"/>
  <c r="AI62" i="4"/>
  <c r="AJ62" i="4" s="1"/>
  <c r="AG62" i="4"/>
  <c r="AH62" i="4" s="1"/>
  <c r="AE62" i="4"/>
  <c r="AD62" i="4"/>
  <c r="AC62" i="4"/>
  <c r="Z62" i="4"/>
  <c r="AB62" i="4" s="1"/>
  <c r="Y62" i="4"/>
  <c r="AA62" i="4" s="1"/>
  <c r="X62" i="4"/>
  <c r="W62" i="4"/>
  <c r="V62" i="4"/>
  <c r="S62" i="4"/>
  <c r="U62" i="4" s="1"/>
  <c r="R62" i="4"/>
  <c r="T62" i="4" s="1"/>
  <c r="AI61" i="4"/>
  <c r="AJ61" i="4" s="1"/>
  <c r="AG61" i="4"/>
  <c r="AH61" i="4" s="1"/>
  <c r="AE61" i="4"/>
  <c r="AD61" i="4"/>
  <c r="AC61" i="4"/>
  <c r="Z61" i="4"/>
  <c r="AB61" i="4" s="1"/>
  <c r="Y61" i="4"/>
  <c r="AA61" i="4" s="1"/>
  <c r="X61" i="4"/>
  <c r="W61" i="4"/>
  <c r="V61" i="4"/>
  <c r="S61" i="4"/>
  <c r="U61" i="4" s="1"/>
  <c r="R61" i="4"/>
  <c r="T61" i="4" s="1"/>
  <c r="AI60" i="4"/>
  <c r="AJ60" i="4" s="1"/>
  <c r="AE60" i="4" s="1"/>
  <c r="AG60" i="4"/>
  <c r="AH60" i="4" s="1"/>
  <c r="AD60" i="4"/>
  <c r="AC60" i="4"/>
  <c r="Z60" i="4"/>
  <c r="AB60" i="4" s="1"/>
  <c r="Y60" i="4"/>
  <c r="AA60" i="4" s="1"/>
  <c r="X60" i="4"/>
  <c r="W60" i="4"/>
  <c r="V60" i="4"/>
  <c r="S60" i="4"/>
  <c r="U60" i="4" s="1"/>
  <c r="R60" i="4"/>
  <c r="T60" i="4" s="1"/>
  <c r="AI59" i="4"/>
  <c r="AJ59" i="4" s="1"/>
  <c r="AE59" i="4" s="1"/>
  <c r="AG59" i="4"/>
  <c r="AH59" i="4" s="1"/>
  <c r="AD59" i="4"/>
  <c r="AC59" i="4"/>
  <c r="Z59" i="4"/>
  <c r="AB59" i="4" s="1"/>
  <c r="Y59" i="4"/>
  <c r="AA59" i="4" s="1"/>
  <c r="X59" i="4"/>
  <c r="W59" i="4"/>
  <c r="V59" i="4"/>
  <c r="S59" i="4"/>
  <c r="U59" i="4" s="1"/>
  <c r="R59" i="4"/>
  <c r="T59" i="4" s="1"/>
  <c r="AI58" i="4"/>
  <c r="AJ58" i="4" s="1"/>
  <c r="AE58" i="4" s="1"/>
  <c r="AG58" i="4"/>
  <c r="AH58" i="4" s="1"/>
  <c r="AD58" i="4"/>
  <c r="AC58" i="4"/>
  <c r="Z58" i="4"/>
  <c r="AB58" i="4" s="1"/>
  <c r="Y58" i="4"/>
  <c r="AA58" i="4" s="1"/>
  <c r="X58" i="4"/>
  <c r="W58" i="4"/>
  <c r="V58" i="4"/>
  <c r="S58" i="4"/>
  <c r="U58" i="4" s="1"/>
  <c r="R58" i="4"/>
  <c r="T58" i="4" s="1"/>
  <c r="AI57" i="4"/>
  <c r="AJ57" i="4" s="1"/>
  <c r="AG57" i="4"/>
  <c r="AH57" i="4" s="1"/>
  <c r="X57" i="4" s="1"/>
  <c r="AE57" i="4"/>
  <c r="AD57" i="4"/>
  <c r="AC57" i="4"/>
  <c r="Z57" i="4"/>
  <c r="AB57" i="4" s="1"/>
  <c r="Y57" i="4"/>
  <c r="AA57" i="4" s="1"/>
  <c r="W57" i="4"/>
  <c r="V57" i="4"/>
  <c r="S57" i="4"/>
  <c r="U57" i="4" s="1"/>
  <c r="R57" i="4"/>
  <c r="T57" i="4" s="1"/>
  <c r="AI56" i="4"/>
  <c r="AJ56" i="4" s="1"/>
  <c r="AG56" i="4"/>
  <c r="AH56" i="4" s="1"/>
  <c r="AE56" i="4"/>
  <c r="AD56" i="4"/>
  <c r="AC56" i="4"/>
  <c r="Z56" i="4"/>
  <c r="AB56" i="4" s="1"/>
  <c r="Y56" i="4"/>
  <c r="AA56" i="4" s="1"/>
  <c r="X56" i="4"/>
  <c r="W56" i="4"/>
  <c r="V56" i="4"/>
  <c r="S56" i="4"/>
  <c r="U56" i="4" s="1"/>
  <c r="R56" i="4"/>
  <c r="T56" i="4" s="1"/>
  <c r="AI55" i="4"/>
  <c r="AJ55" i="4" s="1"/>
  <c r="AE55" i="4" s="1"/>
  <c r="AG55" i="4"/>
  <c r="AH55" i="4" s="1"/>
  <c r="AD55" i="4"/>
  <c r="AC55" i="4"/>
  <c r="Z55" i="4"/>
  <c r="AB55" i="4" s="1"/>
  <c r="Y55" i="4"/>
  <c r="AA55" i="4" s="1"/>
  <c r="X55" i="4"/>
  <c r="W55" i="4"/>
  <c r="V55" i="4"/>
  <c r="S55" i="4"/>
  <c r="U55" i="4" s="1"/>
  <c r="R55" i="4"/>
  <c r="T55" i="4" s="1"/>
  <c r="AI54" i="4"/>
  <c r="AJ54" i="4" s="1"/>
  <c r="AE54" i="4" s="1"/>
  <c r="AG54" i="4"/>
  <c r="AH54" i="4" s="1"/>
  <c r="X54" i="4" s="1"/>
  <c r="AD54" i="4"/>
  <c r="AC54" i="4"/>
  <c r="Z54" i="4"/>
  <c r="AB54" i="4" s="1"/>
  <c r="Y54" i="4"/>
  <c r="AA54" i="4" s="1"/>
  <c r="W54" i="4"/>
  <c r="V54" i="4"/>
  <c r="S54" i="4"/>
  <c r="U54" i="4" s="1"/>
  <c r="R54" i="4"/>
  <c r="T54" i="4" s="1"/>
  <c r="AI53" i="4"/>
  <c r="AJ53" i="4" s="1"/>
  <c r="AG53" i="4"/>
  <c r="AH53" i="4" s="1"/>
  <c r="X53" i="4" s="1"/>
  <c r="AE53" i="4"/>
  <c r="AD53" i="4"/>
  <c r="AC53" i="4"/>
  <c r="Z53" i="4"/>
  <c r="AB53" i="4" s="1"/>
  <c r="Y53" i="4"/>
  <c r="AA53" i="4" s="1"/>
  <c r="W53" i="4"/>
  <c r="V53" i="4"/>
  <c r="S53" i="4"/>
  <c r="U53" i="4" s="1"/>
  <c r="R53" i="4"/>
  <c r="T53" i="4" s="1"/>
  <c r="AI52" i="4"/>
  <c r="AJ52" i="4" s="1"/>
  <c r="AG52" i="4"/>
  <c r="AH52" i="4" s="1"/>
  <c r="X52" i="4" s="1"/>
  <c r="AE52" i="4"/>
  <c r="AD52" i="4"/>
  <c r="AC52" i="4"/>
  <c r="Z52" i="4"/>
  <c r="AB52" i="4" s="1"/>
  <c r="Y52" i="4"/>
  <c r="AA52" i="4" s="1"/>
  <c r="W52" i="4"/>
  <c r="V52" i="4"/>
  <c r="S52" i="4"/>
  <c r="U52" i="4" s="1"/>
  <c r="R52" i="4"/>
  <c r="T52" i="4" s="1"/>
  <c r="AI51" i="4"/>
  <c r="AJ51" i="4" s="1"/>
  <c r="AG51" i="4"/>
  <c r="AH51" i="4" s="1"/>
  <c r="X51" i="4" s="1"/>
  <c r="AE51" i="4"/>
  <c r="AD51" i="4"/>
  <c r="AC51" i="4"/>
  <c r="Z51" i="4"/>
  <c r="AB51" i="4" s="1"/>
  <c r="Y51" i="4"/>
  <c r="AA51" i="4" s="1"/>
  <c r="W51" i="4"/>
  <c r="V51" i="4"/>
  <c r="S51" i="4"/>
  <c r="U51" i="4" s="1"/>
  <c r="R51" i="4"/>
  <c r="T51" i="4" s="1"/>
  <c r="AI50" i="4"/>
  <c r="AJ50" i="4" s="1"/>
  <c r="AE50" i="4" s="1"/>
  <c r="AG50" i="4"/>
  <c r="AH50" i="4" s="1"/>
  <c r="AD50" i="4"/>
  <c r="AC50" i="4"/>
  <c r="Z50" i="4"/>
  <c r="AB50" i="4" s="1"/>
  <c r="Y50" i="4"/>
  <c r="AA50" i="4" s="1"/>
  <c r="X50" i="4"/>
  <c r="W50" i="4"/>
  <c r="V50" i="4"/>
  <c r="S50" i="4"/>
  <c r="U50" i="4" s="1"/>
  <c r="R50" i="4"/>
  <c r="T50" i="4" s="1"/>
  <c r="AI49" i="4"/>
  <c r="AJ49" i="4" s="1"/>
  <c r="AE49" i="4" s="1"/>
  <c r="AG49" i="4"/>
  <c r="AH49" i="4" s="1"/>
  <c r="X49" i="4" s="1"/>
  <c r="AD49" i="4"/>
  <c r="AC49" i="4"/>
  <c r="Z49" i="4"/>
  <c r="AB49" i="4" s="1"/>
  <c r="Y49" i="4"/>
  <c r="AA49" i="4" s="1"/>
  <c r="W49" i="4"/>
  <c r="V49" i="4"/>
  <c r="S49" i="4"/>
  <c r="U49" i="4" s="1"/>
  <c r="R49" i="4"/>
  <c r="T49" i="4" s="1"/>
  <c r="AI48" i="4"/>
  <c r="AJ48" i="4" s="1"/>
  <c r="AE48" i="4" s="1"/>
  <c r="AG48" i="4"/>
  <c r="AH48" i="4" s="1"/>
  <c r="X48" i="4" s="1"/>
  <c r="AD48" i="4"/>
  <c r="AC48" i="4"/>
  <c r="Z48" i="4"/>
  <c r="AB48" i="4" s="1"/>
  <c r="Y48" i="4"/>
  <c r="AA48" i="4" s="1"/>
  <c r="W48" i="4"/>
  <c r="V48" i="4"/>
  <c r="S48" i="4"/>
  <c r="U48" i="4" s="1"/>
  <c r="R48" i="4"/>
  <c r="T48" i="4" s="1"/>
  <c r="AI47" i="4"/>
  <c r="AJ47" i="4" s="1"/>
  <c r="AG47" i="4"/>
  <c r="AH47" i="4" s="1"/>
  <c r="X47" i="4" s="1"/>
  <c r="AE47" i="4"/>
  <c r="AD47" i="4"/>
  <c r="AC47" i="4"/>
  <c r="Z47" i="4"/>
  <c r="AB47" i="4" s="1"/>
  <c r="Y47" i="4"/>
  <c r="AA47" i="4" s="1"/>
  <c r="W47" i="4"/>
  <c r="V47" i="4"/>
  <c r="S47" i="4"/>
  <c r="U47" i="4" s="1"/>
  <c r="R47" i="4"/>
  <c r="T47" i="4" s="1"/>
  <c r="AI46" i="4"/>
  <c r="AJ46" i="4" s="1"/>
  <c r="AG46" i="4"/>
  <c r="AH46" i="4" s="1"/>
  <c r="AE46" i="4"/>
  <c r="AD46" i="4"/>
  <c r="AC46" i="4"/>
  <c r="Z46" i="4"/>
  <c r="AB46" i="4" s="1"/>
  <c r="Y46" i="4"/>
  <c r="AA46" i="4" s="1"/>
  <c r="X46" i="4"/>
  <c r="W46" i="4"/>
  <c r="V46" i="4"/>
  <c r="S46" i="4"/>
  <c r="U46" i="4" s="1"/>
  <c r="R46" i="4"/>
  <c r="T46" i="4" s="1"/>
  <c r="AI45" i="4"/>
  <c r="AJ45" i="4" s="1"/>
  <c r="AE45" i="4" s="1"/>
  <c r="AG45" i="4"/>
  <c r="AH45" i="4" s="1"/>
  <c r="AD45" i="4"/>
  <c r="AC45" i="4"/>
  <c r="Z45" i="4"/>
  <c r="AB45" i="4" s="1"/>
  <c r="Y45" i="4"/>
  <c r="AA45" i="4" s="1"/>
  <c r="X45" i="4"/>
  <c r="W45" i="4"/>
  <c r="V45" i="4"/>
  <c r="S45" i="4"/>
  <c r="U45" i="4" s="1"/>
  <c r="R45" i="4"/>
  <c r="T45" i="4" s="1"/>
  <c r="AI44" i="4"/>
  <c r="AJ44" i="4" s="1"/>
  <c r="AE44" i="4" s="1"/>
  <c r="AG44" i="4"/>
  <c r="AH44" i="4" s="1"/>
  <c r="X44" i="4" s="1"/>
  <c r="AD44" i="4"/>
  <c r="AC44" i="4"/>
  <c r="Z44" i="4"/>
  <c r="AB44" i="4" s="1"/>
  <c r="Y44" i="4"/>
  <c r="AA44" i="4" s="1"/>
  <c r="W44" i="4"/>
  <c r="V44" i="4"/>
  <c r="S44" i="4"/>
  <c r="U44" i="4" s="1"/>
  <c r="R44" i="4"/>
  <c r="T44" i="4" s="1"/>
  <c r="AI43" i="4"/>
  <c r="AJ43" i="4" s="1"/>
  <c r="AE43" i="4" s="1"/>
  <c r="AG43" i="4"/>
  <c r="AH43" i="4" s="1"/>
  <c r="X43" i="4" s="1"/>
  <c r="AD43" i="4"/>
  <c r="AC43" i="4"/>
  <c r="Z43" i="4"/>
  <c r="AB43" i="4" s="1"/>
  <c r="Y43" i="4"/>
  <c r="AA43" i="4" s="1"/>
  <c r="W43" i="4"/>
  <c r="V43" i="4"/>
  <c r="S43" i="4"/>
  <c r="U43" i="4" s="1"/>
  <c r="R43" i="4"/>
  <c r="T43" i="4" s="1"/>
  <c r="AI42" i="4"/>
  <c r="AJ42" i="4" s="1"/>
  <c r="AG42" i="4"/>
  <c r="AH42" i="4" s="1"/>
  <c r="X42" i="4" s="1"/>
  <c r="AE42" i="4"/>
  <c r="AD42" i="4"/>
  <c r="AC42" i="4"/>
  <c r="Z42" i="4"/>
  <c r="AB42" i="4" s="1"/>
  <c r="Y42" i="4"/>
  <c r="AA42" i="4" s="1"/>
  <c r="W42" i="4"/>
  <c r="V42" i="4"/>
  <c r="S42" i="4"/>
  <c r="U42" i="4" s="1"/>
  <c r="R42" i="4"/>
  <c r="T42" i="4" s="1"/>
  <c r="AI41" i="4"/>
  <c r="AJ41" i="4" s="1"/>
  <c r="AG41" i="4"/>
  <c r="AH41" i="4" s="1"/>
  <c r="X41" i="4" s="1"/>
  <c r="AE41" i="4"/>
  <c r="AD41" i="4"/>
  <c r="AC41" i="4"/>
  <c r="Z41" i="4"/>
  <c r="AB41" i="4" s="1"/>
  <c r="Y41" i="4"/>
  <c r="AA41" i="4" s="1"/>
  <c r="W41" i="4"/>
  <c r="V41" i="4"/>
  <c r="S41" i="4"/>
  <c r="U41" i="4" s="1"/>
  <c r="R41" i="4"/>
  <c r="T41" i="4" s="1"/>
  <c r="AI40" i="4"/>
  <c r="AJ40" i="4" s="1"/>
  <c r="AE40" i="4" s="1"/>
  <c r="AG40" i="4"/>
  <c r="AH40" i="4" s="1"/>
  <c r="X40" i="4" s="1"/>
  <c r="AD40" i="4"/>
  <c r="AC40" i="4"/>
  <c r="Z40" i="4"/>
  <c r="AB40" i="4" s="1"/>
  <c r="Y40" i="4"/>
  <c r="AA40" i="4" s="1"/>
  <c r="W40" i="4"/>
  <c r="V40" i="4"/>
  <c r="S40" i="4"/>
  <c r="U40" i="4" s="1"/>
  <c r="R40" i="4"/>
  <c r="T40" i="4" s="1"/>
  <c r="AI39" i="4"/>
  <c r="AJ39" i="4" s="1"/>
  <c r="AE39" i="4" s="1"/>
  <c r="AG39" i="4"/>
  <c r="AH39" i="4" s="1"/>
  <c r="X39" i="4" s="1"/>
  <c r="AD39" i="4"/>
  <c r="AC39" i="4"/>
  <c r="Z39" i="4"/>
  <c r="AB39" i="4" s="1"/>
  <c r="Y39" i="4"/>
  <c r="AA39" i="4" s="1"/>
  <c r="W39" i="4"/>
  <c r="V39" i="4"/>
  <c r="S39" i="4"/>
  <c r="U39" i="4" s="1"/>
  <c r="R39" i="4"/>
  <c r="T39" i="4" s="1"/>
  <c r="AI38" i="4"/>
  <c r="AJ38" i="4" s="1"/>
  <c r="AG38" i="4"/>
  <c r="AH38" i="4" s="1"/>
  <c r="X38" i="4" s="1"/>
  <c r="AE38" i="4"/>
  <c r="AD38" i="4"/>
  <c r="AC38" i="4"/>
  <c r="Z38" i="4"/>
  <c r="AB38" i="4" s="1"/>
  <c r="Y38" i="4"/>
  <c r="AA38" i="4" s="1"/>
  <c r="W38" i="4"/>
  <c r="V38" i="4"/>
  <c r="S38" i="4"/>
  <c r="U38" i="4" s="1"/>
  <c r="R38" i="4"/>
  <c r="T38" i="4" s="1"/>
  <c r="X104" i="4" l="1"/>
  <c r="X106" i="4"/>
  <c r="C114" i="4"/>
  <c r="D67" i="13" s="1"/>
  <c r="C112" i="4"/>
  <c r="C110" i="4"/>
  <c r="D44" i="13" s="1"/>
  <c r="C102" i="4"/>
  <c r="J82" i="13"/>
  <c r="J43" i="13"/>
  <c r="J67" i="13"/>
  <c r="I69" i="13"/>
  <c r="J77" i="13"/>
  <c r="E66" i="13"/>
  <c r="I83" i="13"/>
  <c r="I84" i="13"/>
  <c r="E42" i="14"/>
  <c r="I38" i="14"/>
  <c r="I39" i="14"/>
  <c r="I42" i="14"/>
  <c r="I43" i="14"/>
  <c r="J36" i="14"/>
  <c r="I36" i="14"/>
  <c r="J37" i="14"/>
  <c r="I37" i="14"/>
  <c r="K106" i="4"/>
  <c r="D40" i="14" s="1"/>
  <c r="E40" i="14"/>
  <c r="J40" i="14"/>
  <c r="I40" i="14"/>
  <c r="J41" i="14"/>
  <c r="I41" i="14"/>
  <c r="K110" i="4"/>
  <c r="D44" i="14" s="1"/>
  <c r="E44" i="14"/>
  <c r="J44" i="14"/>
  <c r="I44" i="14"/>
  <c r="J45" i="14"/>
  <c r="I45" i="14"/>
  <c r="I79" i="13"/>
  <c r="E67" i="13"/>
  <c r="I71" i="13"/>
  <c r="I75" i="13"/>
  <c r="I36" i="13"/>
  <c r="I38" i="13"/>
  <c r="E45" i="13"/>
  <c r="I45" i="13"/>
  <c r="I39" i="13"/>
  <c r="I42" i="13"/>
  <c r="I66" i="13"/>
  <c r="I73" i="13"/>
  <c r="I81" i="13"/>
  <c r="I37" i="13"/>
  <c r="E75" i="13"/>
  <c r="E42" i="13"/>
  <c r="E40" i="13"/>
  <c r="I40" i="13"/>
  <c r="I41" i="13"/>
  <c r="I44" i="13"/>
  <c r="C116" i="4"/>
  <c r="D69" i="13" s="1"/>
  <c r="E69" i="13"/>
  <c r="C126" i="4"/>
  <c r="D79" i="13" s="1"/>
  <c r="E79" i="13"/>
  <c r="C120" i="4"/>
  <c r="D73" i="13" s="1"/>
  <c r="E73" i="13"/>
  <c r="J70" i="13"/>
  <c r="I70" i="13"/>
  <c r="I68" i="13"/>
  <c r="I74" i="13"/>
  <c r="I76" i="13"/>
  <c r="I80" i="13"/>
  <c r="J72" i="13"/>
  <c r="I65" i="13"/>
  <c r="E72" i="13"/>
  <c r="I78" i="13"/>
  <c r="C128" i="4"/>
  <c r="C130" i="4"/>
  <c r="V118" i="4"/>
  <c r="U128" i="4"/>
  <c r="V104" i="4"/>
  <c r="V110" i="4"/>
  <c r="V102" i="4"/>
  <c r="C104" i="4"/>
  <c r="D38" i="13" s="1"/>
  <c r="Z114" i="4"/>
  <c r="Z130" i="4"/>
  <c r="Y130" i="4"/>
  <c r="V122" i="4"/>
  <c r="U122" i="4"/>
  <c r="Y124" i="4"/>
  <c r="Z126" i="4"/>
  <c r="Y126" i="4"/>
  <c r="U118" i="4"/>
  <c r="Z122" i="4"/>
  <c r="Y118" i="4"/>
  <c r="Y122" i="4"/>
  <c r="V126" i="4"/>
  <c r="U126" i="4"/>
  <c r="V130" i="4"/>
  <c r="U130" i="4"/>
  <c r="U110" i="4"/>
  <c r="Y114" i="4"/>
  <c r="U120" i="4"/>
  <c r="Y120" i="4"/>
  <c r="U106" i="4"/>
  <c r="Y110" i="4"/>
  <c r="U114" i="4"/>
  <c r="Y104" i="4"/>
  <c r="V108" i="4"/>
  <c r="U108" i="4"/>
  <c r="Z110" i="4"/>
  <c r="Z108" i="4"/>
  <c r="Y108" i="4"/>
  <c r="Y106" i="4"/>
  <c r="Z112" i="4"/>
  <c r="Y112" i="4"/>
  <c r="V116" i="4"/>
  <c r="U116" i="4"/>
  <c r="U104" i="4"/>
  <c r="V106" i="4"/>
  <c r="V112" i="4"/>
  <c r="U112" i="4"/>
  <c r="Z116" i="4"/>
  <c r="Y116" i="4"/>
  <c r="U102" i="4"/>
  <c r="Y102" i="4"/>
  <c r="X102" i="4" l="1"/>
  <c r="T108" i="4"/>
  <c r="D65" i="13"/>
  <c r="T112" i="4"/>
  <c r="T106" i="4"/>
  <c r="T114" i="4"/>
  <c r="T116" i="4"/>
  <c r="T110" i="4"/>
  <c r="T104" i="4"/>
  <c r="D36" i="13"/>
  <c r="T102" i="4"/>
  <c r="D83" i="13"/>
  <c r="D81" i="13"/>
  <c r="W100" i="4" l="1"/>
  <c r="S100" i="4"/>
  <c r="W98" i="4"/>
  <c r="S98" i="4"/>
  <c r="W96" i="4"/>
  <c r="S96" i="4"/>
  <c r="W94" i="4"/>
  <c r="S94" i="4"/>
  <c r="W92" i="4"/>
  <c r="S92" i="4"/>
  <c r="W90" i="4"/>
  <c r="S90" i="4"/>
  <c r="W88" i="4"/>
  <c r="S88" i="4"/>
  <c r="W86" i="4"/>
  <c r="S86" i="4"/>
  <c r="W84" i="4"/>
  <c r="S84" i="4"/>
  <c r="Z98" i="4" l="1"/>
  <c r="V100" i="4"/>
  <c r="V98" i="4"/>
  <c r="Z100" i="4"/>
  <c r="V96" i="4"/>
  <c r="V94" i="4"/>
  <c r="Z96" i="4"/>
  <c r="Z94" i="4"/>
  <c r="Z92" i="4"/>
  <c r="Z88" i="4"/>
  <c r="Z86" i="4"/>
  <c r="U88" i="4"/>
  <c r="V90" i="4"/>
  <c r="Z90" i="4"/>
  <c r="V88" i="4"/>
  <c r="V92" i="4"/>
  <c r="U100" i="4"/>
  <c r="Y100" i="4"/>
  <c r="U98" i="4"/>
  <c r="Y98" i="4"/>
  <c r="U96" i="4"/>
  <c r="Y96" i="4"/>
  <c r="U94" i="4"/>
  <c r="Y94" i="4"/>
  <c r="U92" i="4"/>
  <c r="Y92" i="4"/>
  <c r="Y88" i="4"/>
  <c r="U90" i="4"/>
  <c r="Y90" i="4"/>
  <c r="V86" i="4"/>
  <c r="V84" i="4"/>
  <c r="U86" i="4"/>
  <c r="Y86" i="4"/>
  <c r="Z84" i="4"/>
  <c r="U84" i="4"/>
  <c r="Y84" i="4"/>
  <c r="W82" i="4"/>
  <c r="S82" i="4"/>
  <c r="V82" i="4" s="1"/>
  <c r="B87" i="13"/>
  <c r="B85" i="13"/>
  <c r="B18" i="13"/>
  <c r="B20" i="13" s="1"/>
  <c r="B22" i="13" s="1"/>
  <c r="B24" i="13" s="1"/>
  <c r="B26" i="13" s="1"/>
  <c r="B28" i="13" s="1"/>
  <c r="B30" i="13" s="1"/>
  <c r="B32" i="13" s="1"/>
  <c r="B34" i="13" s="1"/>
  <c r="B36" i="13" s="1"/>
  <c r="B38" i="13" s="1"/>
  <c r="B40" i="13" s="1"/>
  <c r="B42" i="13" s="1"/>
  <c r="B44" i="13" s="1"/>
  <c r="C16" i="13"/>
  <c r="C25" i="13"/>
  <c r="C24" i="13"/>
  <c r="C23" i="13"/>
  <c r="C22" i="13"/>
  <c r="C21" i="13"/>
  <c r="C20" i="13"/>
  <c r="C19" i="13"/>
  <c r="C18" i="13"/>
  <c r="C17" i="13"/>
  <c r="G92" i="13"/>
  <c r="G49" i="13"/>
  <c r="H9" i="13"/>
  <c r="H58" i="13" s="1"/>
  <c r="H8" i="13"/>
  <c r="H57" i="13" s="1"/>
  <c r="H7" i="13"/>
  <c r="H56" i="13" s="1"/>
  <c r="Y82" i="4" l="1"/>
  <c r="U82" i="4"/>
  <c r="Z82" i="4"/>
  <c r="L84" i="4" l="1" a="1"/>
  <c r="L84" i="4" s="1"/>
  <c r="E18" i="14" s="1"/>
  <c r="L85" i="4" a="1"/>
  <c r="L85" i="4" s="1"/>
  <c r="E19" i="14" s="1"/>
  <c r="O101" i="4" a="1"/>
  <c r="O101" i="4" s="1"/>
  <c r="H35" i="14" s="1"/>
  <c r="O100" i="4" a="1"/>
  <c r="O100" i="4" s="1"/>
  <c r="H34" i="14" s="1"/>
  <c r="O99" i="4" a="1"/>
  <c r="O99" i="4" s="1"/>
  <c r="H33" i="14" s="1"/>
  <c r="O98" i="4" a="1"/>
  <c r="O98" i="4" s="1"/>
  <c r="H32" i="14" s="1"/>
  <c r="O97" i="4" a="1"/>
  <c r="O97" i="4" s="1"/>
  <c r="H31" i="14" s="1"/>
  <c r="O96" i="4" a="1"/>
  <c r="O96" i="4" s="1"/>
  <c r="H30" i="14" s="1"/>
  <c r="O95" i="4" a="1"/>
  <c r="O95" i="4" s="1"/>
  <c r="H29" i="14" s="1"/>
  <c r="O94" i="4" a="1"/>
  <c r="O94" i="4" s="1"/>
  <c r="H28" i="14" s="1"/>
  <c r="O93" i="4" a="1"/>
  <c r="O93" i="4" s="1"/>
  <c r="H27" i="14" s="1"/>
  <c r="O92" i="4" a="1"/>
  <c r="O92" i="4" s="1"/>
  <c r="H26" i="14" s="1"/>
  <c r="O91" i="4" a="1"/>
  <c r="O91" i="4" s="1"/>
  <c r="H25" i="14" s="1"/>
  <c r="O90" i="4" a="1"/>
  <c r="O90" i="4" s="1"/>
  <c r="H24" i="14" s="1"/>
  <c r="O89" i="4" a="1"/>
  <c r="O89" i="4" s="1"/>
  <c r="H23" i="14" s="1"/>
  <c r="O88" i="4" a="1"/>
  <c r="O88" i="4" s="1"/>
  <c r="H22" i="14" s="1"/>
  <c r="O87" i="4" a="1"/>
  <c r="O87" i="4" s="1"/>
  <c r="H21" i="14" s="1"/>
  <c r="O86" i="4" a="1"/>
  <c r="O86" i="4" s="1"/>
  <c r="H20" i="14" s="1"/>
  <c r="O85" i="4" a="1"/>
  <c r="O85" i="4" s="1"/>
  <c r="H19" i="14" s="1"/>
  <c r="O84" i="4" a="1"/>
  <c r="O84" i="4" s="1"/>
  <c r="H18" i="14" s="1"/>
  <c r="O83" i="4" a="1"/>
  <c r="O83" i="4" s="1"/>
  <c r="H17" i="14" s="1"/>
  <c r="O82" i="4" a="1"/>
  <c r="O82" i="4" s="1"/>
  <c r="H16" i="14" s="1"/>
  <c r="G101" i="4" a="1"/>
  <c r="G101" i="4" s="1"/>
  <c r="H35" i="13" s="1"/>
  <c r="G100" i="4" a="1"/>
  <c r="G100" i="4" s="1"/>
  <c r="H34" i="13" s="1"/>
  <c r="G99" i="4" a="1"/>
  <c r="G99" i="4" s="1"/>
  <c r="H33" i="13" s="1"/>
  <c r="G98" i="4" a="1"/>
  <c r="G98" i="4" s="1"/>
  <c r="H32" i="13" s="1"/>
  <c r="G97" i="4" a="1"/>
  <c r="G97" i="4" s="1"/>
  <c r="H31" i="13" s="1"/>
  <c r="G96" i="4" a="1"/>
  <c r="G96" i="4" s="1"/>
  <c r="H30" i="13" s="1"/>
  <c r="G95" i="4" a="1"/>
  <c r="G95" i="4" s="1"/>
  <c r="H29" i="13" s="1"/>
  <c r="G94" i="4" a="1"/>
  <c r="G94" i="4" s="1"/>
  <c r="H28" i="13" s="1"/>
  <c r="G93" i="4" a="1"/>
  <c r="G93" i="4" s="1"/>
  <c r="H27" i="13" s="1"/>
  <c r="G92" i="4" a="1"/>
  <c r="G92" i="4" s="1"/>
  <c r="H26" i="13" s="1"/>
  <c r="G91" i="4" a="1"/>
  <c r="G91" i="4" s="1"/>
  <c r="G90" i="4" a="1"/>
  <c r="G90" i="4" s="1"/>
  <c r="G89" i="4" a="1"/>
  <c r="G89" i="4" s="1"/>
  <c r="G88" i="4" a="1"/>
  <c r="G88" i="4" s="1"/>
  <c r="G87" i="4" a="1"/>
  <c r="G87" i="4" s="1"/>
  <c r="G86" i="4" a="1"/>
  <c r="G86" i="4" s="1"/>
  <c r="G85" i="4" a="1"/>
  <c r="G85" i="4" s="1"/>
  <c r="G84" i="4" a="1"/>
  <c r="G84" i="4" s="1"/>
  <c r="G83" i="4" a="1"/>
  <c r="G83" i="4" s="1"/>
  <c r="G82" i="4" a="1"/>
  <c r="G82" i="4" s="1"/>
  <c r="AD37" i="4"/>
  <c r="AC37" i="4"/>
  <c r="Z37" i="4"/>
  <c r="AB37" i="4" s="1"/>
  <c r="Y37" i="4"/>
  <c r="AA37" i="4" s="1"/>
  <c r="W37" i="4"/>
  <c r="V37" i="4"/>
  <c r="S37" i="4"/>
  <c r="U37" i="4" s="1"/>
  <c r="R37" i="4"/>
  <c r="T37" i="4" s="1"/>
  <c r="AD36" i="4"/>
  <c r="AC36" i="4"/>
  <c r="Z36" i="4"/>
  <c r="AB36" i="4" s="1"/>
  <c r="Y36" i="4"/>
  <c r="AA36" i="4" s="1"/>
  <c r="W36" i="4"/>
  <c r="V36" i="4"/>
  <c r="S36" i="4"/>
  <c r="U36" i="4" s="1"/>
  <c r="R36" i="4"/>
  <c r="T36" i="4" s="1"/>
  <c r="AD35" i="4"/>
  <c r="AC35" i="4"/>
  <c r="Z35" i="4"/>
  <c r="AB35" i="4" s="1"/>
  <c r="Y35" i="4"/>
  <c r="AA35" i="4" s="1"/>
  <c r="W35" i="4"/>
  <c r="V35" i="4"/>
  <c r="S35" i="4"/>
  <c r="U35" i="4" s="1"/>
  <c r="R35" i="4"/>
  <c r="T35" i="4" s="1"/>
  <c r="AD34" i="4"/>
  <c r="AC34" i="4"/>
  <c r="Z34" i="4"/>
  <c r="AB34" i="4" s="1"/>
  <c r="Y34" i="4"/>
  <c r="AA34" i="4" s="1"/>
  <c r="W34" i="4"/>
  <c r="V34" i="4"/>
  <c r="S34" i="4"/>
  <c r="U34" i="4" s="1"/>
  <c r="R34" i="4"/>
  <c r="T34" i="4" s="1"/>
  <c r="AD33" i="4"/>
  <c r="AC33" i="4"/>
  <c r="Z33" i="4"/>
  <c r="AB33" i="4" s="1"/>
  <c r="Y33" i="4"/>
  <c r="AA33" i="4" s="1"/>
  <c r="W33" i="4"/>
  <c r="V33" i="4"/>
  <c r="S33" i="4"/>
  <c r="U33" i="4" s="1"/>
  <c r="R33" i="4"/>
  <c r="T33" i="4" s="1"/>
  <c r="AD32" i="4"/>
  <c r="AC32" i="4"/>
  <c r="Z32" i="4"/>
  <c r="AB32" i="4" s="1"/>
  <c r="Y32" i="4"/>
  <c r="AA32" i="4" s="1"/>
  <c r="W32" i="4"/>
  <c r="V32" i="4"/>
  <c r="S32" i="4"/>
  <c r="U32" i="4" s="1"/>
  <c r="R32" i="4"/>
  <c r="T32" i="4" s="1"/>
  <c r="AD31" i="4"/>
  <c r="AC31" i="4"/>
  <c r="Z31" i="4"/>
  <c r="AB31" i="4" s="1"/>
  <c r="Y31" i="4"/>
  <c r="AA31" i="4" s="1"/>
  <c r="W31" i="4"/>
  <c r="V31" i="4"/>
  <c r="S31" i="4"/>
  <c r="U31" i="4" s="1"/>
  <c r="R31" i="4"/>
  <c r="T31" i="4" s="1"/>
  <c r="AD30" i="4"/>
  <c r="AC30" i="4"/>
  <c r="Z30" i="4"/>
  <c r="AB30" i="4" s="1"/>
  <c r="Y30" i="4"/>
  <c r="AA30" i="4" s="1"/>
  <c r="W30" i="4"/>
  <c r="V30" i="4"/>
  <c r="S30" i="4"/>
  <c r="U30" i="4" s="1"/>
  <c r="R30" i="4"/>
  <c r="T30" i="4" s="1"/>
  <c r="AD29" i="4"/>
  <c r="AC29" i="4"/>
  <c r="Z29" i="4"/>
  <c r="AB29" i="4" s="1"/>
  <c r="Y29" i="4"/>
  <c r="AA29" i="4" s="1"/>
  <c r="W29" i="4"/>
  <c r="V29" i="4"/>
  <c r="S29" i="4"/>
  <c r="U29" i="4" s="1"/>
  <c r="R29" i="4"/>
  <c r="T29" i="4" s="1"/>
  <c r="AD28" i="4"/>
  <c r="AC28" i="4"/>
  <c r="Z28" i="4"/>
  <c r="AB28" i="4" s="1"/>
  <c r="Y28" i="4"/>
  <c r="AA28" i="4" s="1"/>
  <c r="W28" i="4"/>
  <c r="V28" i="4"/>
  <c r="S28" i="4"/>
  <c r="U28" i="4" s="1"/>
  <c r="R28" i="4"/>
  <c r="T28" i="4" s="1"/>
  <c r="AD27" i="4"/>
  <c r="AC27" i="4"/>
  <c r="Z27" i="4"/>
  <c r="AB27" i="4" s="1"/>
  <c r="Y27" i="4"/>
  <c r="AA27" i="4" s="1"/>
  <c r="W27" i="4"/>
  <c r="V27" i="4"/>
  <c r="S27" i="4"/>
  <c r="U27" i="4" s="1"/>
  <c r="R27" i="4"/>
  <c r="T27" i="4" s="1"/>
  <c r="AD26" i="4"/>
  <c r="AC26" i="4"/>
  <c r="Z26" i="4"/>
  <c r="AB26" i="4" s="1"/>
  <c r="Y26" i="4"/>
  <c r="AA26" i="4" s="1"/>
  <c r="W26" i="4"/>
  <c r="V26" i="4"/>
  <c r="S26" i="4"/>
  <c r="U26" i="4" s="1"/>
  <c r="R26" i="4"/>
  <c r="T26" i="4" s="1"/>
  <c r="AD25" i="4"/>
  <c r="AC25" i="4"/>
  <c r="Z25" i="4"/>
  <c r="AB25" i="4" s="1"/>
  <c r="Y25" i="4"/>
  <c r="AA25" i="4" s="1"/>
  <c r="W25" i="4"/>
  <c r="V25" i="4"/>
  <c r="S25" i="4"/>
  <c r="U25" i="4" s="1"/>
  <c r="R25" i="4"/>
  <c r="T25" i="4" s="1"/>
  <c r="AD24" i="4"/>
  <c r="AC24" i="4"/>
  <c r="Z24" i="4"/>
  <c r="AB24" i="4" s="1"/>
  <c r="Y24" i="4"/>
  <c r="AA24" i="4" s="1"/>
  <c r="W24" i="4"/>
  <c r="V24" i="4"/>
  <c r="S24" i="4"/>
  <c r="U24" i="4" s="1"/>
  <c r="R24" i="4"/>
  <c r="T24" i="4" s="1"/>
  <c r="AD23" i="4"/>
  <c r="AC23" i="4"/>
  <c r="Z23" i="4"/>
  <c r="AB23" i="4" s="1"/>
  <c r="Y23" i="4"/>
  <c r="AA23" i="4" s="1"/>
  <c r="W23" i="4"/>
  <c r="V23" i="4"/>
  <c r="S23" i="4"/>
  <c r="U23" i="4" s="1"/>
  <c r="R23" i="4"/>
  <c r="T23" i="4" s="1"/>
  <c r="AD22" i="4"/>
  <c r="AC22" i="4"/>
  <c r="Z22" i="4"/>
  <c r="AB22" i="4" s="1"/>
  <c r="Y22" i="4"/>
  <c r="AA22" i="4" s="1"/>
  <c r="W22" i="4"/>
  <c r="V22" i="4"/>
  <c r="S22" i="4"/>
  <c r="U22" i="4" s="1"/>
  <c r="R22" i="4"/>
  <c r="T22" i="4" s="1"/>
  <c r="AD21" i="4"/>
  <c r="AC21" i="4"/>
  <c r="Z21" i="4"/>
  <c r="AB21" i="4" s="1"/>
  <c r="Y21" i="4"/>
  <c r="AA21" i="4" s="1"/>
  <c r="W21" i="4"/>
  <c r="V21" i="4"/>
  <c r="S21" i="4"/>
  <c r="U21" i="4" s="1"/>
  <c r="R21" i="4"/>
  <c r="T21" i="4" s="1"/>
  <c r="AD20" i="4"/>
  <c r="AC20" i="4"/>
  <c r="Z20" i="4"/>
  <c r="AB20" i="4" s="1"/>
  <c r="Y20" i="4"/>
  <c r="AA20" i="4" s="1"/>
  <c r="W20" i="4"/>
  <c r="V20" i="4"/>
  <c r="S20" i="4"/>
  <c r="U20" i="4" s="1"/>
  <c r="R20" i="4"/>
  <c r="T20" i="4" s="1"/>
  <c r="AD19" i="4"/>
  <c r="AC19" i="4"/>
  <c r="Z19" i="4"/>
  <c r="AB19" i="4" s="1"/>
  <c r="Y19" i="4"/>
  <c r="AA19" i="4" s="1"/>
  <c r="W19" i="4"/>
  <c r="V19" i="4"/>
  <c r="S19" i="4"/>
  <c r="U19" i="4" s="1"/>
  <c r="R19" i="4"/>
  <c r="T19" i="4" s="1"/>
  <c r="AD18" i="4"/>
  <c r="AC18" i="4"/>
  <c r="Z18" i="4"/>
  <c r="AB18" i="4" s="1"/>
  <c r="Y18" i="4"/>
  <c r="AA18" i="4" s="1"/>
  <c r="S18" i="4"/>
  <c r="U18" i="4" s="1"/>
  <c r="R18" i="4"/>
  <c r="T18" i="4" s="1"/>
  <c r="K84" i="4" l="1"/>
  <c r="H17" i="13"/>
  <c r="H21" i="13"/>
  <c r="H18" i="13"/>
  <c r="H22" i="13"/>
  <c r="H16" i="13"/>
  <c r="H20" i="13"/>
  <c r="H24" i="13"/>
  <c r="H25" i="13"/>
  <c r="H19" i="13"/>
  <c r="H23" i="13"/>
  <c r="D18" i="14" l="1"/>
  <c r="P101" i="4" a="1"/>
  <c r="P101" i="4" s="1"/>
  <c r="N101" i="4" a="1"/>
  <c r="N101" i="4" s="1"/>
  <c r="G35" i="14" s="1"/>
  <c r="M101" i="4" a="1"/>
  <c r="M101" i="4" s="1"/>
  <c r="F35" i="14" s="1"/>
  <c r="L101" i="4" a="1"/>
  <c r="L101" i="4" s="1"/>
  <c r="E35" i="14" s="1"/>
  <c r="P100" i="4" a="1"/>
  <c r="P100" i="4" s="1"/>
  <c r="N100" i="4" a="1"/>
  <c r="N100" i="4" s="1"/>
  <c r="G34" i="14" s="1"/>
  <c r="M100" i="4" a="1"/>
  <c r="M100" i="4" s="1"/>
  <c r="F34" i="14" s="1"/>
  <c r="L100" i="4" a="1"/>
  <c r="L100" i="4" s="1"/>
  <c r="P99" i="4" a="1"/>
  <c r="P99" i="4" s="1"/>
  <c r="N99" i="4" a="1"/>
  <c r="N99" i="4" s="1"/>
  <c r="G33" i="14" s="1"/>
  <c r="M99" i="4" a="1"/>
  <c r="M99" i="4" s="1"/>
  <c r="F33" i="14" s="1"/>
  <c r="L99" i="4" a="1"/>
  <c r="L99" i="4" s="1"/>
  <c r="E33" i="14" s="1"/>
  <c r="P98" i="4" a="1"/>
  <c r="P98" i="4" s="1"/>
  <c r="N98" i="4" a="1"/>
  <c r="N98" i="4" s="1"/>
  <c r="G32" i="14" s="1"/>
  <c r="M98" i="4" a="1"/>
  <c r="M98" i="4" s="1"/>
  <c r="F32" i="14" s="1"/>
  <c r="L98" i="4" a="1"/>
  <c r="L98" i="4" s="1"/>
  <c r="E32" i="14" s="1"/>
  <c r="P97" i="4" a="1"/>
  <c r="P97" i="4" s="1"/>
  <c r="N97" i="4" a="1"/>
  <c r="N97" i="4" s="1"/>
  <c r="G31" i="14" s="1"/>
  <c r="M97" i="4" a="1"/>
  <c r="M97" i="4" s="1"/>
  <c r="F31" i="14" s="1"/>
  <c r="L97" i="4" a="1"/>
  <c r="L97" i="4" s="1"/>
  <c r="E31" i="14" s="1"/>
  <c r="P96" i="4" a="1"/>
  <c r="P96" i="4" s="1"/>
  <c r="N96" i="4" a="1"/>
  <c r="N96" i="4" s="1"/>
  <c r="G30" i="14" s="1"/>
  <c r="M96" i="4" a="1"/>
  <c r="M96" i="4" s="1"/>
  <c r="F30" i="14" s="1"/>
  <c r="L96" i="4" a="1"/>
  <c r="L96" i="4" s="1"/>
  <c r="E30" i="14" s="1"/>
  <c r="P95" i="4" a="1"/>
  <c r="P95" i="4" s="1"/>
  <c r="N95" i="4" a="1"/>
  <c r="N95" i="4" s="1"/>
  <c r="G29" i="14" s="1"/>
  <c r="M95" i="4" a="1"/>
  <c r="M95" i="4" s="1"/>
  <c r="F29" i="14" s="1"/>
  <c r="L95" i="4" a="1"/>
  <c r="L95" i="4" s="1"/>
  <c r="E29" i="14" s="1"/>
  <c r="P94" i="4" a="1"/>
  <c r="P94" i="4" s="1"/>
  <c r="N94" i="4" a="1"/>
  <c r="N94" i="4" s="1"/>
  <c r="G28" i="14" s="1"/>
  <c r="M94" i="4" a="1"/>
  <c r="M94" i="4" s="1"/>
  <c r="F28" i="14" s="1"/>
  <c r="L94" i="4" a="1"/>
  <c r="L94" i="4" s="1"/>
  <c r="E28" i="14" s="1"/>
  <c r="P93" i="4" a="1"/>
  <c r="P93" i="4" s="1"/>
  <c r="N93" i="4" a="1"/>
  <c r="N93" i="4" s="1"/>
  <c r="G27" i="14" s="1"/>
  <c r="M93" i="4" a="1"/>
  <c r="M93" i="4" s="1"/>
  <c r="F27" i="14" s="1"/>
  <c r="L93" i="4" a="1"/>
  <c r="L93" i="4" s="1"/>
  <c r="E27" i="14" s="1"/>
  <c r="P92" i="4" a="1"/>
  <c r="P92" i="4" s="1"/>
  <c r="N92" i="4" a="1"/>
  <c r="N92" i="4" s="1"/>
  <c r="G26" i="14" s="1"/>
  <c r="M92" i="4" a="1"/>
  <c r="M92" i="4" s="1"/>
  <c r="F26" i="14" s="1"/>
  <c r="L92" i="4" a="1"/>
  <c r="L92" i="4" s="1"/>
  <c r="E26" i="14" s="1"/>
  <c r="P91" i="4" a="1"/>
  <c r="P91" i="4" s="1"/>
  <c r="N91" i="4" a="1"/>
  <c r="N91" i="4" s="1"/>
  <c r="G25" i="14" s="1"/>
  <c r="M91" i="4" a="1"/>
  <c r="M91" i="4" s="1"/>
  <c r="F25" i="14" s="1"/>
  <c r="L91" i="4" a="1"/>
  <c r="L91" i="4" s="1"/>
  <c r="E25" i="14" s="1"/>
  <c r="P90" i="4" a="1"/>
  <c r="P90" i="4" s="1"/>
  <c r="N90" i="4" a="1"/>
  <c r="N90" i="4" s="1"/>
  <c r="G24" i="14" s="1"/>
  <c r="M90" i="4" a="1"/>
  <c r="M90" i="4" s="1"/>
  <c r="F24" i="14" s="1"/>
  <c r="L90" i="4" a="1"/>
  <c r="L90" i="4" s="1"/>
  <c r="E24" i="14" s="1"/>
  <c r="P89" i="4" a="1"/>
  <c r="P89" i="4" s="1"/>
  <c r="N89" i="4" a="1"/>
  <c r="N89" i="4" s="1"/>
  <c r="G23" i="14" s="1"/>
  <c r="M89" i="4" a="1"/>
  <c r="M89" i="4" s="1"/>
  <c r="F23" i="14" s="1"/>
  <c r="L89" i="4" a="1"/>
  <c r="L89" i="4" s="1"/>
  <c r="E23" i="14" s="1"/>
  <c r="P88" i="4" a="1"/>
  <c r="P88" i="4" s="1"/>
  <c r="N88" i="4" a="1"/>
  <c r="N88" i="4" s="1"/>
  <c r="G22" i="14" s="1"/>
  <c r="M88" i="4" a="1"/>
  <c r="M88" i="4" s="1"/>
  <c r="F22" i="14" s="1"/>
  <c r="L88" i="4" a="1"/>
  <c r="L88" i="4" s="1"/>
  <c r="E22" i="14" s="1"/>
  <c r="P87" i="4" a="1"/>
  <c r="P87" i="4" s="1"/>
  <c r="N87" i="4" a="1"/>
  <c r="N87" i="4" s="1"/>
  <c r="G21" i="14" s="1"/>
  <c r="M87" i="4" a="1"/>
  <c r="M87" i="4" s="1"/>
  <c r="F21" i="14" s="1"/>
  <c r="L87" i="4" a="1"/>
  <c r="L87" i="4" s="1"/>
  <c r="E21" i="14" s="1"/>
  <c r="P86" i="4" a="1"/>
  <c r="P86" i="4" s="1"/>
  <c r="N86" i="4" a="1"/>
  <c r="N86" i="4" s="1"/>
  <c r="G20" i="14" s="1"/>
  <c r="M86" i="4" a="1"/>
  <c r="M86" i="4" s="1"/>
  <c r="F20" i="14" s="1"/>
  <c r="L86" i="4" a="1"/>
  <c r="L86" i="4" s="1"/>
  <c r="E20" i="14" s="1"/>
  <c r="P85" i="4" a="1"/>
  <c r="P85" i="4" s="1"/>
  <c r="N85" i="4" a="1"/>
  <c r="N85" i="4" s="1"/>
  <c r="G19" i="14" s="1"/>
  <c r="M85" i="4" a="1"/>
  <c r="M85" i="4" s="1"/>
  <c r="F19" i="14" s="1"/>
  <c r="P84" i="4" a="1"/>
  <c r="P84" i="4" s="1"/>
  <c r="N84" i="4" a="1"/>
  <c r="N84" i="4" s="1"/>
  <c r="G18" i="14" s="1"/>
  <c r="M84" i="4" a="1"/>
  <c r="M84" i="4" s="1"/>
  <c r="F18" i="14" s="1"/>
  <c r="P83" i="4" a="1"/>
  <c r="P83" i="4" s="1"/>
  <c r="N83" i="4" a="1"/>
  <c r="N83" i="4" s="1"/>
  <c r="G17" i="14" s="1"/>
  <c r="M83" i="4" a="1"/>
  <c r="M83" i="4" s="1"/>
  <c r="F17" i="14" s="1"/>
  <c r="L83" i="4" a="1"/>
  <c r="L83" i="4" s="1"/>
  <c r="E17" i="14" s="1"/>
  <c r="P82" i="4" a="1"/>
  <c r="P82" i="4" s="1"/>
  <c r="N82" i="4" a="1"/>
  <c r="N82" i="4" s="1"/>
  <c r="G16" i="14" s="1"/>
  <c r="M82" i="4" a="1"/>
  <c r="M82" i="4" s="1"/>
  <c r="F16" i="14" s="1"/>
  <c r="L82" i="4" a="1"/>
  <c r="L82" i="4" s="1"/>
  <c r="E16" i="14" s="1"/>
  <c r="H101" i="4" a="1"/>
  <c r="H101" i="4" s="1"/>
  <c r="F101" i="4" a="1"/>
  <c r="F101" i="4" s="1"/>
  <c r="G35" i="13" s="1"/>
  <c r="E101" i="4" a="1"/>
  <c r="E101" i="4" s="1"/>
  <c r="F35" i="13" s="1"/>
  <c r="D101" i="4" a="1"/>
  <c r="D101" i="4" s="1"/>
  <c r="E35" i="13" s="1"/>
  <c r="H100" i="4" a="1"/>
  <c r="H100" i="4" s="1"/>
  <c r="F100" i="4" a="1"/>
  <c r="F100" i="4" s="1"/>
  <c r="G34" i="13" s="1"/>
  <c r="E100" i="4" a="1"/>
  <c r="E100" i="4" s="1"/>
  <c r="F34" i="13" s="1"/>
  <c r="D100" i="4" a="1"/>
  <c r="D100" i="4" s="1"/>
  <c r="E34" i="13" s="1"/>
  <c r="H99" i="4" a="1"/>
  <c r="H99" i="4" s="1"/>
  <c r="F99" i="4" a="1"/>
  <c r="F99" i="4" s="1"/>
  <c r="G33" i="13" s="1"/>
  <c r="E99" i="4" a="1"/>
  <c r="E99" i="4" s="1"/>
  <c r="F33" i="13" s="1"/>
  <c r="D99" i="4" a="1"/>
  <c r="D99" i="4" s="1"/>
  <c r="E33" i="13" s="1"/>
  <c r="H98" i="4" a="1"/>
  <c r="H98" i="4" s="1"/>
  <c r="F98" i="4" a="1"/>
  <c r="F98" i="4" s="1"/>
  <c r="G32" i="13" s="1"/>
  <c r="E98" i="4" a="1"/>
  <c r="E98" i="4" s="1"/>
  <c r="F32" i="13" s="1"/>
  <c r="D98" i="4" a="1"/>
  <c r="D98" i="4" s="1"/>
  <c r="E32" i="13" s="1"/>
  <c r="H97" i="4" a="1"/>
  <c r="H97" i="4" s="1"/>
  <c r="F97" i="4" a="1"/>
  <c r="F97" i="4" s="1"/>
  <c r="G31" i="13" s="1"/>
  <c r="E97" i="4" a="1"/>
  <c r="E97" i="4" s="1"/>
  <c r="F31" i="13" s="1"/>
  <c r="D97" i="4" a="1"/>
  <c r="D97" i="4" s="1"/>
  <c r="E31" i="13" s="1"/>
  <c r="H96" i="4" a="1"/>
  <c r="H96" i="4" s="1"/>
  <c r="F96" i="4" a="1"/>
  <c r="F96" i="4" s="1"/>
  <c r="G30" i="13" s="1"/>
  <c r="E96" i="4" a="1"/>
  <c r="E96" i="4" s="1"/>
  <c r="F30" i="13" s="1"/>
  <c r="D96" i="4" a="1"/>
  <c r="D96" i="4" s="1"/>
  <c r="E30" i="13" s="1"/>
  <c r="H95" i="4" a="1"/>
  <c r="H95" i="4" s="1"/>
  <c r="F95" i="4" a="1"/>
  <c r="F95" i="4" s="1"/>
  <c r="G29" i="13" s="1"/>
  <c r="E95" i="4" a="1"/>
  <c r="E95" i="4" s="1"/>
  <c r="F29" i="13" s="1"/>
  <c r="D95" i="4" a="1"/>
  <c r="D95" i="4" s="1"/>
  <c r="E29" i="13" s="1"/>
  <c r="H94" i="4" a="1"/>
  <c r="H94" i="4" s="1"/>
  <c r="F94" i="4" a="1"/>
  <c r="F94" i="4" s="1"/>
  <c r="G28" i="13" s="1"/>
  <c r="E94" i="4" a="1"/>
  <c r="E94" i="4" s="1"/>
  <c r="F28" i="13" s="1"/>
  <c r="D94" i="4" a="1"/>
  <c r="D94" i="4" s="1"/>
  <c r="E28" i="13" s="1"/>
  <c r="H93" i="4" a="1"/>
  <c r="H93" i="4" s="1"/>
  <c r="F93" i="4" a="1"/>
  <c r="F93" i="4" s="1"/>
  <c r="G27" i="13" s="1"/>
  <c r="E93" i="4" a="1"/>
  <c r="E93" i="4" s="1"/>
  <c r="F27" i="13" s="1"/>
  <c r="D93" i="4" a="1"/>
  <c r="D93" i="4" s="1"/>
  <c r="E27" i="13" s="1"/>
  <c r="H92" i="4" a="1"/>
  <c r="H92" i="4" s="1"/>
  <c r="F92" i="4" a="1"/>
  <c r="F92" i="4" s="1"/>
  <c r="G26" i="13" s="1"/>
  <c r="E92" i="4" a="1"/>
  <c r="E92" i="4" s="1"/>
  <c r="F26" i="13" s="1"/>
  <c r="D92" i="4" a="1"/>
  <c r="D92" i="4" s="1"/>
  <c r="E26" i="13" s="1"/>
  <c r="H91" i="4" a="1"/>
  <c r="H91" i="4" s="1"/>
  <c r="F91" i="4" a="1"/>
  <c r="F91" i="4" s="1"/>
  <c r="E91" i="4" a="1"/>
  <c r="E91" i="4" s="1"/>
  <c r="D91" i="4" a="1"/>
  <c r="D91" i="4" s="1"/>
  <c r="H90" i="4" a="1"/>
  <c r="H90" i="4" s="1"/>
  <c r="F90" i="4" a="1"/>
  <c r="F90" i="4" s="1"/>
  <c r="E90" i="4" a="1"/>
  <c r="E90" i="4" s="1"/>
  <c r="D90" i="4" a="1"/>
  <c r="D90" i="4" s="1"/>
  <c r="H89" i="4" a="1"/>
  <c r="H89" i="4" s="1"/>
  <c r="F89" i="4" a="1"/>
  <c r="F89" i="4" s="1"/>
  <c r="E89" i="4" a="1"/>
  <c r="E89" i="4" s="1"/>
  <c r="D89" i="4" a="1"/>
  <c r="D89" i="4" s="1"/>
  <c r="H88" i="4" a="1"/>
  <c r="H88" i="4" s="1"/>
  <c r="F88" i="4" a="1"/>
  <c r="F88" i="4" s="1"/>
  <c r="E88" i="4" a="1"/>
  <c r="E88" i="4" s="1"/>
  <c r="D88" i="4" a="1"/>
  <c r="D88" i="4" s="1"/>
  <c r="H87" i="4" a="1"/>
  <c r="H87" i="4" s="1"/>
  <c r="F87" i="4" a="1"/>
  <c r="F87" i="4" s="1"/>
  <c r="E87" i="4" a="1"/>
  <c r="E87" i="4" s="1"/>
  <c r="D87" i="4" a="1"/>
  <c r="D87" i="4" s="1"/>
  <c r="H86" i="4" a="1"/>
  <c r="H86" i="4" s="1"/>
  <c r="F86" i="4" a="1"/>
  <c r="F86" i="4" s="1"/>
  <c r="E86" i="4" a="1"/>
  <c r="E86" i="4" s="1"/>
  <c r="D86" i="4" a="1"/>
  <c r="D86" i="4" s="1"/>
  <c r="H85" i="4" a="1"/>
  <c r="H85" i="4" s="1"/>
  <c r="F85" i="4" a="1"/>
  <c r="F85" i="4" s="1"/>
  <c r="E85" i="4" a="1"/>
  <c r="E85" i="4" s="1"/>
  <c r="D85" i="4" a="1"/>
  <c r="D85" i="4" s="1"/>
  <c r="H84" i="4" a="1"/>
  <c r="H84" i="4" s="1"/>
  <c r="F84" i="4" a="1"/>
  <c r="F84" i="4" s="1"/>
  <c r="E84" i="4" a="1"/>
  <c r="E84" i="4" s="1"/>
  <c r="D84" i="4" a="1"/>
  <c r="D84" i="4" s="1"/>
  <c r="H83" i="4" a="1"/>
  <c r="H83" i="4" s="1"/>
  <c r="F83" i="4" a="1"/>
  <c r="F83" i="4" s="1"/>
  <c r="E83" i="4" a="1"/>
  <c r="E83" i="4" s="1"/>
  <c r="D83" i="4" a="1"/>
  <c r="D83" i="4" s="1"/>
  <c r="H82" i="4" a="1"/>
  <c r="H82" i="4" s="1"/>
  <c r="F82" i="4" a="1"/>
  <c r="F82" i="4" s="1"/>
  <c r="E82" i="4" a="1"/>
  <c r="E82" i="4" s="1"/>
  <c r="D82" i="4" a="1"/>
  <c r="D82" i="4" s="1"/>
  <c r="E34" i="14" l="1"/>
  <c r="K100" i="4"/>
  <c r="J19" i="14"/>
  <c r="I19" i="14"/>
  <c r="J21" i="14"/>
  <c r="I21" i="14"/>
  <c r="J23" i="14"/>
  <c r="I23" i="14"/>
  <c r="J26" i="14"/>
  <c r="I26" i="14"/>
  <c r="J28" i="14"/>
  <c r="I28" i="14"/>
  <c r="J30" i="14"/>
  <c r="I30" i="14"/>
  <c r="J32" i="14"/>
  <c r="I32" i="14"/>
  <c r="J34" i="14"/>
  <c r="I34" i="14"/>
  <c r="I18" i="14"/>
  <c r="J18" i="14"/>
  <c r="J20" i="14"/>
  <c r="I20" i="14"/>
  <c r="I22" i="14"/>
  <c r="J22" i="14"/>
  <c r="J24" i="14"/>
  <c r="I24" i="14"/>
  <c r="J25" i="14"/>
  <c r="I25" i="14"/>
  <c r="J27" i="14"/>
  <c r="I27" i="14"/>
  <c r="J29" i="14"/>
  <c r="I29" i="14"/>
  <c r="J31" i="14"/>
  <c r="I31" i="14"/>
  <c r="J33" i="14"/>
  <c r="I33" i="14"/>
  <c r="J35" i="14"/>
  <c r="I35" i="14"/>
  <c r="J16" i="14"/>
  <c r="I16" i="14"/>
  <c r="I17" i="14"/>
  <c r="J17" i="14"/>
  <c r="I26" i="13"/>
  <c r="J26" i="13"/>
  <c r="I27" i="13"/>
  <c r="J27" i="13"/>
  <c r="I28" i="13"/>
  <c r="J28" i="13"/>
  <c r="I29" i="13"/>
  <c r="J29" i="13"/>
  <c r="J30" i="13"/>
  <c r="I30" i="13"/>
  <c r="J31" i="13"/>
  <c r="I31" i="13"/>
  <c r="J32" i="13"/>
  <c r="I32" i="13"/>
  <c r="J33" i="13"/>
  <c r="I33" i="13"/>
  <c r="J34" i="13"/>
  <c r="I34" i="13"/>
  <c r="J35" i="13"/>
  <c r="I35" i="13"/>
  <c r="C98" i="4"/>
  <c r="C100" i="4"/>
  <c r="K90" i="4"/>
  <c r="C88" i="4"/>
  <c r="C90" i="4"/>
  <c r="C92" i="4"/>
  <c r="C96" i="4"/>
  <c r="C94" i="4"/>
  <c r="K98" i="4"/>
  <c r="K96" i="4"/>
  <c r="K94" i="4"/>
  <c r="K88" i="4"/>
  <c r="K92" i="4"/>
  <c r="K86" i="4"/>
  <c r="K82" i="4"/>
  <c r="C86" i="4"/>
  <c r="C84" i="4"/>
  <c r="C82" i="4"/>
  <c r="E16" i="13"/>
  <c r="E18" i="13"/>
  <c r="E20" i="13"/>
  <c r="E22" i="13"/>
  <c r="E24" i="13"/>
  <c r="F17" i="13"/>
  <c r="F19" i="13"/>
  <c r="F20" i="13"/>
  <c r="F22" i="13"/>
  <c r="F24" i="13"/>
  <c r="G16" i="13"/>
  <c r="G17" i="13"/>
  <c r="G18" i="13"/>
  <c r="G19" i="13"/>
  <c r="G20" i="13"/>
  <c r="G21" i="13"/>
  <c r="G22" i="13"/>
  <c r="G23" i="13"/>
  <c r="G24" i="13"/>
  <c r="G25" i="13"/>
  <c r="E17" i="13"/>
  <c r="E19" i="13"/>
  <c r="E21" i="13"/>
  <c r="E23" i="13"/>
  <c r="E25" i="13"/>
  <c r="F16" i="13"/>
  <c r="F18" i="13"/>
  <c r="F21" i="13"/>
  <c r="F23" i="13"/>
  <c r="F25" i="13"/>
  <c r="J16" i="13"/>
  <c r="I16" i="13"/>
  <c r="I17" i="13"/>
  <c r="J17" i="13"/>
  <c r="I18" i="13"/>
  <c r="J18" i="13"/>
  <c r="J19" i="13"/>
  <c r="I19" i="13"/>
  <c r="J20" i="13"/>
  <c r="I20" i="13"/>
  <c r="I21" i="13"/>
  <c r="J21" i="13"/>
  <c r="J22" i="13"/>
  <c r="I22" i="13"/>
  <c r="J23" i="13"/>
  <c r="I23" i="13"/>
  <c r="J24" i="13"/>
  <c r="I24" i="13"/>
  <c r="I25" i="13"/>
  <c r="J25" i="13"/>
  <c r="AG37" i="4"/>
  <c r="AH37" i="4" s="1"/>
  <c r="X37" i="4" s="1"/>
  <c r="AG36" i="4"/>
  <c r="AH36" i="4" s="1"/>
  <c r="X36" i="4" s="1"/>
  <c r="AG35" i="4"/>
  <c r="AH35" i="4" s="1"/>
  <c r="X35" i="4" s="1"/>
  <c r="AG34" i="4"/>
  <c r="AH34" i="4" s="1"/>
  <c r="X34" i="4" s="1"/>
  <c r="AG33" i="4"/>
  <c r="AH33" i="4" s="1"/>
  <c r="X33" i="4" s="1"/>
  <c r="AG32" i="4"/>
  <c r="AH32" i="4" s="1"/>
  <c r="X32" i="4" s="1"/>
  <c r="AG31" i="4"/>
  <c r="AH31" i="4" s="1"/>
  <c r="X31" i="4" s="1"/>
  <c r="AG30" i="4"/>
  <c r="AH30" i="4" s="1"/>
  <c r="X30" i="4" s="1"/>
  <c r="AG29" i="4"/>
  <c r="AH29" i="4" s="1"/>
  <c r="X29" i="4" s="1"/>
  <c r="AG28" i="4"/>
  <c r="AH28" i="4" s="1"/>
  <c r="X28" i="4" s="1"/>
  <c r="AG27" i="4"/>
  <c r="AH27" i="4" s="1"/>
  <c r="X27" i="4" s="1"/>
  <c r="AG26" i="4"/>
  <c r="AH26" i="4" s="1"/>
  <c r="X26" i="4" s="1"/>
  <c r="AG25" i="4"/>
  <c r="AH25" i="4" s="1"/>
  <c r="X25" i="4" s="1"/>
  <c r="AG24" i="4"/>
  <c r="AH24" i="4" s="1"/>
  <c r="X24" i="4" s="1"/>
  <c r="AG23" i="4"/>
  <c r="AH23" i="4" s="1"/>
  <c r="X23" i="4" s="1"/>
  <c r="AG22" i="4"/>
  <c r="AH22" i="4" s="1"/>
  <c r="X22" i="4" s="1"/>
  <c r="AG21" i="4"/>
  <c r="AH21" i="4" s="1"/>
  <c r="X21" i="4" s="1"/>
  <c r="AG20" i="4"/>
  <c r="AH20" i="4" s="1"/>
  <c r="X20" i="4" s="1"/>
  <c r="AG19" i="4"/>
  <c r="AH19" i="4" s="1"/>
  <c r="X19" i="4" s="1"/>
  <c r="AG18" i="4"/>
  <c r="AH18" i="4" s="1"/>
  <c r="X18" i="4" s="1"/>
  <c r="AI27" i="4"/>
  <c r="AJ27" i="4" s="1"/>
  <c r="AE27" i="4" s="1"/>
  <c r="AI37" i="4"/>
  <c r="AJ37" i="4" s="1"/>
  <c r="AE37" i="4" s="1"/>
  <c r="AI36" i="4"/>
  <c r="AJ36" i="4" s="1"/>
  <c r="AE36" i="4" s="1"/>
  <c r="AI35" i="4"/>
  <c r="AJ35" i="4" s="1"/>
  <c r="AE35" i="4" s="1"/>
  <c r="AI34" i="4"/>
  <c r="AJ34" i="4" s="1"/>
  <c r="AE34" i="4" s="1"/>
  <c r="AI33" i="4"/>
  <c r="AJ33" i="4" s="1"/>
  <c r="AE33" i="4" s="1"/>
  <c r="AI32" i="4"/>
  <c r="AJ32" i="4" s="1"/>
  <c r="AE32" i="4" s="1"/>
  <c r="AI31" i="4"/>
  <c r="AJ31" i="4" s="1"/>
  <c r="AE31" i="4" s="1"/>
  <c r="AI30" i="4"/>
  <c r="AJ30" i="4" s="1"/>
  <c r="AE30" i="4" s="1"/>
  <c r="AI29" i="4"/>
  <c r="AJ29" i="4" s="1"/>
  <c r="AE29" i="4" s="1"/>
  <c r="AI28" i="4"/>
  <c r="AJ28" i="4" s="1"/>
  <c r="AE28" i="4" s="1"/>
  <c r="AI26" i="4"/>
  <c r="AJ26" i="4" s="1"/>
  <c r="AE26" i="4" s="1"/>
  <c r="AI25" i="4"/>
  <c r="AJ25" i="4" s="1"/>
  <c r="AE25" i="4" s="1"/>
  <c r="AI24" i="4"/>
  <c r="AJ24" i="4" s="1"/>
  <c r="AE24" i="4" s="1"/>
  <c r="AI23" i="4"/>
  <c r="AJ23" i="4" s="1"/>
  <c r="AE23" i="4" s="1"/>
  <c r="AI22" i="4"/>
  <c r="AJ22" i="4" s="1"/>
  <c r="AE22" i="4" s="1"/>
  <c r="AI21" i="4"/>
  <c r="AJ21" i="4" s="1"/>
  <c r="AE21" i="4" s="1"/>
  <c r="AI20" i="4"/>
  <c r="AJ20" i="4" s="1"/>
  <c r="AE20" i="4" s="1"/>
  <c r="AI19" i="4"/>
  <c r="AJ19" i="4" s="1"/>
  <c r="AE19" i="4" s="1"/>
  <c r="AI18" i="4"/>
  <c r="AJ18" i="4" s="1"/>
  <c r="AE18" i="4" s="1"/>
  <c r="V18" i="4"/>
  <c r="W18" i="4"/>
  <c r="D34" i="14" l="1"/>
  <c r="X100" i="4"/>
  <c r="D34" i="13"/>
  <c r="T100" i="4"/>
  <c r="T96" i="4"/>
  <c r="D32" i="13"/>
  <c r="T98" i="4"/>
  <c r="T86" i="4"/>
  <c r="T88" i="4"/>
  <c r="X82" i="4"/>
  <c r="D16" i="14"/>
  <c r="X90" i="4"/>
  <c r="D24" i="14"/>
  <c r="D20" i="14"/>
  <c r="X86" i="4"/>
  <c r="X84" i="4"/>
  <c r="X96" i="4"/>
  <c r="D30" i="14"/>
  <c r="D22" i="14"/>
  <c r="X88" i="4"/>
  <c r="X94" i="4"/>
  <c r="D28" i="14"/>
  <c r="X92" i="4"/>
  <c r="D26" i="14"/>
  <c r="X98" i="4"/>
  <c r="D32" i="14"/>
  <c r="T82" i="4"/>
  <c r="T92" i="4"/>
  <c r="D26" i="13"/>
  <c r="T94" i="4"/>
  <c r="D28" i="13"/>
  <c r="T90" i="4"/>
  <c r="T84" i="4"/>
  <c r="D30" i="13"/>
  <c r="D22" i="13"/>
  <c r="D18" i="13"/>
  <c r="D20" i="13"/>
  <c r="D24" i="13"/>
  <c r="D1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<sst xmlns="http://schemas.openxmlformats.org/spreadsheetml/2006/main" count="1224" uniqueCount="520">
  <si>
    <t>必ず最初に読んでください</t>
    <rPh sb="0" eb="1">
      <t>カナラ</t>
    </rPh>
    <rPh sb="2" eb="4">
      <t>サイショ</t>
    </rPh>
    <rPh sb="5" eb="6">
      <t>ヨ</t>
    </rPh>
    <phoneticPr fontId="2"/>
  </si>
  <si>
    <t>入力がすべて終わったら、次のようにして申込書をプリントアウトしてください。
　　「男子」「女子」のタブをクリック → 画面を確認 → 印刷（申込書が印刷されます）</t>
    <rPh sb="41" eb="43">
      <t>ダンシ</t>
    </rPh>
    <rPh sb="45" eb="47">
      <t>ジョシ</t>
    </rPh>
    <phoneticPr fontId="2"/>
  </si>
  <si>
    <t>基本データ</t>
    <rPh sb="0" eb="2">
      <t>キホン</t>
    </rPh>
    <phoneticPr fontId="2"/>
  </si>
  <si>
    <t>岐阜地区</t>
    <rPh sb="0" eb="2">
      <t>ギフ</t>
    </rPh>
    <rPh sb="2" eb="4">
      <t>チク</t>
    </rPh>
    <phoneticPr fontId="25"/>
  </si>
  <si>
    <t>地　区　名</t>
    <rPh sb="0" eb="1">
      <t>チ</t>
    </rPh>
    <rPh sb="2" eb="3">
      <t>ク</t>
    </rPh>
    <rPh sb="4" eb="5">
      <t>メイ</t>
    </rPh>
    <phoneticPr fontId="2"/>
  </si>
  <si>
    <t>西濃地区</t>
    <rPh sb="0" eb="2">
      <t>セイノウ</t>
    </rPh>
    <rPh sb="2" eb="4">
      <t>チク</t>
    </rPh>
    <phoneticPr fontId="25"/>
  </si>
  <si>
    <t>学　校　名</t>
    <rPh sb="0" eb="1">
      <t>ガク</t>
    </rPh>
    <rPh sb="2" eb="3">
      <t>コウ</t>
    </rPh>
    <rPh sb="4" eb="5">
      <t>メイ</t>
    </rPh>
    <phoneticPr fontId="2"/>
  </si>
  <si>
    <t>高等学校</t>
    <rPh sb="0" eb="2">
      <t>コウトウ</t>
    </rPh>
    <rPh sb="2" eb="4">
      <t>ガッコウ</t>
    </rPh>
    <phoneticPr fontId="2"/>
  </si>
  <si>
    <t>中濃地区</t>
    <rPh sb="0" eb="2">
      <t>チュウノウ</t>
    </rPh>
    <rPh sb="2" eb="4">
      <t>チク</t>
    </rPh>
    <phoneticPr fontId="25"/>
  </si>
  <si>
    <t>校　長　名</t>
    <rPh sb="0" eb="1">
      <t>コウ</t>
    </rPh>
    <rPh sb="2" eb="3">
      <t>チョウ</t>
    </rPh>
    <rPh sb="4" eb="5">
      <t>メイ</t>
    </rPh>
    <phoneticPr fontId="2"/>
  </si>
  <si>
    <t>ここは、正しく入力されているかのチェックです。空白ならOK！</t>
    <rPh sb="4" eb="5">
      <t>タダ</t>
    </rPh>
    <rPh sb="7" eb="9">
      <t>ニュウリョク</t>
    </rPh>
    <rPh sb="23" eb="25">
      <t>クウハク</t>
    </rPh>
    <phoneticPr fontId="25"/>
  </si>
  <si>
    <t>東濃地区</t>
    <rPh sb="0" eb="2">
      <t>トウノウ</t>
    </rPh>
    <rPh sb="2" eb="4">
      <t>チク</t>
    </rPh>
    <phoneticPr fontId="25"/>
  </si>
  <si>
    <t>男子責任者（顧問名）</t>
    <rPh sb="0" eb="2">
      <t>ダンシ</t>
    </rPh>
    <rPh sb="2" eb="5">
      <t>セキニンシャ</t>
    </rPh>
    <rPh sb="6" eb="8">
      <t>コモン</t>
    </rPh>
    <rPh sb="8" eb="9">
      <t>メイ</t>
    </rPh>
    <phoneticPr fontId="2"/>
  </si>
  <si>
    <t>×がでたら、注意点をみてください。男女同じです。</t>
    <phoneticPr fontId="25"/>
  </si>
  <si>
    <t>男子団体
監督名</t>
    <rPh sb="0" eb="2">
      <t>ダンシ</t>
    </rPh>
    <rPh sb="2" eb="4">
      <t>ダンタイ</t>
    </rPh>
    <rPh sb="5" eb="7">
      <t>カントク</t>
    </rPh>
    <rPh sb="7" eb="8">
      <t>メイ</t>
    </rPh>
    <phoneticPr fontId="2"/>
  </si>
  <si>
    <t>女子責任者（顧問名）</t>
    <rPh sb="0" eb="2">
      <t>ジョシ</t>
    </rPh>
    <rPh sb="2" eb="5">
      <t>セキニンシャ</t>
    </rPh>
    <rPh sb="6" eb="8">
      <t>コモン</t>
    </rPh>
    <rPh sb="8" eb="9">
      <t>メイ</t>
    </rPh>
    <phoneticPr fontId="2"/>
  </si>
  <si>
    <t>女子団体
監督名</t>
    <rPh sb="0" eb="2">
      <t>ジョシ</t>
    </rPh>
    <rPh sb="2" eb="4">
      <t>ダンタイ</t>
    </rPh>
    <rPh sb="5" eb="7">
      <t>カントク</t>
    </rPh>
    <rPh sb="7" eb="8">
      <t>メイ</t>
    </rPh>
    <phoneticPr fontId="2"/>
  </si>
  <si>
    <t>田中　諭志</t>
    <rPh sb="0" eb="2">
      <t>タナカ</t>
    </rPh>
    <rPh sb="3" eb="5">
      <t>サトシココロザシ</t>
    </rPh>
    <phoneticPr fontId="25"/>
  </si>
  <si>
    <r>
      <t>男子校内順位順</t>
    </r>
    <r>
      <rPr>
        <b/>
        <sz val="11"/>
        <rFont val="HG丸ｺﾞｼｯｸM-PRO"/>
        <family val="3"/>
      </rPr>
      <t>(シングルス)</t>
    </r>
    <rPh sb="0" eb="2">
      <t>ダンシ</t>
    </rPh>
    <rPh sb="2" eb="4">
      <t>コウナイ</t>
    </rPh>
    <rPh sb="4" eb="6">
      <t>ジュンイ</t>
    </rPh>
    <rPh sb="6" eb="7">
      <t>ジュン</t>
    </rPh>
    <phoneticPr fontId="2"/>
  </si>
  <si>
    <t>同意を得
て ○↓</t>
    <rPh sb="0" eb="2">
      <t>ドウイ</t>
    </rPh>
    <rPh sb="3" eb="4">
      <t>エ</t>
    </rPh>
    <phoneticPr fontId="2"/>
  </si>
  <si>
    <r>
      <t>女子校内順位順</t>
    </r>
    <r>
      <rPr>
        <b/>
        <sz val="12"/>
        <rFont val="HG丸ｺﾞｼｯｸM-PRO"/>
        <family val="3"/>
      </rPr>
      <t>(シングルス)</t>
    </r>
    <rPh sb="0" eb="2">
      <t>ジョシ</t>
    </rPh>
    <rPh sb="2" eb="4">
      <t>コウナイ</t>
    </rPh>
    <rPh sb="4" eb="6">
      <t>ジュンイ</t>
    </rPh>
    <rPh sb="6" eb="7">
      <t>ジュン</t>
    </rPh>
    <phoneticPr fontId="2"/>
  </si>
  <si>
    <t>男子</t>
    <rPh sb="0" eb="2">
      <t>ダンシ</t>
    </rPh>
    <phoneticPr fontId="25"/>
  </si>
  <si>
    <t>女子</t>
    <rPh sb="0" eb="2">
      <t>ジョシ</t>
    </rPh>
    <phoneticPr fontId="25"/>
  </si>
  <si>
    <t>学年対応表</t>
    <rPh sb="0" eb="2">
      <t>ガクネン</t>
    </rPh>
    <rPh sb="2" eb="4">
      <t>タイオウ</t>
    </rPh>
    <rPh sb="4" eb="5">
      <t>ヒョウ</t>
    </rPh>
    <phoneticPr fontId="34"/>
  </si>
  <si>
    <t>←ここに年度を入力</t>
    <rPh sb="4" eb="6">
      <t>ネンド</t>
    </rPh>
    <rPh sb="7" eb="9">
      <t>ニュウリョク</t>
    </rPh>
    <phoneticPr fontId="25"/>
  </si>
  <si>
    <t>順位</t>
    <rPh sb="0" eb="2">
      <t>ジュンイ</t>
    </rPh>
    <phoneticPr fontId="2"/>
  </si>
  <si>
    <t>ｼﾝｸﾞﾙｽ
ﾎﾟｲﾝﾄ</t>
    <phoneticPr fontId="2"/>
  </si>
  <si>
    <t>ﾀﾞﾌﾞﾙｽ
ﾎﾟｲﾝﾄ</t>
    <phoneticPr fontId="2"/>
  </si>
  <si>
    <r>
      <t xml:space="preserve">選手名
</t>
    </r>
    <r>
      <rPr>
        <b/>
        <i/>
        <sz val="11"/>
        <color indexed="10"/>
        <rFont val="HG丸ｺﾞｼｯｸM-PRO"/>
        <family val="3"/>
      </rPr>
      <t>全角５文字</t>
    </r>
    <rPh sb="0" eb="3">
      <t>センシュメイ</t>
    </rPh>
    <rPh sb="4" eb="6">
      <t>ゼンカク</t>
    </rPh>
    <rPh sb="7" eb="9">
      <t>モジ</t>
    </rPh>
    <phoneticPr fontId="2"/>
  </si>
  <si>
    <t>学年</t>
    <rPh sb="0" eb="2">
      <t>ガクネン</t>
    </rPh>
    <phoneticPr fontId="2"/>
  </si>
  <si>
    <r>
      <t xml:space="preserve">生年月日
</t>
    </r>
    <r>
      <rPr>
        <b/>
        <i/>
        <sz val="11"/>
        <color indexed="10"/>
        <rFont val="HG丸ｺﾞｼｯｸM-PRO"/>
        <family val="3"/>
      </rPr>
      <t>半角</t>
    </r>
    <rPh sb="0" eb="2">
      <t>セイネン</t>
    </rPh>
    <rPh sb="2" eb="4">
      <t>ガッピ</t>
    </rPh>
    <rPh sb="5" eb="7">
      <t>ハンカク</t>
    </rPh>
    <phoneticPr fontId="2"/>
  </si>
  <si>
    <t>個人情報
等 同意</t>
    <rPh sb="0" eb="2">
      <t>コジン</t>
    </rPh>
    <rPh sb="2" eb="3">
      <t>ジョウ</t>
    </rPh>
    <rPh sb="3" eb="4">
      <t>ホウ</t>
    </rPh>
    <rPh sb="5" eb="6">
      <t>ナド</t>
    </rPh>
    <rPh sb="7" eb="9">
      <t>ドウイ</t>
    </rPh>
    <phoneticPr fontId="2"/>
  </si>
  <si>
    <t>シングルス
ポイント</t>
    <phoneticPr fontId="25"/>
  </si>
  <si>
    <t>ダブルス
ポイント</t>
    <phoneticPr fontId="25"/>
  </si>
  <si>
    <t>シングルス
ポイント
入力ミス</t>
    <rPh sb="11" eb="13">
      <t>ニュウリョク</t>
    </rPh>
    <phoneticPr fontId="25"/>
  </si>
  <si>
    <t>ダブルス
ポイント
入力ミス</t>
    <rPh sb="10" eb="12">
      <t>ニュウリョク</t>
    </rPh>
    <phoneticPr fontId="25"/>
  </si>
  <si>
    <t>字数
5文字？</t>
    <rPh sb="0" eb="2">
      <t>ジスウ</t>
    </rPh>
    <rPh sb="4" eb="6">
      <t>モジ</t>
    </rPh>
    <phoneticPr fontId="25"/>
  </si>
  <si>
    <t>全部入力
した？</t>
    <rPh sb="0" eb="2">
      <t>ゼンブ</t>
    </rPh>
    <rPh sb="2" eb="4">
      <t>ニュウリョク</t>
    </rPh>
    <phoneticPr fontId="25"/>
  </si>
  <si>
    <t>学年
正しい？</t>
    <rPh sb="0" eb="2">
      <t>ガクネン</t>
    </rPh>
    <rPh sb="3" eb="4">
      <t>タダ</t>
    </rPh>
    <phoneticPr fontId="25"/>
  </si>
  <si>
    <t>年齢</t>
    <rPh sb="0" eb="2">
      <t>ネンレイ</t>
    </rPh>
    <phoneticPr fontId="34"/>
  </si>
  <si>
    <t>学年</t>
    <rPh sb="0" eb="2">
      <t>ガクネン</t>
    </rPh>
    <phoneticPr fontId="34"/>
  </si>
  <si>
    <t>例</t>
    <rPh sb="0" eb="1">
      <t>レイ</t>
    </rPh>
    <phoneticPr fontId="2"/>
  </si>
  <si>
    <t>錦織　圭三</t>
    <rPh sb="0" eb="2">
      <t>ニシキオリ</t>
    </rPh>
    <rPh sb="3" eb="5">
      <t>ケイゾウ</t>
    </rPh>
    <phoneticPr fontId="2"/>
  </si>
  <si>
    <t>○</t>
    <phoneticPr fontId="2"/>
  </si>
  <si>
    <t>大坂なお子</t>
    <rPh sb="0" eb="2">
      <t>オオサカ</t>
    </rPh>
    <rPh sb="4" eb="5">
      <t>コ</t>
    </rPh>
    <phoneticPr fontId="2"/>
  </si>
  <si>
    <t>村田　佑太</t>
  </si>
  <si>
    <t>男子ダブルス</t>
    <rPh sb="0" eb="2">
      <t>ダンシ</t>
    </rPh>
    <phoneticPr fontId="2"/>
  </si>
  <si>
    <t>女子ダブルス</t>
    <rPh sb="0" eb="2">
      <t>ジョシ</t>
    </rPh>
    <phoneticPr fontId="2"/>
  </si>
  <si>
    <r>
      <t>ダブルスの順位は以下の順で！
１.まずは</t>
    </r>
    <r>
      <rPr>
        <b/>
        <sz val="11"/>
        <rFont val="HG丸ｺﾞｼｯｸM-PRO"/>
        <family val="3"/>
        <charset val="128"/>
      </rPr>
      <t>ダブルスポイント合計順</t>
    </r>
    <r>
      <rPr>
        <sz val="11"/>
        <rFont val="HG丸ｺﾞｼｯｸM-PRO"/>
        <family val="3"/>
        <charset val="128"/>
      </rPr>
      <t>　
２.次に</t>
    </r>
    <r>
      <rPr>
        <b/>
        <sz val="11"/>
        <rFont val="HG丸ｺﾞｼｯｸM-PRO"/>
        <family val="3"/>
        <charset val="128"/>
      </rPr>
      <t>校内順位合計順</t>
    </r>
    <r>
      <rPr>
        <sz val="11"/>
        <rFont val="HG丸ｺﾞｼｯｸM-PRO"/>
        <family val="3"/>
        <charset val="128"/>
      </rPr>
      <t>　
３.校内順位計が同じ時は、</t>
    </r>
    <r>
      <rPr>
        <b/>
        <sz val="11"/>
        <rFont val="HG丸ｺﾞｼｯｸM-PRO"/>
        <family val="3"/>
        <charset val="128"/>
      </rPr>
      <t>校内順位が高い選手のいるペア</t>
    </r>
    <r>
      <rPr>
        <sz val="11"/>
        <rFont val="HG丸ｺﾞｼｯｸM-PRO"/>
        <family val="3"/>
        <charset val="128"/>
      </rPr>
      <t>が上</t>
    </r>
    <rPh sb="5" eb="7">
      <t>ジュンイ</t>
    </rPh>
    <rPh sb="8" eb="10">
      <t>イカ</t>
    </rPh>
    <rPh sb="11" eb="12">
      <t>ジュン</t>
    </rPh>
    <rPh sb="28" eb="30">
      <t>ゴウケイ</t>
    </rPh>
    <rPh sb="30" eb="31">
      <t>ジュン</t>
    </rPh>
    <rPh sb="35" eb="36">
      <t>ツギ</t>
    </rPh>
    <rPh sb="37" eb="39">
      <t>コウナイ</t>
    </rPh>
    <rPh sb="39" eb="41">
      <t>ジュンイ</t>
    </rPh>
    <rPh sb="41" eb="43">
      <t>ゴウケイ</t>
    </rPh>
    <rPh sb="43" eb="44">
      <t>ジュン</t>
    </rPh>
    <rPh sb="48" eb="50">
      <t>コウナイ</t>
    </rPh>
    <rPh sb="50" eb="52">
      <t>ジュンイ</t>
    </rPh>
    <rPh sb="52" eb="53">
      <t>ケイ</t>
    </rPh>
    <rPh sb="54" eb="55">
      <t>オナ</t>
    </rPh>
    <rPh sb="56" eb="57">
      <t>トキ</t>
    </rPh>
    <rPh sb="59" eb="61">
      <t>コウナイ</t>
    </rPh>
    <rPh sb="61" eb="63">
      <t>ジュンイ</t>
    </rPh>
    <rPh sb="64" eb="65">
      <t>タカ</t>
    </rPh>
    <rPh sb="66" eb="68">
      <t>センシュ</t>
    </rPh>
    <rPh sb="74" eb="75">
      <t>ウエ</t>
    </rPh>
    <phoneticPr fontId="25"/>
  </si>
  <si>
    <t>校内順位</t>
    <rPh sb="0" eb="2">
      <t>コウナイ</t>
    </rPh>
    <rPh sb="2" eb="4">
      <t>ジュンイ</t>
    </rPh>
    <phoneticPr fontId="2"/>
  </si>
  <si>
    <t>ﾀﾞﾌﾞﾙｽ
ﾎﾟｲﾝﾄ計</t>
    <rPh sb="12" eb="13">
      <t>ケイ</t>
    </rPh>
    <phoneticPr fontId="2"/>
  </si>
  <si>
    <t>選手名</t>
    <rPh sb="0" eb="3">
      <t>センシュメイ</t>
    </rPh>
    <phoneticPr fontId="2"/>
  </si>
  <si>
    <t>生年月日</t>
    <rPh sb="0" eb="2">
      <t>セイネン</t>
    </rPh>
    <rPh sb="2" eb="4">
      <t>ガッピ</t>
    </rPh>
    <phoneticPr fontId="2"/>
  </si>
  <si>
    <r>
      <rPr>
        <b/>
        <sz val="16"/>
        <color rgb="FF0000FF"/>
        <rFont val="HG丸ｺﾞｼｯｸM-PRO"/>
        <family val="3"/>
        <charset val="128"/>
      </rPr>
      <t>青いセル</t>
    </r>
    <r>
      <rPr>
        <b/>
        <sz val="16"/>
        <rFont val="HG丸ｺﾞｼｯｸM-PRO"/>
        <family val="3"/>
      </rPr>
      <t>に校内順位を入力</t>
    </r>
    <r>
      <rPr>
        <b/>
        <sz val="12"/>
        <rFont val="HG丸ｺﾞｼｯｸM-PRO"/>
        <family val="3"/>
        <charset val="128"/>
      </rPr>
      <t>(後は自動ででます)</t>
    </r>
    <rPh sb="0" eb="1">
      <t>アオ</t>
    </rPh>
    <rPh sb="5" eb="7">
      <t>コウナイ</t>
    </rPh>
    <rPh sb="7" eb="9">
      <t>ジュンイ</t>
    </rPh>
    <rPh sb="10" eb="12">
      <t>ニュウリョク</t>
    </rPh>
    <rPh sb="13" eb="14">
      <t>アト</t>
    </rPh>
    <rPh sb="15" eb="17">
      <t>ジドウ</t>
    </rPh>
    <phoneticPr fontId="25"/>
  </si>
  <si>
    <t>校内
順位
合計</t>
    <rPh sb="0" eb="2">
      <t>コウナイ</t>
    </rPh>
    <rPh sb="3" eb="5">
      <t>ジュンイ</t>
    </rPh>
    <rPh sb="6" eb="8">
      <t>ゴウケイ</t>
    </rPh>
    <phoneticPr fontId="25"/>
  </si>
  <si>
    <t>ポイント
合計
順か？</t>
    <rPh sb="5" eb="7">
      <t>ゴウケイ</t>
    </rPh>
    <rPh sb="8" eb="9">
      <t>ジュン</t>
    </rPh>
    <phoneticPr fontId="25"/>
  </si>
  <si>
    <t>校内
順位
合計
順か？</t>
    <rPh sb="0" eb="2">
      <t>コウナイ</t>
    </rPh>
    <rPh sb="3" eb="5">
      <t>ジュンイ</t>
    </rPh>
    <rPh sb="6" eb="8">
      <t>ゴウケイ</t>
    </rPh>
    <rPh sb="9" eb="10">
      <t>ジュン</t>
    </rPh>
    <phoneticPr fontId="25"/>
  </si>
  <si>
    <t>校内
順位
合計
同じ時</t>
    <rPh sb="0" eb="2">
      <t>コウナイ</t>
    </rPh>
    <rPh sb="3" eb="5">
      <t>ジュンイ</t>
    </rPh>
    <rPh sb="6" eb="8">
      <t>ゴウケイ</t>
    </rPh>
    <rPh sb="9" eb="10">
      <t>オナ</t>
    </rPh>
    <rPh sb="11" eb="12">
      <t>トキ</t>
    </rPh>
    <phoneticPr fontId="25"/>
  </si>
  <si>
    <t>このページはすべて自動入力されますので、何も入力しないで下さい</t>
    <rPh sb="9" eb="11">
      <t>ジドウ</t>
    </rPh>
    <rPh sb="11" eb="13">
      <t>ニュウリョク</t>
    </rPh>
    <rPh sb="20" eb="21">
      <t>ナニ</t>
    </rPh>
    <rPh sb="22" eb="24">
      <t>ニュウリョク</t>
    </rPh>
    <rPh sb="28" eb="29">
      <t>クダ</t>
    </rPh>
    <phoneticPr fontId="2"/>
  </si>
  <si>
    <t>男子D　①</t>
    <rPh sb="0" eb="2">
      <t>ダンシ</t>
    </rPh>
    <phoneticPr fontId="2"/>
  </si>
  <si>
    <t>岐阜県高等学校体育連盟テニス専門部
　　　      部長　　川地　晃正　様</t>
    <phoneticPr fontId="25"/>
  </si>
  <si>
    <t>学校名</t>
    <rPh sb="0" eb="3">
      <t>ガッコウメイ</t>
    </rPh>
    <phoneticPr fontId="2"/>
  </si>
  <si>
    <t>学校長</t>
    <rPh sb="0" eb="3">
      <t>ガッコウチョウ</t>
    </rPh>
    <phoneticPr fontId="2"/>
  </si>
  <si>
    <t>印</t>
    <rPh sb="0" eb="1">
      <t>イン</t>
    </rPh>
    <phoneticPr fontId="2"/>
  </si>
  <si>
    <t>顧問名</t>
    <rPh sb="0" eb="2">
      <t>コモン</t>
    </rPh>
    <rPh sb="2" eb="3">
      <t>メイ</t>
    </rPh>
    <phoneticPr fontId="2"/>
  </si>
  <si>
    <t>(申込責任者)</t>
    <rPh sb="1" eb="3">
      <t>モウシコミ</t>
    </rPh>
    <rPh sb="3" eb="6">
      <t>セキニンシャ</t>
    </rPh>
    <phoneticPr fontId="2"/>
  </si>
  <si>
    <t>　下記の者が標記練習会に参加することを認め、申し込み致します。尚、個人情報等の取り扱いに関する
　選手（保護者）の同意を確認しました。</t>
    <rPh sb="1" eb="3">
      <t>カキ</t>
    </rPh>
    <rPh sb="4" eb="5">
      <t>モノ</t>
    </rPh>
    <rPh sb="6" eb="8">
      <t>ヒョウキ</t>
    </rPh>
    <rPh sb="8" eb="10">
      <t>レンシュウ</t>
    </rPh>
    <rPh sb="10" eb="11">
      <t>カイ</t>
    </rPh>
    <rPh sb="12" eb="14">
      <t>サンカ</t>
    </rPh>
    <rPh sb="19" eb="20">
      <t>ミト</t>
    </rPh>
    <rPh sb="22" eb="23">
      <t>モウ</t>
    </rPh>
    <rPh sb="24" eb="25">
      <t>コ</t>
    </rPh>
    <rPh sb="26" eb="27">
      <t>イタ</t>
    </rPh>
    <rPh sb="31" eb="32">
      <t>ナオ</t>
    </rPh>
    <rPh sb="33" eb="35">
      <t>コジン</t>
    </rPh>
    <rPh sb="35" eb="37">
      <t>ジョウホウ</t>
    </rPh>
    <rPh sb="37" eb="38">
      <t>ナド</t>
    </rPh>
    <rPh sb="39" eb="40">
      <t>ト</t>
    </rPh>
    <rPh sb="41" eb="42">
      <t>アツカ</t>
    </rPh>
    <rPh sb="44" eb="45">
      <t>カン</t>
    </rPh>
    <rPh sb="49" eb="51">
      <t>センシュ</t>
    </rPh>
    <rPh sb="52" eb="55">
      <t>ホゴシャ</t>
    </rPh>
    <rPh sb="57" eb="59">
      <t>ドウイ</t>
    </rPh>
    <rPh sb="60" eb="62">
      <t>カクニン</t>
    </rPh>
    <phoneticPr fontId="2"/>
  </si>
  <si>
    <t>総合
順位</t>
    <rPh sb="0" eb="2">
      <t>ソウゴウ</t>
    </rPh>
    <rPh sb="3" eb="5">
      <t>ジュンイ</t>
    </rPh>
    <phoneticPr fontId="2"/>
  </si>
  <si>
    <t>校内
順位</t>
    <rPh sb="0" eb="2">
      <t>コウナイ</t>
    </rPh>
    <rPh sb="3" eb="5">
      <t>ジュンイ</t>
    </rPh>
    <phoneticPr fontId="2"/>
  </si>
  <si>
    <t>合計
ﾎﾟｲﾝﾄ</t>
    <rPh sb="0" eb="2">
      <t>ゴウケイ</t>
    </rPh>
    <phoneticPr fontId="2"/>
  </si>
  <si>
    <t>ダブルス
個別ﾎﾟｲﾝﾄ</t>
    <rPh sb="5" eb="7">
      <t>コベツ</t>
    </rPh>
    <phoneticPr fontId="2"/>
  </si>
  <si>
    <t>選　手　名</t>
    <rPh sb="0" eb="1">
      <t>セン</t>
    </rPh>
    <rPh sb="2" eb="3">
      <t>テ</t>
    </rPh>
    <rPh sb="4" eb="5">
      <t>メイ</t>
    </rPh>
    <phoneticPr fontId="2"/>
  </si>
  <si>
    <t>学
年</t>
    <rPh sb="0" eb="1">
      <t>ガク</t>
    </rPh>
    <rPh sb="2" eb="3">
      <t>トシ</t>
    </rPh>
    <phoneticPr fontId="2"/>
  </si>
  <si>
    <t>個人情
報同意</t>
    <rPh sb="0" eb="2">
      <t>コジン</t>
    </rPh>
    <rPh sb="2" eb="3">
      <t>ジョウ</t>
    </rPh>
    <rPh sb="4" eb="5">
      <t>ホウ</t>
    </rPh>
    <rPh sb="5" eb="7">
      <t>ドウイ</t>
    </rPh>
    <phoneticPr fontId="2"/>
  </si>
  <si>
    <t>肖像権
同意</t>
    <rPh sb="0" eb="3">
      <t>ショウゾウケン</t>
    </rPh>
    <rPh sb="4" eb="6">
      <t>ドウイ</t>
    </rPh>
    <phoneticPr fontId="2"/>
  </si>
  <si>
    <t>備　考</t>
    <rPh sb="0" eb="1">
      <t>ソナエ</t>
    </rPh>
    <rPh sb="2" eb="3">
      <t>コウ</t>
    </rPh>
    <phoneticPr fontId="2"/>
  </si>
  <si>
    <t>※ ダブルスポイントがない場合は、シングルスの校内順位を記入し、ペアの順位合計の小さい方から総合順位をつけて下さい。</t>
    <rPh sb="13" eb="15">
      <t>バアイ</t>
    </rPh>
    <rPh sb="23" eb="25">
      <t>コウナイ</t>
    </rPh>
    <rPh sb="25" eb="27">
      <t>ジュンイ</t>
    </rPh>
    <rPh sb="28" eb="30">
      <t>キニュウ</t>
    </rPh>
    <rPh sb="35" eb="37">
      <t>ジュンイ</t>
    </rPh>
    <rPh sb="37" eb="39">
      <t>ゴウケイ</t>
    </rPh>
    <rPh sb="40" eb="41">
      <t>チイ</t>
    </rPh>
    <rPh sb="43" eb="44">
      <t>ホウ</t>
    </rPh>
    <rPh sb="46" eb="48">
      <t>ソウゴウ</t>
    </rPh>
    <rPh sb="48" eb="50">
      <t>ジュンイ</t>
    </rPh>
    <rPh sb="54" eb="55">
      <t>クダ</t>
    </rPh>
    <phoneticPr fontId="2"/>
  </si>
  <si>
    <t>個人情報・肖像権の取り扱いに関する選手（保護者）の同意を確認しました。</t>
    <rPh sb="5" eb="8">
      <t>ショウゾウケン</t>
    </rPh>
    <rPh sb="9" eb="10">
      <t>ト</t>
    </rPh>
    <rPh sb="11" eb="12">
      <t>アツカ</t>
    </rPh>
    <rPh sb="14" eb="15">
      <t>カン</t>
    </rPh>
    <rPh sb="17" eb="19">
      <t>センシュ</t>
    </rPh>
    <rPh sb="20" eb="23">
      <t>ホゴシャ</t>
    </rPh>
    <rPh sb="25" eb="27">
      <t>ドウイ</t>
    </rPh>
    <rPh sb="28" eb="30">
      <t>カクニン</t>
    </rPh>
    <phoneticPr fontId="2"/>
  </si>
  <si>
    <t>申込責任者氏名</t>
    <rPh sb="0" eb="2">
      <t>モウシコミ</t>
    </rPh>
    <rPh sb="2" eb="5">
      <t>セキニンシャ</t>
    </rPh>
    <rPh sb="5" eb="7">
      <t>シメイ</t>
    </rPh>
    <phoneticPr fontId="2"/>
  </si>
  <si>
    <t xml:space="preserve">  印</t>
    <rPh sb="2" eb="3">
      <t>イン</t>
    </rPh>
    <phoneticPr fontId="2"/>
  </si>
  <si>
    <t>（テニス部顧問）</t>
    <rPh sb="4" eb="5">
      <t>ブ</t>
    </rPh>
    <rPh sb="5" eb="7">
      <t>コモン</t>
    </rPh>
    <phoneticPr fontId="2"/>
  </si>
  <si>
    <t>男子D　②</t>
    <rPh sb="0" eb="2">
      <t>ダンシ</t>
    </rPh>
    <phoneticPr fontId="2"/>
  </si>
  <si>
    <t>岐阜県高等学校体育連盟テニス専門部
　　　      部長　　川地　晃正　様</t>
  </si>
  <si>
    <t>　下記の者は、本校に在学している生徒で、標記大会に出場することを認め、参加申し込み致します。</t>
    <rPh sb="1" eb="3">
      <t>カキ</t>
    </rPh>
    <rPh sb="4" eb="5">
      <t>モノ</t>
    </rPh>
    <rPh sb="7" eb="9">
      <t>ホンコウ</t>
    </rPh>
    <rPh sb="10" eb="12">
      <t>ザイガク</t>
    </rPh>
    <rPh sb="16" eb="18">
      <t>セイト</t>
    </rPh>
    <rPh sb="20" eb="22">
      <t>ヒョウキ</t>
    </rPh>
    <rPh sb="22" eb="24">
      <t>タイカイ</t>
    </rPh>
    <rPh sb="25" eb="27">
      <t>シュツジョウ</t>
    </rPh>
    <rPh sb="32" eb="33">
      <t>ミト</t>
    </rPh>
    <rPh sb="35" eb="37">
      <t>サンカ</t>
    </rPh>
    <rPh sb="37" eb="38">
      <t>モウ</t>
    </rPh>
    <rPh sb="39" eb="40">
      <t>コ</t>
    </rPh>
    <rPh sb="41" eb="42">
      <t>イタ</t>
    </rPh>
    <phoneticPr fontId="2"/>
  </si>
  <si>
    <t>女子D　①</t>
    <rPh sb="0" eb="2">
      <t>ジョシ</t>
    </rPh>
    <phoneticPr fontId="2"/>
  </si>
  <si>
    <t>通番</t>
    <rPh sb="0" eb="2">
      <t>ツウバン</t>
    </rPh>
    <phoneticPr fontId="25"/>
  </si>
  <si>
    <t>学校名</t>
    <rPh sb="0" eb="3">
      <t>ガッコウメイ</t>
    </rPh>
    <phoneticPr fontId="25"/>
  </si>
  <si>
    <t>岐阜</t>
    <rPh sb="0" eb="2">
      <t>ギフ</t>
    </rPh>
    <phoneticPr fontId="2"/>
  </si>
  <si>
    <t>岐阜北</t>
    <rPh sb="0" eb="2">
      <t>ギフ</t>
    </rPh>
    <rPh sb="2" eb="3">
      <t>キタ</t>
    </rPh>
    <phoneticPr fontId="2"/>
  </si>
  <si>
    <t>加納</t>
    <rPh sb="0" eb="2">
      <t>カノウ</t>
    </rPh>
    <phoneticPr fontId="2"/>
  </si>
  <si>
    <t>岐阜総合</t>
    <rPh sb="0" eb="2">
      <t>ギフ</t>
    </rPh>
    <rPh sb="2" eb="4">
      <t>ソウゴウ</t>
    </rPh>
    <phoneticPr fontId="2"/>
  </si>
  <si>
    <t>県岐阜商</t>
    <rPh sb="0" eb="1">
      <t>ケン</t>
    </rPh>
    <rPh sb="1" eb="3">
      <t>ギフ</t>
    </rPh>
    <rPh sb="3" eb="4">
      <t>ショウ</t>
    </rPh>
    <phoneticPr fontId="2"/>
  </si>
  <si>
    <t>岐南工</t>
    <rPh sb="0" eb="2">
      <t>ギナン</t>
    </rPh>
    <rPh sb="2" eb="3">
      <t>コウ</t>
    </rPh>
    <phoneticPr fontId="2"/>
  </si>
  <si>
    <t>岐阜城北</t>
    <rPh sb="0" eb="2">
      <t>ギフ</t>
    </rPh>
    <rPh sb="2" eb="4">
      <t>ジョウホク</t>
    </rPh>
    <phoneticPr fontId="2"/>
  </si>
  <si>
    <t>各務原</t>
    <rPh sb="0" eb="3">
      <t>カカミガハラ</t>
    </rPh>
    <phoneticPr fontId="2"/>
  </si>
  <si>
    <t>各務原西</t>
    <rPh sb="0" eb="3">
      <t>カカミガハラ</t>
    </rPh>
    <rPh sb="3" eb="4">
      <t>ニシ</t>
    </rPh>
    <phoneticPr fontId="2"/>
  </si>
  <si>
    <t>山県</t>
    <rPh sb="0" eb="2">
      <t>ヤマガタ</t>
    </rPh>
    <phoneticPr fontId="5"/>
  </si>
  <si>
    <t>岐阜工</t>
    <rPh sb="0" eb="2">
      <t>ギフ</t>
    </rPh>
    <rPh sb="2" eb="3">
      <t>コウ</t>
    </rPh>
    <phoneticPr fontId="2"/>
  </si>
  <si>
    <t>市岐阜商</t>
    <rPh sb="0" eb="1">
      <t>シ</t>
    </rPh>
    <rPh sb="1" eb="3">
      <t>ギフ</t>
    </rPh>
    <rPh sb="3" eb="4">
      <t>ショウ</t>
    </rPh>
    <phoneticPr fontId="2"/>
  </si>
  <si>
    <t>岐阜高専</t>
    <rPh sb="0" eb="2">
      <t>ギフ</t>
    </rPh>
    <rPh sb="2" eb="4">
      <t>コウセン</t>
    </rPh>
    <phoneticPr fontId="2"/>
  </si>
  <si>
    <t>済美</t>
    <rPh sb="0" eb="1">
      <t>サイ</t>
    </rPh>
    <rPh sb="1" eb="2">
      <t>ビ</t>
    </rPh>
    <phoneticPr fontId="2"/>
  </si>
  <si>
    <t>岐阜東</t>
    <rPh sb="0" eb="2">
      <t>ギフ</t>
    </rPh>
    <rPh sb="2" eb="3">
      <t>ヒガシ</t>
    </rPh>
    <phoneticPr fontId="2"/>
  </si>
  <si>
    <t>岐阜聖徳学園</t>
    <rPh sb="0" eb="2">
      <t>ギフ</t>
    </rPh>
    <rPh sb="2" eb="4">
      <t>ショウトク</t>
    </rPh>
    <rPh sb="4" eb="6">
      <t>ガクエン</t>
    </rPh>
    <phoneticPr fontId="2"/>
  </si>
  <si>
    <t>聖マリア</t>
    <rPh sb="0" eb="1">
      <t>セイ</t>
    </rPh>
    <phoneticPr fontId="2"/>
  </si>
  <si>
    <t>鹿島朝日</t>
    <rPh sb="0" eb="2">
      <t>カシマ</t>
    </rPh>
    <rPh sb="2" eb="4">
      <t>アサヒ</t>
    </rPh>
    <phoneticPr fontId="1"/>
  </si>
  <si>
    <t>池田</t>
    <rPh sb="0" eb="2">
      <t>イケダ</t>
    </rPh>
    <phoneticPr fontId="2"/>
  </si>
  <si>
    <t>大垣北</t>
    <rPh sb="0" eb="2">
      <t>オオガキ</t>
    </rPh>
    <rPh sb="2" eb="3">
      <t>キタ</t>
    </rPh>
    <phoneticPr fontId="2"/>
  </si>
  <si>
    <t>大垣南</t>
    <rPh sb="0" eb="2">
      <t>オオガキ</t>
    </rPh>
    <rPh sb="2" eb="3">
      <t>ミナミ</t>
    </rPh>
    <phoneticPr fontId="2"/>
  </si>
  <si>
    <t>大垣東</t>
    <rPh sb="0" eb="2">
      <t>オオガキ</t>
    </rPh>
    <rPh sb="2" eb="3">
      <t>ヒガシ</t>
    </rPh>
    <phoneticPr fontId="2"/>
  </si>
  <si>
    <t>大垣西</t>
    <rPh sb="0" eb="2">
      <t>オオガキ</t>
    </rPh>
    <rPh sb="2" eb="3">
      <t>ニシ</t>
    </rPh>
    <phoneticPr fontId="2"/>
  </si>
  <si>
    <t>郡上</t>
    <rPh sb="0" eb="2">
      <t>グジョウ</t>
    </rPh>
    <phoneticPr fontId="2"/>
  </si>
  <si>
    <t>武義</t>
    <rPh sb="0" eb="2">
      <t>タケヨシ</t>
    </rPh>
    <phoneticPr fontId="2"/>
  </si>
  <si>
    <t>関有知</t>
    <rPh sb="0" eb="1">
      <t>セキ</t>
    </rPh>
    <rPh sb="1" eb="2">
      <t>ユウ</t>
    </rPh>
    <rPh sb="2" eb="3">
      <t>チ</t>
    </rPh>
    <phoneticPr fontId="3"/>
  </si>
  <si>
    <t>関</t>
    <rPh sb="0" eb="1">
      <t>セキ</t>
    </rPh>
    <phoneticPr fontId="2"/>
  </si>
  <si>
    <t>関商工</t>
    <rPh sb="0" eb="1">
      <t>セキ</t>
    </rPh>
    <rPh sb="1" eb="2">
      <t>ショウ</t>
    </rPh>
    <rPh sb="2" eb="3">
      <t>コウ</t>
    </rPh>
    <phoneticPr fontId="4"/>
  </si>
  <si>
    <t>加茂</t>
    <rPh sb="0" eb="2">
      <t>カモ</t>
    </rPh>
    <phoneticPr fontId="2"/>
  </si>
  <si>
    <t>加茂農林</t>
    <rPh sb="0" eb="2">
      <t>カモ</t>
    </rPh>
    <rPh sb="2" eb="4">
      <t>ノウリン</t>
    </rPh>
    <phoneticPr fontId="2"/>
  </si>
  <si>
    <t>八百津</t>
    <rPh sb="0" eb="3">
      <t>ヤオツ</t>
    </rPh>
    <phoneticPr fontId="4"/>
  </si>
  <si>
    <t>東濃実</t>
    <rPh sb="0" eb="1">
      <t>トウ</t>
    </rPh>
    <rPh sb="1" eb="2">
      <t>ノウ</t>
    </rPh>
    <rPh sb="2" eb="3">
      <t>ジツ</t>
    </rPh>
    <phoneticPr fontId="2"/>
  </si>
  <si>
    <t>可児</t>
    <rPh sb="0" eb="2">
      <t>カニ</t>
    </rPh>
    <phoneticPr fontId="4"/>
  </si>
  <si>
    <t>可児工</t>
    <rPh sb="0" eb="2">
      <t>カニ</t>
    </rPh>
    <rPh sb="2" eb="3">
      <t>コウ</t>
    </rPh>
    <phoneticPr fontId="4"/>
  </si>
  <si>
    <t>帝京大可児</t>
    <rPh sb="0" eb="2">
      <t>テイキョウ</t>
    </rPh>
    <rPh sb="2" eb="3">
      <t>ダイ</t>
    </rPh>
    <rPh sb="3" eb="5">
      <t>カニ</t>
    </rPh>
    <phoneticPr fontId="4"/>
  </si>
  <si>
    <t>多治見</t>
    <rPh sb="0" eb="3">
      <t>タジミ</t>
    </rPh>
    <phoneticPr fontId="4"/>
  </si>
  <si>
    <t>多治見北</t>
    <rPh sb="0" eb="3">
      <t>タジミ</t>
    </rPh>
    <rPh sb="3" eb="4">
      <t>キタ</t>
    </rPh>
    <phoneticPr fontId="1"/>
  </si>
  <si>
    <t>瑞浪</t>
    <rPh sb="0" eb="2">
      <t>ミズナミ</t>
    </rPh>
    <phoneticPr fontId="4"/>
  </si>
  <si>
    <t>土岐紅陵</t>
    <rPh sb="0" eb="2">
      <t>トキ</t>
    </rPh>
    <rPh sb="2" eb="3">
      <t>クレナイ</t>
    </rPh>
    <rPh sb="3" eb="4">
      <t>リョウ</t>
    </rPh>
    <phoneticPr fontId="4"/>
  </si>
  <si>
    <t>恵那</t>
    <rPh sb="0" eb="2">
      <t>エナ</t>
    </rPh>
    <phoneticPr fontId="4"/>
  </si>
  <si>
    <t>恵那農</t>
    <rPh sb="0" eb="2">
      <t>エナ</t>
    </rPh>
    <rPh sb="2" eb="3">
      <t>ノウ</t>
    </rPh>
    <phoneticPr fontId="5"/>
  </si>
  <si>
    <t>中津</t>
    <rPh sb="0" eb="2">
      <t>ナカツ</t>
    </rPh>
    <phoneticPr fontId="4"/>
  </si>
  <si>
    <t>中津川工</t>
    <rPh sb="0" eb="3">
      <t>ナカツガワ</t>
    </rPh>
    <rPh sb="3" eb="4">
      <t>コウ</t>
    </rPh>
    <phoneticPr fontId="5"/>
  </si>
  <si>
    <t>麗澤瑞浪</t>
    <rPh sb="0" eb="1">
      <t>レイ</t>
    </rPh>
    <rPh sb="1" eb="2">
      <t>タク</t>
    </rPh>
    <rPh sb="2" eb="4">
      <t>ミズナミ</t>
    </rPh>
    <phoneticPr fontId="4"/>
  </si>
  <si>
    <t>No</t>
    <phoneticPr fontId="25"/>
  </si>
  <si>
    <t>氏名</t>
    <rPh sb="0" eb="2">
      <t>シメイ</t>
    </rPh>
    <phoneticPr fontId="25"/>
  </si>
  <si>
    <t>学年</t>
    <rPh sb="0" eb="2">
      <t>ガクネン</t>
    </rPh>
    <phoneticPr fontId="25"/>
  </si>
  <si>
    <t>学校名</t>
    <rPh sb="0" eb="2">
      <t>ガッコウ</t>
    </rPh>
    <rPh sb="2" eb="3">
      <t>メイ</t>
    </rPh>
    <phoneticPr fontId="25"/>
  </si>
  <si>
    <t>ポイント</t>
  </si>
  <si>
    <t>ポイント</t>
    <phoneticPr fontId="39"/>
  </si>
  <si>
    <t>麗澤瑞浪</t>
  </si>
  <si>
    <t>白井幸太朗</t>
  </si>
  <si>
    <t>西山　大樹</t>
  </si>
  <si>
    <t>麗澤瑞浪</t>
    <phoneticPr fontId="39"/>
  </si>
  <si>
    <t>山田　稜真</t>
  </si>
  <si>
    <t>県岐阜商</t>
  </si>
  <si>
    <t>岐阜</t>
  </si>
  <si>
    <t>山本　悠生</t>
  </si>
  <si>
    <t>山口　雄大</t>
  </si>
  <si>
    <t>小瀬喜代治</t>
  </si>
  <si>
    <t>中3</t>
    <rPh sb="0" eb="1">
      <t>チュウ</t>
    </rPh>
    <phoneticPr fontId="39"/>
  </si>
  <si>
    <t>青山　拓矢</t>
  </si>
  <si>
    <t>橋詰　拡輝</t>
  </si>
  <si>
    <t>恵那</t>
  </si>
  <si>
    <t>山村　恵史</t>
  </si>
  <si>
    <t>中1</t>
    <rPh sb="0" eb="1">
      <t>チュウ</t>
    </rPh>
    <phoneticPr fontId="39"/>
  </si>
  <si>
    <t>チェリーTC岐阜</t>
    <rPh sb="6" eb="8">
      <t>ギフ</t>
    </rPh>
    <phoneticPr fontId="39"/>
  </si>
  <si>
    <t>ｽﾄｩｰﾗ ｱﾚｸｻﾝﾀﾞﾙ実</t>
  </si>
  <si>
    <t>大垣北</t>
  </si>
  <si>
    <t>藤代　健心</t>
    <rPh sb="0" eb="2">
      <t>フジシロ</t>
    </rPh>
    <rPh sb="3" eb="4">
      <t>ケン</t>
    </rPh>
    <rPh sb="4" eb="5">
      <t>ココロ</t>
    </rPh>
    <phoneticPr fontId="39"/>
  </si>
  <si>
    <t>田中　智稀</t>
  </si>
  <si>
    <t>岐阜北</t>
  </si>
  <si>
    <t>帝京大可児</t>
  </si>
  <si>
    <t>続木宏心朗</t>
  </si>
  <si>
    <t>浅野　　樹</t>
  </si>
  <si>
    <t>百瀨隆之介</t>
  </si>
  <si>
    <t>青木　智志</t>
  </si>
  <si>
    <t>テニスラウンジ</t>
  </si>
  <si>
    <t>関</t>
  </si>
  <si>
    <t>大畑絢之介</t>
  </si>
  <si>
    <t>太田　蒼士</t>
  </si>
  <si>
    <t>郡上</t>
  </si>
  <si>
    <t>中2</t>
    <rPh sb="0" eb="1">
      <t>チュウ</t>
    </rPh>
    <phoneticPr fontId="39"/>
  </si>
  <si>
    <t>岐阜ITC</t>
  </si>
  <si>
    <t>石井　佑弥</t>
  </si>
  <si>
    <t>関有知</t>
  </si>
  <si>
    <t>WiM岐阜</t>
    <rPh sb="3" eb="5">
      <t>ギフ</t>
    </rPh>
    <phoneticPr fontId="39"/>
  </si>
  <si>
    <t>水野　　翔</t>
  </si>
  <si>
    <t>可児</t>
  </si>
  <si>
    <t>関商工</t>
  </si>
  <si>
    <t>岐阜東</t>
  </si>
  <si>
    <t>加納</t>
  </si>
  <si>
    <t>伊藤　　霞</t>
  </si>
  <si>
    <t>岐阜</t>
    <rPh sb="0" eb="2">
      <t>ギフ</t>
    </rPh>
    <phoneticPr fontId="39"/>
  </si>
  <si>
    <t>多治見</t>
  </si>
  <si>
    <t>岐阜西TC</t>
    <rPh sb="0" eb="2">
      <t>ギフ</t>
    </rPh>
    <rPh sb="2" eb="3">
      <t>ニシ</t>
    </rPh>
    <phoneticPr fontId="39"/>
  </si>
  <si>
    <t>市岐阜商</t>
  </si>
  <si>
    <t>加茂</t>
  </si>
  <si>
    <t>各務原西</t>
  </si>
  <si>
    <t>波多野一太</t>
  </si>
  <si>
    <t>各務原</t>
  </si>
  <si>
    <t>大垣南</t>
  </si>
  <si>
    <t>武藤　三樹</t>
  </si>
  <si>
    <t>関スポーツ塾</t>
  </si>
  <si>
    <t>木山　　陸</t>
  </si>
  <si>
    <t>岐南工</t>
  </si>
  <si>
    <t>Link TS</t>
  </si>
  <si>
    <t>ポイント</t>
    <phoneticPr fontId="25"/>
  </si>
  <si>
    <t>木村　心優</t>
  </si>
  <si>
    <t>伊藤布美香</t>
  </si>
  <si>
    <t>池俣　知佳</t>
  </si>
  <si>
    <t>多治見北</t>
  </si>
  <si>
    <t>古林　優衣</t>
  </si>
  <si>
    <t>下田　莉々</t>
  </si>
  <si>
    <t>岩田　侑芽</t>
  </si>
  <si>
    <t>園井　美月</t>
  </si>
  <si>
    <t>聖マリア</t>
  </si>
  <si>
    <t>続木　理心</t>
    <rPh sb="0" eb="1">
      <t>ツヅ</t>
    </rPh>
    <rPh sb="1" eb="2">
      <t>キ</t>
    </rPh>
    <rPh sb="3" eb="4">
      <t>リ</t>
    </rPh>
    <rPh sb="4" eb="5">
      <t>ココロ</t>
    </rPh>
    <phoneticPr fontId="39"/>
  </si>
  <si>
    <t>岐阜ITC</t>
    <rPh sb="0" eb="2">
      <t>ギフ</t>
    </rPh>
    <phoneticPr fontId="39"/>
  </si>
  <si>
    <t>山谷　莉子</t>
  </si>
  <si>
    <t>東濃実</t>
  </si>
  <si>
    <t>前田　彩羽</t>
  </si>
  <si>
    <t>荒川　絢音</t>
  </si>
  <si>
    <t>丹羽　絢香</t>
  </si>
  <si>
    <t>丹羽　絢子</t>
  </si>
  <si>
    <t>橋本　侑美</t>
  </si>
  <si>
    <t>伊藤　由愛</t>
  </si>
  <si>
    <t>福井　　優</t>
  </si>
  <si>
    <t>森　彩花里</t>
  </si>
  <si>
    <t>笠井　愛子</t>
    <rPh sb="0" eb="2">
      <t>カサイ</t>
    </rPh>
    <rPh sb="3" eb="5">
      <t>アイコ</t>
    </rPh>
    <phoneticPr fontId="39"/>
  </si>
  <si>
    <t>伊藤　心那</t>
    <rPh sb="0" eb="2">
      <t>イトウ</t>
    </rPh>
    <rPh sb="3" eb="4">
      <t>ココロ</t>
    </rPh>
    <rPh sb="4" eb="5">
      <t>ナ</t>
    </rPh>
    <phoneticPr fontId="39"/>
  </si>
  <si>
    <t>小野　陽由</t>
  </si>
  <si>
    <t>瑞浪</t>
  </si>
  <si>
    <t>市川　新太</t>
  </si>
  <si>
    <t>橋詰　汐優</t>
  </si>
  <si>
    <t>前田　光政</t>
  </si>
  <si>
    <t/>
  </si>
  <si>
    <t>辻野　至留</t>
  </si>
  <si>
    <t>武藤　祐樹</t>
  </si>
  <si>
    <t>福田　侑大</t>
  </si>
  <si>
    <t>浅野琥太郎</t>
  </si>
  <si>
    <t>All in TC</t>
    <phoneticPr fontId="39"/>
  </si>
  <si>
    <t>草分　陽登</t>
  </si>
  <si>
    <t>柘植　奏人</t>
  </si>
  <si>
    <t>簑島利来人</t>
  </si>
  <si>
    <t>澤田　　澪</t>
  </si>
  <si>
    <t>畠山　　凌</t>
  </si>
  <si>
    <t>中本　大翔</t>
  </si>
  <si>
    <t>畑野　太我</t>
  </si>
  <si>
    <t>岩田　一輝</t>
  </si>
  <si>
    <t>村田琉宇音</t>
  </si>
  <si>
    <t>小西　泰誠</t>
  </si>
  <si>
    <t>石川　泰三</t>
  </si>
  <si>
    <t>安江　凛心</t>
  </si>
  <si>
    <t>尾下　咲愛</t>
  </si>
  <si>
    <t>亀川　蒼空</t>
  </si>
  <si>
    <t>小松　怜愛</t>
  </si>
  <si>
    <t>山﨑　悠加</t>
  </si>
  <si>
    <t>江﨑　叶恵</t>
  </si>
  <si>
    <t>松林　光希</t>
  </si>
  <si>
    <t>吉田　　楓</t>
  </si>
  <si>
    <t>堀畑　奈由</t>
  </si>
  <si>
    <t>田村　心侑</t>
  </si>
  <si>
    <t>水野　心菜</t>
  </si>
  <si>
    <t>阿部　　望</t>
  </si>
  <si>
    <t>山田　まや</t>
  </si>
  <si>
    <t>市川　夢菜</t>
  </si>
  <si>
    <t>佐々木祐子</t>
  </si>
  <si>
    <t>大野妃沙奈</t>
  </si>
  <si>
    <t>川村　音満</t>
  </si>
  <si>
    <t>谷田　陽琉</t>
  </si>
  <si>
    <t>横井　寿希</t>
  </si>
  <si>
    <t>山崎　駿悟</t>
  </si>
  <si>
    <t>大垣西</t>
  </si>
  <si>
    <t>岩田妃良莉</t>
  </si>
  <si>
    <t>岐阜聖徳</t>
  </si>
  <si>
    <t>木村　茉莉</t>
  </si>
  <si>
    <t>小栗　愛奈</t>
  </si>
  <si>
    <t>山川　花純</t>
  </si>
  <si>
    <t>原　　楽翔</t>
  </si>
  <si>
    <t>瀬古　祐大</t>
  </si>
  <si>
    <t>佐藤　佑哉</t>
  </si>
  <si>
    <t>武井　琉翔</t>
  </si>
  <si>
    <t>深見　遙宏</t>
  </si>
  <si>
    <t>坂元　　舜</t>
  </si>
  <si>
    <t>高瀨　蓮也</t>
  </si>
  <si>
    <t>比田井麻也</t>
  </si>
  <si>
    <t>西松　武洋</t>
  </si>
  <si>
    <t>永井　穂隆</t>
  </si>
  <si>
    <t>粥川　朝陽</t>
  </si>
  <si>
    <t>髙木　一磨</t>
  </si>
  <si>
    <t>小澤　来翔</t>
  </si>
  <si>
    <t>渡辺　聖七</t>
  </si>
  <si>
    <t>武藤　維吹</t>
  </si>
  <si>
    <t>永田　　怜</t>
  </si>
  <si>
    <t>木俣　侑己</t>
  </si>
  <si>
    <t>林　　侑生</t>
  </si>
  <si>
    <t>堀江　悠月</t>
  </si>
  <si>
    <t>古田　愛乃</t>
  </si>
  <si>
    <t>白木　百華</t>
  </si>
  <si>
    <t>水口　愛彩</t>
  </si>
  <si>
    <t>田口　蒼依</t>
  </si>
  <si>
    <t>佐藤　真央</t>
  </si>
  <si>
    <t>澤村　彩乃</t>
  </si>
  <si>
    <t>渡邉　侑奈</t>
  </si>
  <si>
    <t>伏屋　和奏</t>
  </si>
  <si>
    <t>足立　奈未</t>
  </si>
  <si>
    <t>川村　真凜</t>
  </si>
  <si>
    <t>石田　桃心</t>
  </si>
  <si>
    <t>藤井　小春</t>
  </si>
  <si>
    <t>大石　千華</t>
  </si>
  <si>
    <t>鈴木　奏音</t>
  </si>
  <si>
    <t>桑原　　蓮</t>
  </si>
  <si>
    <t>佐藤　結衣</t>
  </si>
  <si>
    <t>齊藤　朱里</t>
  </si>
  <si>
    <t>阿部久瑠美</t>
  </si>
  <si>
    <t>県新人戦シングルス・ダブルスのポイントを反映させた最新ファイルです。</t>
  </si>
  <si>
    <t>令和７年度ポイントランキング表（男子シングルス）　R７/９/２２　現在</t>
    <phoneticPr fontId="39"/>
  </si>
  <si>
    <t>令和７年度総合ポイント</t>
    <rPh sb="5" eb="7">
      <t>ソウゴウ</t>
    </rPh>
    <phoneticPr fontId="25"/>
  </si>
  <si>
    <t>令和７年度最新順位</t>
    <rPh sb="5" eb="7">
      <t>サイシン</t>
    </rPh>
    <rPh sb="7" eb="9">
      <t>ジュンイ</t>
    </rPh>
    <phoneticPr fontId="25"/>
  </si>
  <si>
    <t>令和６年度新ポイント
（１／２）</t>
    <rPh sb="3" eb="5">
      <t>ネンド</t>
    </rPh>
    <rPh sb="4" eb="5">
      <t>ガンネン</t>
    </rPh>
    <rPh sb="5" eb="6">
      <t>シン</t>
    </rPh>
    <phoneticPr fontId="25"/>
  </si>
  <si>
    <t>令和７年度ＩＨ予選</t>
    <rPh sb="7" eb="9">
      <t>ヨセン</t>
    </rPh>
    <phoneticPr fontId="25"/>
  </si>
  <si>
    <t>令和７年度強化練習会</t>
    <rPh sb="5" eb="7">
      <t>キョウカ</t>
    </rPh>
    <rPh sb="7" eb="9">
      <t>レンシュウ</t>
    </rPh>
    <rPh sb="9" eb="10">
      <t>カイ</t>
    </rPh>
    <phoneticPr fontId="25"/>
  </si>
  <si>
    <t>令和７年度新人大会</t>
    <rPh sb="5" eb="7">
      <t>シンジン</t>
    </rPh>
    <rPh sb="7" eb="9">
      <t>タイカイ</t>
    </rPh>
    <phoneticPr fontId="25"/>
  </si>
  <si>
    <t>令和７年度全日本JrU18</t>
    <rPh sb="5" eb="8">
      <t>ゼンニホン</t>
    </rPh>
    <phoneticPr fontId="25"/>
  </si>
  <si>
    <t>令和７年度全日本JrU16</t>
    <rPh sb="5" eb="8">
      <t>ゼンニホン</t>
    </rPh>
    <phoneticPr fontId="25"/>
  </si>
  <si>
    <t>令和７年度全日本JrU14</t>
    <rPh sb="5" eb="8">
      <t>ゼンニホン</t>
    </rPh>
    <phoneticPr fontId="25"/>
  </si>
  <si>
    <t>令和７年度岐阜県中学</t>
    <rPh sb="5" eb="8">
      <t>ギフケン</t>
    </rPh>
    <rPh sb="8" eb="10">
      <t>チュウガク</t>
    </rPh>
    <phoneticPr fontId="25"/>
  </si>
  <si>
    <t>令和７年度選抜室内Ｊ</t>
  </si>
  <si>
    <t>令和７年度東海毎日U18</t>
    <rPh sb="5" eb="7">
      <t>トウカイ</t>
    </rPh>
    <rPh sb="7" eb="9">
      <t>マイニチ</t>
    </rPh>
    <phoneticPr fontId="25"/>
  </si>
  <si>
    <t>令和７年度東海毎日U16</t>
    <rPh sb="5" eb="7">
      <t>トウカイ</t>
    </rPh>
    <rPh sb="7" eb="9">
      <t>マイニチ</t>
    </rPh>
    <phoneticPr fontId="25"/>
  </si>
  <si>
    <t>令和７年度MUFGJU16</t>
  </si>
  <si>
    <t>志知　暖基</t>
  </si>
  <si>
    <t>松岡　功太</t>
  </si>
  <si>
    <t>前田　和輝</t>
  </si>
  <si>
    <t>菅　優詩</t>
    <rPh sb="0" eb="1">
      <t>スガ</t>
    </rPh>
    <rPh sb="2" eb="3">
      <t>ユウ</t>
    </rPh>
    <rPh sb="3" eb="4">
      <t>ウタ</t>
    </rPh>
    <phoneticPr fontId="39"/>
  </si>
  <si>
    <t>山下　悠大</t>
    <rPh sb="0" eb="2">
      <t>ヤマシタ</t>
    </rPh>
    <rPh sb="3" eb="4">
      <t>ユウ</t>
    </rPh>
    <rPh sb="4" eb="5">
      <t>オオ</t>
    </rPh>
    <phoneticPr fontId="39"/>
  </si>
  <si>
    <t>神谷　駿</t>
    <rPh sb="0" eb="2">
      <t>カミヤ</t>
    </rPh>
    <rPh sb="3" eb="4">
      <t>シュン</t>
    </rPh>
    <phoneticPr fontId="39"/>
  </si>
  <si>
    <t>阿部　凜太朗</t>
    <rPh sb="0" eb="2">
      <t>アベ</t>
    </rPh>
    <rPh sb="3" eb="4">
      <t>リン</t>
    </rPh>
    <rPh sb="4" eb="5">
      <t>タ</t>
    </rPh>
    <rPh sb="5" eb="6">
      <t>ロウ</t>
    </rPh>
    <phoneticPr fontId="39"/>
  </si>
  <si>
    <t>山下　航大</t>
    <rPh sb="0" eb="2">
      <t>ヤマシタ</t>
    </rPh>
    <rPh sb="3" eb="5">
      <t>コウダイ</t>
    </rPh>
    <phoneticPr fontId="39"/>
  </si>
  <si>
    <t>石井　源</t>
    <rPh sb="3" eb="4">
      <t>ゲン</t>
    </rPh>
    <phoneticPr fontId="39"/>
  </si>
  <si>
    <t>當仲　凛己</t>
  </si>
  <si>
    <t>岡野　怜斗</t>
  </si>
  <si>
    <t>池俣　善規</t>
    <rPh sb="0" eb="1">
      <t>イケ</t>
    </rPh>
    <rPh sb="1" eb="2">
      <t>マタ</t>
    </rPh>
    <rPh sb="3" eb="4">
      <t>ゼン</t>
    </rPh>
    <rPh sb="4" eb="5">
      <t>キ</t>
    </rPh>
    <phoneticPr fontId="39"/>
  </si>
  <si>
    <t>HIDE TA</t>
    <phoneticPr fontId="39"/>
  </si>
  <si>
    <t>川名部睦仁</t>
    <rPh sb="0" eb="3">
      <t>カワナベ</t>
    </rPh>
    <rPh sb="3" eb="4">
      <t>ムツミ</t>
    </rPh>
    <rPh sb="4" eb="5">
      <t>ジン</t>
    </rPh>
    <phoneticPr fontId="39"/>
  </si>
  <si>
    <t>テニスラウンジ</t>
    <phoneticPr fontId="39"/>
  </si>
  <si>
    <t>TEAM YONEZAWA岐阜</t>
    <rPh sb="13" eb="15">
      <t>ギフ</t>
    </rPh>
    <phoneticPr fontId="39"/>
  </si>
  <si>
    <t>菅原　永多</t>
  </si>
  <si>
    <t>赤地　駿太</t>
  </si>
  <si>
    <t>齋藤　駿希</t>
  </si>
  <si>
    <t>小久保汰一</t>
    <rPh sb="0" eb="3">
      <t>コクボ</t>
    </rPh>
    <rPh sb="3" eb="5">
      <t>タイチ</t>
    </rPh>
    <phoneticPr fontId="39"/>
  </si>
  <si>
    <t>塚本望來斗</t>
    <rPh sb="0" eb="2">
      <t>ツカモト</t>
    </rPh>
    <rPh sb="2" eb="3">
      <t>ノゾム</t>
    </rPh>
    <rPh sb="3" eb="4">
      <t>ライ</t>
    </rPh>
    <rPh sb="4" eb="5">
      <t>ト</t>
    </rPh>
    <phoneticPr fontId="39"/>
  </si>
  <si>
    <t>太田　悠登</t>
  </si>
  <si>
    <t>松岡　蒼天</t>
  </si>
  <si>
    <t>大野　旭陽</t>
  </si>
  <si>
    <t>足立　怜生</t>
  </si>
  <si>
    <t>堀　成由汰</t>
  </si>
  <si>
    <t>佐竹　真聡</t>
  </si>
  <si>
    <t>竹市　和司</t>
  </si>
  <si>
    <t>三谷ｴﾏﾆｭｴﾙ唯心</t>
    <rPh sb="0" eb="1">
      <t>サン</t>
    </rPh>
    <rPh sb="1" eb="2">
      <t>タニ</t>
    </rPh>
    <rPh sb="8" eb="10">
      <t>ユイシン</t>
    </rPh>
    <phoneticPr fontId="39"/>
  </si>
  <si>
    <t>All in tennis club</t>
    <phoneticPr fontId="39"/>
  </si>
  <si>
    <t>佐藤　颯亮</t>
  </si>
  <si>
    <t>今尾　圭志</t>
  </si>
  <si>
    <t>脇方　蓮斗</t>
  </si>
  <si>
    <t>Link TS</t>
    <phoneticPr fontId="39"/>
  </si>
  <si>
    <t>西村　太一</t>
    <rPh sb="0" eb="2">
      <t>ニシムラ</t>
    </rPh>
    <rPh sb="3" eb="5">
      <t>タイチ</t>
    </rPh>
    <phoneticPr fontId="39"/>
  </si>
  <si>
    <t>佐々木春輔</t>
    <rPh sb="0" eb="3">
      <t>ササキ</t>
    </rPh>
    <rPh sb="3" eb="4">
      <t>ハル</t>
    </rPh>
    <rPh sb="4" eb="5">
      <t>スケ</t>
    </rPh>
    <phoneticPr fontId="39"/>
  </si>
  <si>
    <t>足立　哲生</t>
  </si>
  <si>
    <t>所　　虎輝</t>
  </si>
  <si>
    <t>井上　陽輝</t>
  </si>
  <si>
    <t>大橋　和輝</t>
  </si>
  <si>
    <t>林　　慎大</t>
  </si>
  <si>
    <t>櫻本　琉聖</t>
  </si>
  <si>
    <t>松原　昊希</t>
    <phoneticPr fontId="39"/>
  </si>
  <si>
    <t>中平　颯斗</t>
  </si>
  <si>
    <t>高橋　功成</t>
  </si>
  <si>
    <t>上田　健太</t>
  </si>
  <si>
    <t>中京</t>
    <rPh sb="0" eb="2">
      <t>チュウキョウ</t>
    </rPh>
    <phoneticPr fontId="39"/>
  </si>
  <si>
    <t>松岡　昂佑</t>
  </si>
  <si>
    <t>岐阜北</t>
    <rPh sb="0" eb="2">
      <t>ギフ</t>
    </rPh>
    <rPh sb="2" eb="3">
      <t>キタ</t>
    </rPh>
    <phoneticPr fontId="39"/>
  </si>
  <si>
    <t>酒向　琉人</t>
  </si>
  <si>
    <t>令和７年度ポイントランキング表（女子シングルス）　R７/９/２２　現在</t>
    <phoneticPr fontId="39"/>
  </si>
  <si>
    <t>千田こころ</t>
  </si>
  <si>
    <t>古林　由逢</t>
  </si>
  <si>
    <t>高橋　杏佳</t>
    <rPh sb="0" eb="2">
      <t>タカハシ</t>
    </rPh>
    <rPh sb="3" eb="4">
      <t>アン</t>
    </rPh>
    <rPh sb="4" eb="5">
      <t>カ</t>
    </rPh>
    <phoneticPr fontId="39"/>
  </si>
  <si>
    <t>山口　和奏</t>
  </si>
  <si>
    <t>草田ひなた</t>
  </si>
  <si>
    <t>佐々木ひなた</t>
  </si>
  <si>
    <t>渡邉明佳里</t>
  </si>
  <si>
    <t>村上カンナ</t>
    <rPh sb="0" eb="2">
      <t>ムラカミ</t>
    </rPh>
    <phoneticPr fontId="39"/>
  </si>
  <si>
    <t>常田　知里</t>
  </si>
  <si>
    <t>深尾　友里</t>
  </si>
  <si>
    <t>深川　栞那</t>
    <rPh sb="0" eb="2">
      <t>フカガワ</t>
    </rPh>
    <rPh sb="3" eb="4">
      <t>シオリ</t>
    </rPh>
    <rPh sb="4" eb="5">
      <t>ナ</t>
    </rPh>
    <phoneticPr fontId="39"/>
  </si>
  <si>
    <t>関スポーツ塾T</t>
    <rPh sb="5" eb="6">
      <t>ジュク</t>
    </rPh>
    <phoneticPr fontId="39"/>
  </si>
  <si>
    <t>笠井　愛子</t>
  </si>
  <si>
    <t>阿部　望</t>
    <rPh sb="0" eb="2">
      <t>アベ</t>
    </rPh>
    <rPh sb="3" eb="4">
      <t>ノゾ</t>
    </rPh>
    <phoneticPr fontId="39"/>
  </si>
  <si>
    <t>加納</t>
    <phoneticPr fontId="39"/>
  </si>
  <si>
    <t>森　　一葉</t>
  </si>
  <si>
    <t>山田　莉奈</t>
  </si>
  <si>
    <t>草分　優奈</t>
  </si>
  <si>
    <t>岡部　悠華</t>
  </si>
  <si>
    <t>堀井　れいら</t>
  </si>
  <si>
    <t>中田茉梨愛</t>
  </si>
  <si>
    <t>岐阜インターナショナルTC</t>
    <rPh sb="0" eb="2">
      <t>ギフ</t>
    </rPh>
    <phoneticPr fontId="39"/>
  </si>
  <si>
    <t>中島　心優</t>
  </si>
  <si>
    <t>中田　乃愛</t>
    <rPh sb="3" eb="5">
      <t>ノア</t>
    </rPh>
    <phoneticPr fontId="39"/>
  </si>
  <si>
    <t>岐阜北</t>
    <rPh sb="0" eb="3">
      <t>ギフキタ</t>
    </rPh>
    <phoneticPr fontId="39"/>
  </si>
  <si>
    <t>加門　琉花</t>
  </si>
  <si>
    <t>岡村　愛梨</t>
  </si>
  <si>
    <t>長谷部結香</t>
  </si>
  <si>
    <t>丹羽　里奈</t>
  </si>
  <si>
    <t>小田　　憩</t>
  </si>
  <si>
    <t>飯島　佳澄</t>
    <rPh sb="0" eb="2">
      <t>イイジマ</t>
    </rPh>
    <rPh sb="3" eb="5">
      <t>カスミ</t>
    </rPh>
    <phoneticPr fontId="39"/>
  </si>
  <si>
    <t>酒井　陽毬</t>
    <rPh sb="0" eb="2">
      <t>サカイ</t>
    </rPh>
    <rPh sb="3" eb="4">
      <t>ヨウ</t>
    </rPh>
    <rPh sb="4" eb="5">
      <t>マリ</t>
    </rPh>
    <phoneticPr fontId="39"/>
  </si>
  <si>
    <t>宮崎　真弥</t>
  </si>
  <si>
    <t>杉浦ひなた</t>
  </si>
  <si>
    <t>小川日菜乃</t>
    <rPh sb="0" eb="2">
      <t>オガワ</t>
    </rPh>
    <rPh sb="2" eb="3">
      <t>ヒ</t>
    </rPh>
    <rPh sb="3" eb="4">
      <t>ナ</t>
    </rPh>
    <rPh sb="4" eb="5">
      <t>ノ</t>
    </rPh>
    <phoneticPr fontId="39"/>
  </si>
  <si>
    <t>可児</t>
    <phoneticPr fontId="39"/>
  </si>
  <si>
    <t>早川　苺芭</t>
    <rPh sb="0" eb="2">
      <t>ハヤカワ</t>
    </rPh>
    <rPh sb="3" eb="4">
      <t>イチゴ</t>
    </rPh>
    <rPh sb="4" eb="5">
      <t>バ</t>
    </rPh>
    <phoneticPr fontId="39"/>
  </si>
  <si>
    <t>岐阜聖徳</t>
    <rPh sb="0" eb="2">
      <t>ギフ</t>
    </rPh>
    <rPh sb="2" eb="4">
      <t>ショウトク</t>
    </rPh>
    <phoneticPr fontId="39"/>
  </si>
  <si>
    <t>齊藤亜友美</t>
    <rPh sb="0" eb="2">
      <t>サイトウ</t>
    </rPh>
    <rPh sb="2" eb="3">
      <t>ア</t>
    </rPh>
    <rPh sb="3" eb="4">
      <t>トモ</t>
    </rPh>
    <rPh sb="4" eb="5">
      <t>ミ</t>
    </rPh>
    <phoneticPr fontId="39"/>
  </si>
  <si>
    <t>山崎　夏萌</t>
    <rPh sb="0" eb="2">
      <t>ヤマザキ</t>
    </rPh>
    <rPh sb="3" eb="4">
      <t>ナツ</t>
    </rPh>
    <rPh sb="4" eb="5">
      <t>モ</t>
    </rPh>
    <phoneticPr fontId="39"/>
  </si>
  <si>
    <t>請井　心美</t>
    <rPh sb="0" eb="1">
      <t>シン</t>
    </rPh>
    <rPh sb="1" eb="2">
      <t>イ</t>
    </rPh>
    <rPh sb="3" eb="5">
      <t>ココミ</t>
    </rPh>
    <phoneticPr fontId="39"/>
  </si>
  <si>
    <t>竹中　彩</t>
    <rPh sb="0" eb="2">
      <t>タケナカ</t>
    </rPh>
    <rPh sb="3" eb="4">
      <t>アヤ</t>
    </rPh>
    <phoneticPr fontId="39"/>
  </si>
  <si>
    <t>坂本ちとせ</t>
    <rPh sb="0" eb="2">
      <t>サカモト</t>
    </rPh>
    <phoneticPr fontId="39"/>
  </si>
  <si>
    <t>土肥　奈央</t>
  </si>
  <si>
    <t>濃添　芽衣</t>
  </si>
  <si>
    <t>長谷川優良</t>
  </si>
  <si>
    <t>佐藤　仁胡</t>
  </si>
  <si>
    <t>三佐川優奈</t>
  </si>
  <si>
    <t>小林クラブ</t>
  </si>
  <si>
    <t>令和７年度ポイントランキング表（男子ダブルス）　R７/９/２２　現在</t>
    <phoneticPr fontId="39"/>
  </si>
  <si>
    <t>阿部凜太朗</t>
    <rPh sb="0" eb="2">
      <t>アベ</t>
    </rPh>
    <rPh sb="2" eb="5">
      <t>リンタロウ</t>
    </rPh>
    <phoneticPr fontId="39"/>
  </si>
  <si>
    <t>麗澤瑞浪</t>
    <rPh sb="0" eb="2">
      <t>レイタク</t>
    </rPh>
    <rPh sb="2" eb="4">
      <t>ミズナミ</t>
    </rPh>
    <phoneticPr fontId="39"/>
  </si>
  <si>
    <t>菅　　 優詩</t>
    <rPh sb="0" eb="1">
      <t>スガ</t>
    </rPh>
    <rPh sb="4" eb="5">
      <t>ユウ</t>
    </rPh>
    <rPh sb="5" eb="6">
      <t>シ</t>
    </rPh>
    <phoneticPr fontId="39"/>
  </si>
  <si>
    <t>山下　悠大</t>
    <rPh sb="0" eb="2">
      <t>ヤマシタ</t>
    </rPh>
    <rPh sb="3" eb="5">
      <t>ユウダイ</t>
    </rPh>
    <phoneticPr fontId="39"/>
  </si>
  <si>
    <t>神谷　　駿</t>
    <rPh sb="0" eb="2">
      <t>カミヤ</t>
    </rPh>
    <rPh sb="4" eb="5">
      <t>シュン</t>
    </rPh>
    <phoneticPr fontId="39"/>
  </si>
  <si>
    <t>小西　泰誠</t>
    <rPh sb="0" eb="2">
      <t>コニシ</t>
    </rPh>
    <rPh sb="3" eb="5">
      <t>タイセイ</t>
    </rPh>
    <phoneticPr fontId="39"/>
  </si>
  <si>
    <t>岡野　怜斗</t>
    <rPh sb="0" eb="2">
      <t>オカノ</t>
    </rPh>
    <rPh sb="3" eb="4">
      <t>レイ</t>
    </rPh>
    <rPh sb="4" eb="5">
      <t>ト</t>
    </rPh>
    <phoneticPr fontId="39"/>
  </si>
  <si>
    <t>谷田　陽琉</t>
    <rPh sb="0" eb="2">
      <t>タニダ</t>
    </rPh>
    <rPh sb="3" eb="4">
      <t>ヨウ</t>
    </rPh>
    <rPh sb="4" eb="5">
      <t>ル</t>
    </rPh>
    <phoneticPr fontId="39"/>
  </si>
  <si>
    <t>大垣南</t>
    <rPh sb="0" eb="2">
      <t>オオガキ</t>
    </rPh>
    <rPh sb="2" eb="3">
      <t>ミナミ</t>
    </rPh>
    <phoneticPr fontId="39"/>
  </si>
  <si>
    <t>都築　柊吾</t>
  </si>
  <si>
    <t>上杉　頼玖</t>
  </si>
  <si>
    <t>加納　千路</t>
  </si>
  <si>
    <t>大崎　泰暉</t>
  </si>
  <si>
    <t>新井蒼一朗</t>
  </si>
  <si>
    <t>松久　雄輝</t>
  </si>
  <si>
    <t>西部　旺佑</t>
  </si>
  <si>
    <t>原　　政宗</t>
    <rPh sb="3" eb="5">
      <t>マサムネ</t>
    </rPh>
    <phoneticPr fontId="39"/>
  </si>
  <si>
    <t>日比野聡孔</t>
    <rPh sb="0" eb="3">
      <t>ヒビノ</t>
    </rPh>
    <rPh sb="3" eb="4">
      <t>サトシ</t>
    </rPh>
    <rPh sb="4" eb="5">
      <t>アナ</t>
    </rPh>
    <phoneticPr fontId="39"/>
  </si>
  <si>
    <t>柴　　家成</t>
  </si>
  <si>
    <t>川島　寛之</t>
  </si>
  <si>
    <t>松原　昊希</t>
    <rPh sb="0" eb="2">
      <t>マツバラ</t>
    </rPh>
    <rPh sb="4" eb="5">
      <t>キ</t>
    </rPh>
    <phoneticPr fontId="39"/>
  </si>
  <si>
    <t>加茂</t>
    <phoneticPr fontId="39"/>
  </si>
  <si>
    <t>安田　　禅</t>
    <rPh sb="0" eb="2">
      <t>ヤスダ</t>
    </rPh>
    <rPh sb="4" eb="5">
      <t>ゼン</t>
    </rPh>
    <phoneticPr fontId="39"/>
  </si>
  <si>
    <t>山崎　駿悟</t>
    <rPh sb="0" eb="2">
      <t>ヤマザキ</t>
    </rPh>
    <rPh sb="3" eb="4">
      <t>シュン</t>
    </rPh>
    <rPh sb="4" eb="5">
      <t>サトル</t>
    </rPh>
    <phoneticPr fontId="39"/>
  </si>
  <si>
    <t>大垣西</t>
    <rPh sb="0" eb="3">
      <t>オオガキニシ</t>
    </rPh>
    <phoneticPr fontId="39"/>
  </si>
  <si>
    <t>山下　陽己</t>
    <rPh sb="0" eb="2">
      <t>ヤマシタ</t>
    </rPh>
    <rPh sb="3" eb="4">
      <t>ヨウ</t>
    </rPh>
    <rPh sb="4" eb="5">
      <t>オノレ</t>
    </rPh>
    <phoneticPr fontId="39"/>
  </si>
  <si>
    <t>西尾　海志</t>
  </si>
  <si>
    <t>古川　瑛大</t>
  </si>
  <si>
    <t>小瀬　遥斗</t>
    <rPh sb="0" eb="1">
      <t>ショウ</t>
    </rPh>
    <phoneticPr fontId="39"/>
  </si>
  <si>
    <t>髙原　渚里</t>
  </si>
  <si>
    <t>木俣　啓志</t>
  </si>
  <si>
    <t>武藤　聖弥</t>
  </si>
  <si>
    <t>出崎　智一</t>
  </si>
  <si>
    <t>市川　朝陽</t>
  </si>
  <si>
    <t>加運　ｼｪﾘｱﾊﾞﾊﾄ</t>
  </si>
  <si>
    <t>林　　慎大</t>
    <rPh sb="4" eb="5">
      <t>オオ</t>
    </rPh>
    <phoneticPr fontId="39"/>
  </si>
  <si>
    <t>河西　翔平</t>
  </si>
  <si>
    <t>WiM岐阜</t>
  </si>
  <si>
    <t>玉井　和希</t>
  </si>
  <si>
    <t>石井　瑞基</t>
  </si>
  <si>
    <t>中川　敬太</t>
  </si>
  <si>
    <t>横山　賢汰</t>
  </si>
  <si>
    <t>清水　陽斗</t>
  </si>
  <si>
    <t>井上遼一郎</t>
  </si>
  <si>
    <t>古川　敦哉</t>
  </si>
  <si>
    <t>澤田　琉星</t>
  </si>
  <si>
    <t>柴田康太郎</t>
  </si>
  <si>
    <t>吉田　航悠</t>
  </si>
  <si>
    <t>清水　優心</t>
  </si>
  <si>
    <t>All in TC</t>
  </si>
  <si>
    <t>令和７年度ポイントランキング表（女子ダブルス）　R７/９/２２　現在</t>
    <phoneticPr fontId="39"/>
  </si>
  <si>
    <t>村上　カンナ</t>
  </si>
  <si>
    <t>山口　和奏</t>
    <rPh sb="0" eb="2">
      <t>ヤマグチ</t>
    </rPh>
    <rPh sb="3" eb="4">
      <t>ワ</t>
    </rPh>
    <rPh sb="4" eb="5">
      <t>カナ</t>
    </rPh>
    <phoneticPr fontId="39"/>
  </si>
  <si>
    <t>馬場友衣加</t>
  </si>
  <si>
    <t>大垣北</t>
    <phoneticPr fontId="39"/>
  </si>
  <si>
    <t>各務原</t>
    <rPh sb="0" eb="3">
      <t>カガミハラ</t>
    </rPh>
    <phoneticPr fontId="39"/>
  </si>
  <si>
    <t>安藤　美結</t>
    <rPh sb="4" eb="5">
      <t>ユイ</t>
    </rPh>
    <phoneticPr fontId="39"/>
  </si>
  <si>
    <t>齊藤亜友美</t>
  </si>
  <si>
    <t>丹羽　結香</t>
  </si>
  <si>
    <t>岩田　優寿</t>
  </si>
  <si>
    <t>神田　 愛</t>
  </si>
  <si>
    <t>下村　柚香</t>
    <rPh sb="0" eb="2">
      <t>シモムラ</t>
    </rPh>
    <rPh sb="3" eb="4">
      <t>ユズ</t>
    </rPh>
    <rPh sb="4" eb="5">
      <t>カオリ</t>
    </rPh>
    <phoneticPr fontId="39"/>
  </si>
  <si>
    <t>聖マリア</t>
    <phoneticPr fontId="39"/>
  </si>
  <si>
    <t>佐藤　仁胡</t>
    <rPh sb="0" eb="2">
      <t>サトウ</t>
    </rPh>
    <rPh sb="3" eb="4">
      <t>ジン</t>
    </rPh>
    <rPh sb="4" eb="5">
      <t>コ</t>
    </rPh>
    <phoneticPr fontId="39"/>
  </si>
  <si>
    <t>中島　心優</t>
    <rPh sb="0" eb="2">
      <t>ナカシマ</t>
    </rPh>
    <rPh sb="3" eb="4">
      <t>ココロ</t>
    </rPh>
    <rPh sb="4" eb="5">
      <t>ヤサ</t>
    </rPh>
    <phoneticPr fontId="39"/>
  </si>
  <si>
    <t>中田　乃愛</t>
  </si>
  <si>
    <t>小田　　憩</t>
    <rPh sb="0" eb="2">
      <t>オダ</t>
    </rPh>
    <rPh sb="4" eb="5">
      <t>イコ</t>
    </rPh>
    <phoneticPr fontId="39"/>
  </si>
  <si>
    <t>多治見北</t>
    <phoneticPr fontId="39"/>
  </si>
  <si>
    <t>淸水　一花</t>
  </si>
  <si>
    <t>坂本はつね</t>
  </si>
  <si>
    <t>山田帆乃佳</t>
  </si>
  <si>
    <t>山川　花純</t>
    <rPh sb="0" eb="2">
      <t>ヤマカワ</t>
    </rPh>
    <rPh sb="3" eb="4">
      <t>ハナ</t>
    </rPh>
    <rPh sb="4" eb="5">
      <t>ジュン</t>
    </rPh>
    <phoneticPr fontId="39"/>
  </si>
  <si>
    <t>木俣　奏乃</t>
    <rPh sb="0" eb="2">
      <t>キマタ</t>
    </rPh>
    <rPh sb="3" eb="4">
      <t>カナ</t>
    </rPh>
    <rPh sb="4" eb="5">
      <t>ノ</t>
    </rPh>
    <phoneticPr fontId="39"/>
  </si>
  <si>
    <t>土肥　奈央</t>
    <rPh sb="0" eb="2">
      <t>ドヒ</t>
    </rPh>
    <rPh sb="3" eb="5">
      <t>ナオ</t>
    </rPh>
    <phoneticPr fontId="39"/>
  </si>
  <si>
    <t>帝京大可児</t>
    <phoneticPr fontId="39"/>
  </si>
  <si>
    <t>井上　　凛</t>
  </si>
  <si>
    <t>高野　春妃</t>
  </si>
  <si>
    <t>恩田　桃果</t>
  </si>
  <si>
    <t>古田　妃楓</t>
  </si>
  <si>
    <t>上岡　凛音</t>
  </si>
  <si>
    <t>杉浦　ゆな</t>
  </si>
  <si>
    <t>墨　　彩夏</t>
  </si>
  <si>
    <t>山田千結稀</t>
  </si>
  <si>
    <t>内田　佳奈</t>
  </si>
  <si>
    <t>牧野　心虹</t>
  </si>
  <si>
    <t>橋本　智花</t>
  </si>
  <si>
    <t>岩田　琉榎</t>
  </si>
  <si>
    <t>尾村莉乃香</t>
  </si>
  <si>
    <t>長尾　周音</t>
  </si>
  <si>
    <t>大塚　麻夢</t>
  </si>
  <si>
    <t>西口　和夏</t>
  </si>
  <si>
    <t>吉田　栞菜</t>
  </si>
  <si>
    <t>赤塚　幸子</t>
  </si>
  <si>
    <t>坂井田佳奈</t>
  </si>
  <si>
    <t>大野　友鈴</t>
  </si>
  <si>
    <t>岐阜総合</t>
  </si>
  <si>
    <t>後藤　朱理</t>
  </si>
  <si>
    <r>
      <t>① 記入例を参考にして、</t>
    </r>
    <r>
      <rPr>
        <b/>
        <sz val="16"/>
        <color rgb="FF0000FF"/>
        <rFont val="HG丸ｺﾞｼｯｸM-PRO"/>
        <family val="3"/>
        <charset val="128"/>
      </rPr>
      <t>青い欄</t>
    </r>
    <r>
      <rPr>
        <b/>
        <sz val="12"/>
        <rFont val="HG丸ｺﾞｼｯｸM-PRO"/>
        <family val="3"/>
      </rPr>
      <t>のみ入力してください。
　 まず、「校内順位順」に試合に出場するメンバー全員をシングルスの校内順位順に入力する。
　 チェックがすべて空白かを確認する。ポイントは必ずポイント表でも確認してください。
　 次に「ダブルス」の表に校内順位を入力、あとは自動ででてきます。
　 ダブルスに関しては、同じくチェックを確認してください。
② 原則として</t>
    </r>
    <r>
      <rPr>
        <b/>
        <sz val="16"/>
        <color indexed="10"/>
        <rFont val="HG丸ｺﾞｼｯｸM-PRO"/>
        <family val="3"/>
      </rPr>
      <t>選手名は全角５文字</t>
    </r>
    <r>
      <rPr>
        <b/>
        <sz val="12"/>
        <rFont val="HG丸ｺﾞｼｯｸM-PRO"/>
        <family val="3"/>
      </rPr>
      <t>で、</t>
    </r>
    <r>
      <rPr>
        <b/>
        <sz val="16"/>
        <color indexed="10"/>
        <rFont val="HG丸ｺﾞｼｯｸM-PRO"/>
        <family val="3"/>
      </rPr>
      <t>生年月日は半角</t>
    </r>
    <r>
      <rPr>
        <b/>
        <sz val="12"/>
        <rFont val="HG丸ｺﾞｼｯｸM-PRO"/>
        <family val="3"/>
      </rPr>
      <t>で入力してください。
　（平成18年＝H18）
③ 参加登録できる人数に制限はありません。
④ ポイントは、</t>
    </r>
    <r>
      <rPr>
        <b/>
        <sz val="12"/>
        <color indexed="10"/>
        <rFont val="HG丸ｺﾞｼｯｸM-PRO"/>
        <family val="3"/>
      </rPr>
      <t xml:space="preserve">県高体連テニス部HP（http://gifu-tennis.sakura.ne.jp/）のランキング表
</t>
    </r>
    <r>
      <rPr>
        <b/>
        <sz val="12"/>
        <color indexed="12"/>
        <rFont val="HG丸ｺﾞｼｯｸM-PRO"/>
        <family val="3"/>
      </rPr>
      <t>（テニス協会のGOP Jrポイントとは異なります</t>
    </r>
    <r>
      <rPr>
        <b/>
        <sz val="12"/>
        <color rgb="FF0000FF"/>
        <rFont val="HG丸ｺﾞｼｯｸM-PRO"/>
        <family val="1"/>
        <charset val="128"/>
      </rPr>
      <t>）</t>
    </r>
    <r>
      <rPr>
        <b/>
        <sz val="12"/>
        <rFont val="HG丸ｺﾞｼｯｸM-PRO"/>
        <family val="3"/>
      </rPr>
      <t xml:space="preserve">で必ず確認してください。
</t>
    </r>
    <r>
      <rPr>
        <b/>
        <sz val="12"/>
        <color indexed="10"/>
        <rFont val="HG丸ｺﾞｼｯｸM-PRO"/>
        <family val="3"/>
      </rPr>
      <t>（9/22付ランキング表を使用してください）</t>
    </r>
    <r>
      <rPr>
        <b/>
        <sz val="12"/>
        <rFont val="HG丸ｺﾞｼｯｸM-PRO"/>
        <family val="3"/>
      </rPr>
      <t xml:space="preserve">
⑤ 順位は、</t>
    </r>
    <r>
      <rPr>
        <b/>
        <sz val="12"/>
        <color indexed="10"/>
        <rFont val="HG丸ｺﾞｼｯｸM-PRO"/>
        <family val="3"/>
      </rPr>
      <t>シングルスポイントがある選手がポイント順に優先</t>
    </r>
    <r>
      <rPr>
        <b/>
        <sz val="12"/>
        <rFont val="HG丸ｺﾞｼｯｸM-PRO"/>
        <family val="3"/>
      </rPr>
      <t>し、次いでポイントのない選手が校内順位順に並びます。
⑥ 校内順位をシングルスの順番で入力し、ダブルスのメンバーは校内順位を入力すれば、大丈夫です。</t>
    </r>
    <rPh sb="33" eb="35">
      <t>コウナイ</t>
    </rPh>
    <rPh sb="35" eb="37">
      <t>ジュンイ</t>
    </rPh>
    <rPh sb="37" eb="38">
      <t>ジュン</t>
    </rPh>
    <rPh sb="40" eb="42">
      <t>シアイ</t>
    </rPh>
    <rPh sb="43" eb="45">
      <t>シュツジョウ</t>
    </rPh>
    <rPh sb="51" eb="53">
      <t>ゼンイン</t>
    </rPh>
    <rPh sb="60" eb="62">
      <t>コウナイ</t>
    </rPh>
    <rPh sb="62" eb="64">
      <t>ジュンイ</t>
    </rPh>
    <rPh sb="64" eb="65">
      <t>ジュン</t>
    </rPh>
    <rPh sb="66" eb="68">
      <t>ニュウリョク</t>
    </rPh>
    <rPh sb="82" eb="84">
      <t>クウハク</t>
    </rPh>
    <rPh sb="86" eb="88">
      <t>カクニン</t>
    </rPh>
    <rPh sb="96" eb="97">
      <t>カナラ</t>
    </rPh>
    <rPh sb="102" eb="103">
      <t>ヒョウ</t>
    </rPh>
    <rPh sb="105" eb="107">
      <t>カクニン</t>
    </rPh>
    <rPh sb="117" eb="118">
      <t>ツギ</t>
    </rPh>
    <rPh sb="126" eb="127">
      <t>ヒョウ</t>
    </rPh>
    <rPh sb="128" eb="130">
      <t>コウナイ</t>
    </rPh>
    <rPh sb="130" eb="132">
      <t>ジュンイ</t>
    </rPh>
    <rPh sb="133" eb="135">
      <t>ニュウリョク</t>
    </rPh>
    <rPh sb="139" eb="141">
      <t>ジドウ</t>
    </rPh>
    <rPh sb="156" eb="157">
      <t>カン</t>
    </rPh>
    <rPh sb="161" eb="162">
      <t>オナ</t>
    </rPh>
    <rPh sb="169" eb="171">
      <t>カクニン</t>
    </rPh>
    <rPh sb="181" eb="183">
      <t>ゲンソク</t>
    </rPh>
    <rPh sb="186" eb="189">
      <t>センシュメイ</t>
    </rPh>
    <rPh sb="190" eb="192">
      <t>ゼンカク</t>
    </rPh>
    <rPh sb="193" eb="195">
      <t>モジ</t>
    </rPh>
    <rPh sb="197" eb="199">
      <t>セイネン</t>
    </rPh>
    <rPh sb="199" eb="201">
      <t>ガッピ</t>
    </rPh>
    <rPh sb="202" eb="204">
      <t>ハンカク</t>
    </rPh>
    <rPh sb="205" eb="207">
      <t>ニュウリョク</t>
    </rPh>
    <rPh sb="217" eb="219">
      <t>ヘイセイ</t>
    </rPh>
    <rPh sb="230" eb="232">
      <t>サンカ</t>
    </rPh>
    <rPh sb="232" eb="234">
      <t>トウロク</t>
    </rPh>
    <rPh sb="237" eb="239">
      <t>ニンズウ</t>
    </rPh>
    <rPh sb="240" eb="242">
      <t>セイゲン</t>
    </rPh>
    <rPh sb="258" eb="259">
      <t>ケン</t>
    </rPh>
    <rPh sb="259" eb="262">
      <t>コウタイレン</t>
    </rPh>
    <rPh sb="265" eb="266">
      <t>ブ</t>
    </rPh>
    <rPh sb="308" eb="309">
      <t>ヒョウ</t>
    </rPh>
    <rPh sb="314" eb="316">
      <t>キョウカイ</t>
    </rPh>
    <rPh sb="329" eb="330">
      <t>コト</t>
    </rPh>
    <rPh sb="336" eb="337">
      <t>カナラ</t>
    </rPh>
    <rPh sb="338" eb="340">
      <t>カクニン</t>
    </rPh>
    <rPh sb="353" eb="354">
      <t>ツ</t>
    </rPh>
    <rPh sb="359" eb="360">
      <t>ヒョウ</t>
    </rPh>
    <rPh sb="361" eb="363">
      <t>シヨウ</t>
    </rPh>
    <rPh sb="373" eb="375">
      <t>ジュンイ</t>
    </rPh>
    <rPh sb="389" eb="391">
      <t>センシュ</t>
    </rPh>
    <rPh sb="396" eb="397">
      <t>ジュン</t>
    </rPh>
    <rPh sb="398" eb="400">
      <t>ユウセン</t>
    </rPh>
    <rPh sb="402" eb="403">
      <t>ツ</t>
    </rPh>
    <rPh sb="412" eb="414">
      <t>センシュ</t>
    </rPh>
    <rPh sb="415" eb="417">
      <t>コウナイ</t>
    </rPh>
    <rPh sb="417" eb="419">
      <t>ジュンイ</t>
    </rPh>
    <rPh sb="419" eb="420">
      <t>ジュン</t>
    </rPh>
    <rPh sb="421" eb="422">
      <t>ナラ</t>
    </rPh>
    <rPh sb="429" eb="431">
      <t>コウナイ</t>
    </rPh>
    <rPh sb="431" eb="433">
      <t>ジュンイ</t>
    </rPh>
    <rPh sb="440" eb="442">
      <t>ジュンバン</t>
    </rPh>
    <rPh sb="443" eb="445">
      <t>ニュウリョク</t>
    </rPh>
    <rPh sb="457" eb="459">
      <t>コウナイ</t>
    </rPh>
    <rPh sb="459" eb="461">
      <t>ジュンイ</t>
    </rPh>
    <rPh sb="462" eb="464">
      <t>ニュウリョク</t>
    </rPh>
    <rPh sb="468" eb="471">
      <t>ダイジョウブ</t>
    </rPh>
    <phoneticPr fontId="2"/>
  </si>
  <si>
    <t>第27回高体連テニス部強化合同練習会[ダブルス]
参　加　申　込　書</t>
    <phoneticPr fontId="25"/>
  </si>
  <si>
    <r>
      <t>入力済みの</t>
    </r>
    <r>
      <rPr>
        <b/>
        <sz val="16"/>
        <color indexed="12"/>
        <rFont val="HG丸ｺﾞｼｯｸM-PRO"/>
        <family val="3"/>
      </rPr>
      <t>このファイルをメール添付で送信</t>
    </r>
    <r>
      <rPr>
        <b/>
        <sz val="12"/>
        <rFont val="HG丸ｺﾞｼｯｸM-PRO"/>
        <family val="3"/>
      </rPr>
      <t>してください。
　　</t>
    </r>
    <r>
      <rPr>
        <b/>
        <sz val="16"/>
        <color rgb="FF0000FF"/>
        <rFont val="HG丸ｺﾞｼｯｸM-PRO"/>
        <family val="3"/>
        <charset val="128"/>
      </rPr>
      <t>（１０月8日(水)17:00までに）</t>
    </r>
    <r>
      <rPr>
        <b/>
        <sz val="12"/>
        <rFont val="HG丸ｺﾞｼｯｸM-PRO"/>
        <family val="3"/>
      </rPr>
      <t xml:space="preserve">
　　</t>
    </r>
    <r>
      <rPr>
        <b/>
        <sz val="16"/>
        <color indexed="10"/>
        <rFont val="HG丸ｺﾞｼｯｸM-PRO"/>
        <family val="3"/>
      </rPr>
      <t>生年月日データを削除してから送信</t>
    </r>
    <r>
      <rPr>
        <b/>
        <sz val="12"/>
        <rFont val="HG丸ｺﾞｼｯｸM-PRO"/>
        <family val="3"/>
      </rPr>
      <t>してください。（男女一緒に）
　　ファイル名は「</t>
    </r>
    <r>
      <rPr>
        <b/>
        <sz val="12"/>
        <color rgb="FFFF0000"/>
        <rFont val="HG丸ｺﾞｼｯｸM-PRO"/>
        <family val="3"/>
        <charset val="128"/>
      </rPr>
      <t>（通番）_学校名_（男女、男子のみ、女子のみ）</t>
    </r>
    <r>
      <rPr>
        <b/>
        <sz val="12"/>
        <rFont val="HG丸ｺﾞｼｯｸM-PRO"/>
        <family val="3"/>
      </rPr>
      <t xml:space="preserve">」としてください。
　　※（通番）は”学校一覧”のシートを参照してください。
　　例「28_関商工_男女」、「28_関商工_男子のみ」、「28_関商工_女子のみ」
　　＜データ送信先＞ </t>
    </r>
    <r>
      <rPr>
        <b/>
        <sz val="14"/>
        <color rgb="FFFF0000"/>
        <rFont val="HG丸ｺﾞｼｯｸM-PRO"/>
        <family val="3"/>
        <charset val="128"/>
      </rPr>
      <t>p55854●gifu-net.ed.jp 関商工高校 古川和央 （●は@にしてください）</t>
    </r>
    <r>
      <rPr>
        <b/>
        <sz val="12"/>
        <rFont val="HG丸ｺﾞｼｯｸM-PRO"/>
        <family val="3"/>
      </rPr>
      <t xml:space="preserve">
　　＜原 本＞ 押印済み原本のPDFデータをメール送信（原本は手元保管）
　　　　　　　</t>
    </r>
    <r>
      <rPr>
        <b/>
        <sz val="14"/>
        <color rgb="FFFF0000"/>
        <rFont val="HG丸ｺﾞｼｯｸM-PRO"/>
        <family val="3"/>
        <charset val="128"/>
      </rPr>
      <t>p54675●gifu-net.ed.jp 県岐阜商業高校 村井独歩 （●は@にしてください）</t>
    </r>
    <rPh sb="0" eb="2">
      <t>ニュウリョク</t>
    </rPh>
    <rPh sb="2" eb="3">
      <t>ズ</t>
    </rPh>
    <rPh sb="15" eb="17">
      <t>テンプ</t>
    </rPh>
    <rPh sb="18" eb="20">
      <t>ソウシン</t>
    </rPh>
    <rPh sb="33" eb="34">
      <t>ガツ</t>
    </rPh>
    <rPh sb="35" eb="36">
      <t>ニチ</t>
    </rPh>
    <rPh sb="37" eb="38">
      <t>ミズ</t>
    </rPh>
    <rPh sb="51" eb="55">
      <t>セイネンガッピ</t>
    </rPh>
    <rPh sb="59" eb="61">
      <t>サクジョ</t>
    </rPh>
    <rPh sb="65" eb="67">
      <t>ソウシン</t>
    </rPh>
    <rPh sb="75" eb="77">
      <t>ダンジョ</t>
    </rPh>
    <rPh sb="77" eb="79">
      <t>イッショ</t>
    </rPh>
    <rPh sb="92" eb="94">
      <t>ツウバン</t>
    </rPh>
    <rPh sb="96" eb="99">
      <t>ガッコウメイ</t>
    </rPh>
    <rPh sb="101" eb="103">
      <t>ダンジョ</t>
    </rPh>
    <rPh sb="128" eb="130">
      <t>ツウバン</t>
    </rPh>
    <rPh sb="133" eb="135">
      <t>ガッコウ</t>
    </rPh>
    <rPh sb="135" eb="137">
      <t>イチラン</t>
    </rPh>
    <rPh sb="143" eb="145">
      <t>サンショウ</t>
    </rPh>
    <rPh sb="155" eb="156">
      <t>レイ</t>
    </rPh>
    <rPh sb="160" eb="161">
      <t>セキ</t>
    </rPh>
    <rPh sb="161" eb="163">
      <t>ショウコウ</t>
    </rPh>
    <rPh sb="164" eb="166">
      <t>ダンジョ</t>
    </rPh>
    <rPh sb="177" eb="178">
      <t>シ</t>
    </rPh>
    <rPh sb="190" eb="191">
      <t>オンナ</t>
    </rPh>
    <rPh sb="202" eb="204">
      <t>ソウシン</t>
    </rPh>
    <rPh sb="204" eb="205">
      <t>サキ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</si>
</sst>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_ "/>
    <numFmt numFmtId="177" formatCode="[$-411]ge\.m\.d;@"/>
    <numFmt numFmtId="178" formatCode="0.000_);[Red]\(0.000\)"/>
    <numFmt numFmtId="179" formatCode="0.0_);[Red]\(0.0\)"/>
    <numFmt numFmtId="180" formatCode="0.00_);[Red]\(0.00\)"/>
    <numFmt numFmtId="181" formatCode="#,##0.0000_ ;[Red]\-#,##0.0000\ "/>
    <numFmt numFmtId="182" formatCode="0.0000_);[Red]\(0.0000\)"/>
    <numFmt numFmtId="183" formatCode="0.0_ "/>
    <numFmt numFmtId="184" formatCode="0.000_ "/>
    <numFmt numFmtId="185" formatCode="0_);[Red]\(0\)"/>
  </numFmts>
  <fonts count="54" x14ac:knownFonts="1">
    <font>
      <sz val="11"/>
      <name val="HG丸ｺﾞｼｯｸM-PRO"/>
      <family val="3"/>
    </font>
    <font>
      <sz val="11"/>
      <name val="ＭＳ Ｐ明朝"/>
      <family val="1"/>
    </font>
    <font>
      <sz val="6"/>
      <name val="HG丸ｺﾞｼｯｸM-PRO"/>
      <family val="3"/>
    </font>
    <font>
      <b/>
      <sz val="14"/>
      <name val="ＭＳ Ｐ明朝"/>
      <family val="1"/>
    </font>
    <font>
      <sz val="14"/>
      <name val="ＭＳ Ｐ明朝"/>
      <family val="1"/>
    </font>
    <font>
      <sz val="12"/>
      <name val="ＭＳ Ｐ明朝"/>
      <family val="1"/>
    </font>
    <font>
      <sz val="14"/>
      <name val="ＭＳ 明朝"/>
      <family val="1"/>
    </font>
    <font>
      <b/>
      <sz val="12"/>
      <color indexed="10"/>
      <name val="HG丸ｺﾞｼｯｸM-PRO"/>
      <family val="3"/>
    </font>
    <font>
      <b/>
      <sz val="12"/>
      <name val="HG丸ｺﾞｼｯｸM-PRO"/>
      <family val="3"/>
    </font>
    <font>
      <b/>
      <sz val="20"/>
      <name val="HG丸ｺﾞｼｯｸM-PRO"/>
      <family val="3"/>
    </font>
    <font>
      <b/>
      <sz val="16"/>
      <name val="HG丸ｺﾞｼｯｸM-PRO"/>
      <family val="3"/>
    </font>
    <font>
      <b/>
      <sz val="16"/>
      <color indexed="10"/>
      <name val="HG丸ｺﾞｼｯｸM-PRO"/>
      <family val="3"/>
    </font>
    <font>
      <b/>
      <i/>
      <sz val="11"/>
      <color indexed="10"/>
      <name val="HG丸ｺﾞｼｯｸM-PRO"/>
      <family val="3"/>
    </font>
    <font>
      <b/>
      <sz val="16"/>
      <color indexed="12"/>
      <name val="HG丸ｺﾞｼｯｸM-PRO"/>
      <family val="3"/>
    </font>
    <font>
      <b/>
      <sz val="11"/>
      <color indexed="10"/>
      <name val="HG丸ｺﾞｼｯｸM-PRO"/>
      <family val="3"/>
    </font>
    <font>
      <sz val="8"/>
      <name val="ＭＳ Ｐ明朝"/>
      <family val="1"/>
    </font>
    <font>
      <b/>
      <sz val="14"/>
      <name val="ＭＳ Ｐゴシック"/>
      <family val="3"/>
    </font>
    <font>
      <sz val="11"/>
      <name val="ＭＳ 明朝"/>
      <family val="1"/>
    </font>
    <font>
      <u/>
      <sz val="9.15"/>
      <color indexed="12"/>
      <name val="HG丸ｺﾞｼｯｸM-PRO"/>
      <family val="3"/>
    </font>
    <font>
      <sz val="12"/>
      <name val="HG丸ｺﾞｼｯｸM-PRO"/>
      <family val="3"/>
    </font>
    <font>
      <sz val="12"/>
      <name val="ＭＳ 明朝"/>
      <family val="1"/>
    </font>
    <font>
      <b/>
      <sz val="12"/>
      <color indexed="12"/>
      <name val="HG丸ｺﾞｼｯｸM-PRO"/>
      <family val="3"/>
    </font>
    <font>
      <b/>
      <sz val="11"/>
      <name val="HG丸ｺﾞｼｯｸM-PRO"/>
      <family val="3"/>
    </font>
    <font>
      <sz val="14"/>
      <name val="HG丸ｺﾞｼｯｸM-PRO"/>
      <family val="3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8"/>
      <name val="HG丸ｺﾞｼｯｸM-PRO"/>
      <family val="3"/>
    </font>
    <font>
      <sz val="8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0"/>
      <name val="HG丸ｺﾞｼｯｸM-PRO"/>
      <family val="3"/>
    </font>
    <font>
      <sz val="10"/>
      <name val="HG丸ｺﾞｼｯｸM-PRO"/>
      <family val="3"/>
      <charset val="128"/>
    </font>
    <font>
      <sz val="6"/>
      <name val="メイリオ"/>
      <family val="2"/>
      <charset val="128"/>
    </font>
    <font>
      <b/>
      <sz val="11"/>
      <name val="ＭＳ Ｐゴシック"/>
      <family val="3"/>
      <charset val="128"/>
    </font>
    <font>
      <b/>
      <sz val="11"/>
      <name val="HG丸ｺﾞｼｯｸM-PRO"/>
      <family val="3"/>
      <charset val="128"/>
    </font>
    <font>
      <b/>
      <sz val="12"/>
      <color rgb="FFFF0000"/>
      <name val="HG丸ｺﾞｼｯｸM-PRO"/>
      <family val="3"/>
      <charset val="128"/>
    </font>
    <font>
      <b/>
      <sz val="16"/>
      <color rgb="FF0000FF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b/>
      <sz val="10"/>
      <name val="HG丸ｺﾞｼｯｸM-PRO"/>
      <family val="3"/>
      <charset val="128"/>
    </font>
    <font>
      <b/>
      <sz val="12"/>
      <color rgb="FF0000FF"/>
      <name val="HG丸ｺﾞｼｯｸM-PRO"/>
      <family val="1"/>
      <charset val="128"/>
    </font>
    <font>
      <sz val="30"/>
      <color indexed="10"/>
      <name val="ＤＨＰ特太ゴシック体"/>
      <family val="3"/>
    </font>
    <font>
      <b/>
      <sz val="16"/>
      <name val="ＭＳ 明朝"/>
      <family val="1"/>
    </font>
    <font>
      <b/>
      <sz val="11"/>
      <color rgb="FFFF000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明朝"/>
      <family val="1"/>
      <charset val="128"/>
    </font>
    <font>
      <b/>
      <sz val="18"/>
      <color rgb="FFFF0000"/>
      <name val="HG丸ｺﾞｼｯｸM-PRO"/>
      <family val="3"/>
      <charset val="128"/>
    </font>
    <font>
      <b/>
      <sz val="14"/>
      <color rgb="FFFF0000"/>
      <name val="HG丸ｺﾞｼｯｸM-PRO"/>
      <family val="3"/>
      <charset val="128"/>
    </font>
    <font>
      <sz val="18"/>
      <name val="HG丸ｺﾞｼｯｸM-PRO"/>
      <family val="3"/>
    </font>
    <font>
      <sz val="18"/>
      <name val="HG丸ｺﾞｼｯｸM-PRO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</borders>
  <cellStyleXfs count="4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38" fontId="24" fillId="0" borderId="0" applyFont="0" applyFill="0" applyBorder="0" applyAlignment="0" applyProtection="0">
      <alignment vertical="center"/>
    </xf>
    <xf numFmtId="0" fontId="27" fillId="0" borderId="0"/>
  </cellStyleXfs>
  <cellXfs count="4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76" fontId="0" fillId="2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7" fontId="0" fillId="2" borderId="4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77" fontId="0" fillId="2" borderId="6" xfId="0" applyNumberForma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right" vertical="center"/>
    </xf>
    <xf numFmtId="0" fontId="10" fillId="2" borderId="1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right" vertical="center"/>
    </xf>
    <xf numFmtId="0" fontId="1" fillId="4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176" fontId="0" fillId="5" borderId="15" xfId="0" applyNumberForma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177" fontId="0" fillId="5" borderId="15" xfId="0" applyNumberFormat="1" applyFill="1" applyBorder="1" applyAlignment="1">
      <alignment horizontal="center" vertical="center"/>
    </xf>
    <xf numFmtId="177" fontId="0" fillId="5" borderId="16" xfId="0" applyNumberForma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27" fillId="0" borderId="33" xfId="3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/>
    </xf>
    <xf numFmtId="0" fontId="28" fillId="0" borderId="1" xfId="0" applyFont="1" applyBorder="1">
      <alignment vertical="center"/>
    </xf>
    <xf numFmtId="0" fontId="0" fillId="0" borderId="8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28" fillId="0" borderId="1" xfId="0" applyFont="1" applyBorder="1" applyAlignment="1">
      <alignment vertical="center" shrinkToFit="1"/>
    </xf>
    <xf numFmtId="0" fontId="27" fillId="0" borderId="1" xfId="3" applyBorder="1" applyAlignment="1">
      <alignment horizontal="center" vertical="center"/>
    </xf>
    <xf numFmtId="0" fontId="28" fillId="0" borderId="39" xfId="0" applyFont="1" applyBorder="1" applyAlignment="1">
      <alignment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vertical="center" shrinkToFit="1"/>
    </xf>
    <xf numFmtId="0" fontId="28" fillId="0" borderId="39" xfId="0" applyFont="1" applyBorder="1">
      <alignment vertical="center"/>
    </xf>
    <xf numFmtId="0" fontId="28" fillId="0" borderId="8" xfId="3" applyFont="1" applyBorder="1" applyAlignment="1">
      <alignment vertical="center" shrinkToFit="1"/>
    </xf>
    <xf numFmtId="0" fontId="28" fillId="0" borderId="0" xfId="0" applyFont="1">
      <alignment vertical="center"/>
    </xf>
    <xf numFmtId="0" fontId="27" fillId="0" borderId="33" xfId="0" applyFont="1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0" fillId="5" borderId="15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 shrinkToFit="1"/>
    </xf>
    <xf numFmtId="0" fontId="0" fillId="5" borderId="15" xfId="0" applyFill="1" applyBorder="1" applyAlignment="1">
      <alignment horizontal="center" vertical="center" shrinkToFit="1"/>
    </xf>
    <xf numFmtId="0" fontId="23" fillId="0" borderId="0" xfId="1" applyFont="1" applyFill="1" applyBorder="1" applyAlignment="1" applyProtection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0" fillId="0" borderId="15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16" xfId="0" applyNumberForma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 shrinkToFit="1"/>
    </xf>
    <xf numFmtId="176" fontId="0" fillId="0" borderId="13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77" fontId="0" fillId="0" borderId="14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0" borderId="0" xfId="3"/>
    <xf numFmtId="0" fontId="27" fillId="0" borderId="0" xfId="3" applyAlignment="1">
      <alignment horizontal="center"/>
    </xf>
    <xf numFmtId="178" fontId="27" fillId="0" borderId="0" xfId="3" applyNumberFormat="1"/>
    <xf numFmtId="0" fontId="27" fillId="0" borderId="28" xfId="3" applyBorder="1" applyAlignment="1">
      <alignment horizontal="center" vertical="center" textRotation="255"/>
    </xf>
    <xf numFmtId="0" fontId="27" fillId="0" borderId="29" xfId="3" applyBorder="1" applyAlignment="1">
      <alignment horizontal="center" vertical="center" textRotation="255" shrinkToFit="1"/>
    </xf>
    <xf numFmtId="0" fontId="27" fillId="0" borderId="29" xfId="3" applyBorder="1" applyAlignment="1">
      <alignment horizontal="center" vertical="center" textRotation="255"/>
    </xf>
    <xf numFmtId="0" fontId="27" fillId="0" borderId="30" xfId="3" applyBorder="1" applyAlignment="1">
      <alignment horizontal="center" vertical="center" textRotation="255"/>
    </xf>
    <xf numFmtId="40" fontId="28" fillId="6" borderId="31" xfId="2" applyNumberFormat="1" applyFont="1" applyFill="1" applyBorder="1" applyAlignment="1">
      <alignment horizontal="center" vertical="center" textRotation="255" shrinkToFit="1"/>
    </xf>
    <xf numFmtId="40" fontId="28" fillId="6" borderId="34" xfId="2" applyNumberFormat="1" applyFont="1" applyFill="1" applyBorder="1" applyAlignment="1">
      <alignment horizontal="center" vertical="center" textRotation="255"/>
    </xf>
    <xf numFmtId="178" fontId="27" fillId="0" borderId="31" xfId="3" applyNumberFormat="1" applyBorder="1" applyAlignment="1">
      <alignment horizontal="center" vertical="center" textRotation="255" wrapText="1"/>
    </xf>
    <xf numFmtId="0" fontId="28" fillId="0" borderId="32" xfId="3" applyFont="1" applyBorder="1" applyAlignment="1">
      <alignment horizontal="center" vertical="center" textRotation="255"/>
    </xf>
    <xf numFmtId="0" fontId="27" fillId="0" borderId="33" xfId="3" applyBorder="1" applyAlignment="1">
      <alignment horizontal="center" vertical="center" textRotation="255"/>
    </xf>
    <xf numFmtId="0" fontId="28" fillId="0" borderId="28" xfId="3" applyFont="1" applyBorder="1" applyAlignment="1">
      <alignment horizontal="center" vertical="center" textRotation="255" shrinkToFit="1"/>
    </xf>
    <xf numFmtId="0" fontId="27" fillId="0" borderId="30" xfId="3" applyBorder="1" applyAlignment="1">
      <alignment horizontal="center" vertical="center" textRotation="255" shrinkToFit="1"/>
    </xf>
    <xf numFmtId="176" fontId="27" fillId="0" borderId="12" xfId="3" applyNumberFormat="1" applyBorder="1" applyAlignment="1">
      <alignment vertical="center"/>
    </xf>
    <xf numFmtId="0" fontId="28" fillId="0" borderId="13" xfId="0" applyFont="1" applyBorder="1" applyAlignment="1">
      <alignment vertical="center" shrinkToFit="1"/>
    </xf>
    <xf numFmtId="0" fontId="27" fillId="0" borderId="13" xfId="3" applyBorder="1" applyAlignment="1">
      <alignment horizontal="center" vertical="center"/>
    </xf>
    <xf numFmtId="176" fontId="27" fillId="6" borderId="35" xfId="3" applyNumberFormat="1" applyFill="1" applyBorder="1" applyAlignment="1">
      <alignment horizontal="right" vertical="center"/>
    </xf>
    <xf numFmtId="182" fontId="27" fillId="0" borderId="35" xfId="2" applyNumberFormat="1" applyFont="1" applyFill="1" applyBorder="1" applyAlignment="1">
      <alignment vertical="center"/>
    </xf>
    <xf numFmtId="0" fontId="27" fillId="0" borderId="58" xfId="3" applyBorder="1" applyAlignment="1">
      <alignment horizontal="center" vertical="center"/>
    </xf>
    <xf numFmtId="0" fontId="27" fillId="0" borderId="14" xfId="3" applyBorder="1" applyAlignment="1">
      <alignment horizontal="center" vertical="center"/>
    </xf>
    <xf numFmtId="176" fontId="27" fillId="0" borderId="3" xfId="3" applyNumberFormat="1" applyBorder="1" applyAlignment="1">
      <alignment vertical="center"/>
    </xf>
    <xf numFmtId="176" fontId="27" fillId="6" borderId="36" xfId="3" applyNumberFormat="1" applyFill="1" applyBorder="1" applyAlignment="1">
      <alignment horizontal="right" vertical="center"/>
    </xf>
    <xf numFmtId="182" fontId="27" fillId="0" borderId="36" xfId="2" applyNumberFormat="1" applyFont="1" applyFill="1" applyBorder="1" applyAlignment="1">
      <alignment vertical="center"/>
    </xf>
    <xf numFmtId="0" fontId="27" fillId="0" borderId="10" xfId="3" applyBorder="1" applyAlignment="1">
      <alignment horizontal="center" vertical="center"/>
    </xf>
    <xf numFmtId="0" fontId="27" fillId="0" borderId="8" xfId="3" applyBorder="1" applyAlignment="1">
      <alignment horizontal="center" vertical="center"/>
    </xf>
    <xf numFmtId="176" fontId="27" fillId="0" borderId="38" xfId="3" applyNumberFormat="1" applyBorder="1" applyAlignment="1">
      <alignment vertical="center"/>
    </xf>
    <xf numFmtId="0" fontId="28" fillId="0" borderId="1" xfId="3" applyFont="1" applyBorder="1" applyAlignment="1">
      <alignment horizontal="center" vertical="center"/>
    </xf>
    <xf numFmtId="0" fontId="28" fillId="0" borderId="5" xfId="3" applyFont="1" applyBorder="1" applyAlignment="1">
      <alignment vertical="center" shrinkToFit="1"/>
    </xf>
    <xf numFmtId="181" fontId="28" fillId="6" borderId="36" xfId="0" applyNumberFormat="1" applyFont="1" applyFill="1" applyBorder="1">
      <alignment vertical="center"/>
    </xf>
    <xf numFmtId="0" fontId="0" fillId="0" borderId="5" xfId="0" applyBorder="1" applyAlignment="1">
      <alignment vertical="center" shrinkToFit="1"/>
    </xf>
    <xf numFmtId="176" fontId="27" fillId="0" borderId="0" xfId="3" applyNumberFormat="1" applyAlignment="1">
      <alignment vertical="center"/>
    </xf>
    <xf numFmtId="0" fontId="27" fillId="0" borderId="0" xfId="3" applyAlignment="1">
      <alignment horizontal="center" vertical="center"/>
    </xf>
    <xf numFmtId="178" fontId="28" fillId="0" borderId="0" xfId="0" applyNumberFormat="1" applyFont="1">
      <alignment vertical="center"/>
    </xf>
    <xf numFmtId="0" fontId="27" fillId="0" borderId="28" xfId="3" applyBorder="1" applyAlignment="1">
      <alignment horizontal="center" vertical="center" textRotation="255" wrapText="1"/>
    </xf>
    <xf numFmtId="0" fontId="27" fillId="0" borderId="33" xfId="3" applyBorder="1" applyAlignment="1">
      <alignment horizontal="center" vertical="center" textRotation="255" wrapText="1"/>
    </xf>
    <xf numFmtId="0" fontId="27" fillId="0" borderId="28" xfId="3" applyBorder="1" applyAlignment="1">
      <alignment horizontal="center" vertical="center" textRotation="255" wrapText="1" shrinkToFit="1"/>
    </xf>
    <xf numFmtId="0" fontId="27" fillId="0" borderId="30" xfId="3" applyBorder="1" applyAlignment="1">
      <alignment horizontal="center" vertical="center" textRotation="255" wrapText="1"/>
    </xf>
    <xf numFmtId="0" fontId="27" fillId="0" borderId="30" xfId="3" applyBorder="1" applyAlignment="1">
      <alignment horizontal="center" vertical="center" textRotation="255" wrapText="1" shrinkToFit="1"/>
    </xf>
    <xf numFmtId="0" fontId="27" fillId="0" borderId="33" xfId="3" applyBorder="1" applyAlignment="1">
      <alignment horizontal="center" vertical="center" textRotation="255" wrapText="1" shrinkToFit="1"/>
    </xf>
    <xf numFmtId="178" fontId="27" fillId="0" borderId="0" xfId="2" applyNumberFormat="1" applyFont="1" applyFill="1" applyBorder="1" applyAlignment="1"/>
    <xf numFmtId="0" fontId="28" fillId="0" borderId="38" xfId="0" applyFont="1" applyBorder="1">
      <alignment vertical="center"/>
    </xf>
    <xf numFmtId="179" fontId="27" fillId="0" borderId="14" xfId="2" applyNumberFormat="1" applyFont="1" applyFill="1" applyBorder="1" applyAlignment="1"/>
    <xf numFmtId="0" fontId="27" fillId="0" borderId="14" xfId="2" applyNumberFormat="1" applyFont="1" applyFill="1" applyBorder="1" applyAlignment="1"/>
    <xf numFmtId="0" fontId="28" fillId="0" borderId="43" xfId="0" applyFont="1" applyBorder="1">
      <alignment vertical="center"/>
    </xf>
    <xf numFmtId="0" fontId="28" fillId="0" borderId="42" xfId="0" applyFont="1" applyBorder="1">
      <alignment vertical="center"/>
    </xf>
    <xf numFmtId="179" fontId="27" fillId="0" borderId="59" xfId="2" applyNumberFormat="1" applyFont="1" applyFill="1" applyBorder="1" applyAlignment="1"/>
    <xf numFmtId="0" fontId="28" fillId="0" borderId="42" xfId="0" applyFont="1" applyBorder="1" applyAlignment="1"/>
    <xf numFmtId="0" fontId="28" fillId="0" borderId="3" xfId="0" applyFont="1" applyBorder="1">
      <alignment vertical="center"/>
    </xf>
    <xf numFmtId="179" fontId="28" fillId="0" borderId="8" xfId="0" applyNumberFormat="1" applyFont="1" applyBorder="1">
      <alignment vertical="center"/>
    </xf>
    <xf numFmtId="0" fontId="28" fillId="0" borderId="8" xfId="0" applyFont="1" applyBorder="1">
      <alignment vertical="center"/>
    </xf>
    <xf numFmtId="0" fontId="28" fillId="0" borderId="10" xfId="0" applyFont="1" applyBorder="1">
      <alignment vertical="center"/>
    </xf>
    <xf numFmtId="0" fontId="28" fillId="0" borderId="37" xfId="0" applyFont="1" applyBorder="1">
      <alignment vertical="center"/>
    </xf>
    <xf numFmtId="179" fontId="28" fillId="0" borderId="5" xfId="0" applyNumberFormat="1" applyFont="1" applyBorder="1">
      <alignment vertical="center"/>
    </xf>
    <xf numFmtId="0" fontId="28" fillId="0" borderId="37" xfId="0" applyFont="1" applyBorder="1" applyAlignment="1"/>
    <xf numFmtId="179" fontId="28" fillId="0" borderId="5" xfId="0" applyNumberFormat="1" applyFont="1" applyBorder="1" applyAlignment="1"/>
    <xf numFmtId="180" fontId="28" fillId="0" borderId="8" xfId="0" applyNumberFormat="1" applyFont="1" applyBorder="1">
      <alignment vertical="center"/>
    </xf>
    <xf numFmtId="0" fontId="28" fillId="0" borderId="17" xfId="0" applyFont="1" applyBorder="1">
      <alignment vertical="center"/>
    </xf>
    <xf numFmtId="179" fontId="28" fillId="0" borderId="16" xfId="0" applyNumberFormat="1" applyFont="1" applyBorder="1">
      <alignment vertical="center"/>
    </xf>
    <xf numFmtId="0" fontId="28" fillId="0" borderId="16" xfId="0" applyFont="1" applyBorder="1">
      <alignment vertical="center"/>
    </xf>
    <xf numFmtId="0" fontId="28" fillId="0" borderId="46" xfId="0" applyFont="1" applyBorder="1">
      <alignment vertical="center"/>
    </xf>
    <xf numFmtId="0" fontId="28" fillId="0" borderId="53" xfId="0" applyFont="1" applyBorder="1">
      <alignment vertical="center"/>
    </xf>
    <xf numFmtId="179" fontId="28" fillId="0" borderId="45" xfId="0" applyNumberFormat="1" applyFont="1" applyBorder="1">
      <alignment vertical="center"/>
    </xf>
    <xf numFmtId="0" fontId="28" fillId="0" borderId="53" xfId="0" applyFont="1" applyBorder="1" applyAlignment="1"/>
    <xf numFmtId="179" fontId="28" fillId="0" borderId="45" xfId="0" applyNumberFormat="1" applyFont="1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27" fillId="0" borderId="28" xfId="0" applyFont="1" applyBorder="1" applyAlignment="1">
      <alignment horizontal="center" vertical="center" textRotation="255"/>
    </xf>
    <xf numFmtId="0" fontId="27" fillId="0" borderId="29" xfId="0" applyFont="1" applyBorder="1" applyAlignment="1">
      <alignment horizontal="center" vertical="center" textRotation="255"/>
    </xf>
    <xf numFmtId="0" fontId="27" fillId="0" borderId="30" xfId="0" applyFont="1" applyBorder="1" applyAlignment="1">
      <alignment horizontal="center" vertical="center" textRotation="255"/>
    </xf>
    <xf numFmtId="40" fontId="0" fillId="6" borderId="31" xfId="2" applyNumberFormat="1" applyFont="1" applyFill="1" applyBorder="1" applyAlignment="1">
      <alignment horizontal="center" vertical="center" textRotation="255" shrinkToFit="1"/>
    </xf>
    <xf numFmtId="40" fontId="0" fillId="6" borderId="31" xfId="2" applyNumberFormat="1" applyFont="1" applyFill="1" applyBorder="1" applyAlignment="1">
      <alignment horizontal="center" vertical="center" textRotation="255"/>
    </xf>
    <xf numFmtId="0" fontId="0" fillId="0" borderId="31" xfId="0" applyBorder="1" applyAlignment="1">
      <alignment horizontal="center" vertical="center" textRotation="255" wrapText="1"/>
    </xf>
    <xf numFmtId="0" fontId="0" fillId="0" borderId="32" xfId="0" applyBorder="1" applyAlignment="1">
      <alignment horizontal="center" vertical="center" textRotation="255"/>
    </xf>
    <xf numFmtId="0" fontId="27" fillId="0" borderId="33" xfId="0" applyFont="1" applyBorder="1" applyAlignment="1">
      <alignment horizontal="center" vertical="center" textRotation="255"/>
    </xf>
    <xf numFmtId="0" fontId="0" fillId="0" borderId="28" xfId="0" applyBorder="1" applyAlignment="1">
      <alignment horizontal="center" vertical="center" textRotation="255" shrinkToFit="1"/>
    </xf>
    <xf numFmtId="0" fontId="0" fillId="0" borderId="28" xfId="3" applyFont="1" applyBorder="1" applyAlignment="1">
      <alignment horizontal="center" vertical="center" textRotation="255" shrinkToFit="1"/>
    </xf>
    <xf numFmtId="0" fontId="27" fillId="0" borderId="34" xfId="0" applyFont="1" applyBorder="1" applyAlignment="1">
      <alignment horizontal="center" vertical="center" textRotation="255"/>
    </xf>
    <xf numFmtId="0" fontId="0" fillId="0" borderId="0" xfId="0" applyAlignment="1">
      <alignment vertical="center" textRotation="255"/>
    </xf>
    <xf numFmtId="176" fontId="27" fillId="0" borderId="12" xfId="0" applyNumberFormat="1" applyFont="1" applyBorder="1">
      <alignment vertical="center"/>
    </xf>
    <xf numFmtId="0" fontId="0" fillId="0" borderId="13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178" fontId="0" fillId="6" borderId="35" xfId="0" applyNumberFormat="1" applyFill="1" applyBorder="1" applyAlignment="1">
      <alignment horizontal="right" vertical="center"/>
    </xf>
    <xf numFmtId="176" fontId="0" fillId="6" borderId="35" xfId="0" applyNumberFormat="1" applyFill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0" fontId="27" fillId="0" borderId="12" xfId="0" applyFont="1" applyBorder="1" applyAlignment="1">
      <alignment horizontal="center" vertical="center"/>
    </xf>
    <xf numFmtId="183" fontId="27" fillId="0" borderId="14" xfId="3" applyNumberFormat="1" applyBorder="1" applyAlignment="1">
      <alignment horizontal="center" vertical="center"/>
    </xf>
    <xf numFmtId="176" fontId="27" fillId="0" borderId="3" xfId="0" applyNumberFormat="1" applyFont="1" applyBorder="1">
      <alignment vertical="center"/>
    </xf>
    <xf numFmtId="178" fontId="0" fillId="6" borderId="36" xfId="0" applyNumberFormat="1" applyFill="1" applyBorder="1" applyAlignment="1">
      <alignment horizontal="right" vertical="center"/>
    </xf>
    <xf numFmtId="176" fontId="0" fillId="6" borderId="36" xfId="0" applyNumberFormat="1" applyFill="1" applyBorder="1" applyAlignment="1">
      <alignment horizontal="right" vertical="center"/>
    </xf>
    <xf numFmtId="178" fontId="0" fillId="0" borderId="37" xfId="0" applyNumberFormat="1" applyBorder="1" applyAlignment="1">
      <alignment horizontal="right" vertical="center"/>
    </xf>
    <xf numFmtId="0" fontId="27" fillId="0" borderId="3" xfId="0" applyFont="1" applyBorder="1" applyAlignment="1">
      <alignment horizontal="center" vertical="center"/>
    </xf>
    <xf numFmtId="183" fontId="27" fillId="0" borderId="8" xfId="3" applyNumberFormat="1" applyBorder="1" applyAlignment="1">
      <alignment horizontal="center" vertical="center"/>
    </xf>
    <xf numFmtId="178" fontId="0" fillId="6" borderId="41" xfId="0" applyNumberFormat="1" applyFill="1" applyBorder="1" applyAlignment="1">
      <alignment horizontal="right" vertical="center"/>
    </xf>
    <xf numFmtId="176" fontId="0" fillId="6" borderId="41" xfId="0" applyNumberFormat="1" applyFill="1" applyBorder="1" applyAlignment="1">
      <alignment horizontal="right" vertical="center"/>
    </xf>
    <xf numFmtId="178" fontId="0" fillId="0" borderId="42" xfId="0" applyNumberFormat="1" applyBorder="1" applyAlignment="1">
      <alignment horizontal="right" vertical="center"/>
    </xf>
    <xf numFmtId="0" fontId="27" fillId="0" borderId="38" xfId="0" applyFont="1" applyBorder="1" applyAlignment="1">
      <alignment horizontal="center" vertical="center"/>
    </xf>
    <xf numFmtId="183" fontId="27" fillId="0" borderId="40" xfId="3" applyNumberFormat="1" applyBorder="1" applyAlignment="1">
      <alignment horizontal="center" vertical="center"/>
    </xf>
    <xf numFmtId="0" fontId="0" fillId="0" borderId="0" xfId="0" applyAlignment="1">
      <alignment vertical="center" shrinkToFit="1"/>
    </xf>
    <xf numFmtId="178" fontId="0" fillId="6" borderId="0" xfId="0" applyNumberFormat="1" applyFill="1" applyAlignment="1">
      <alignment horizontal="right" vertical="center"/>
    </xf>
    <xf numFmtId="176" fontId="0" fillId="6" borderId="0" xfId="0" applyNumberFormat="1" applyFill="1" applyAlignment="1">
      <alignment horizontal="right" vertical="center"/>
    </xf>
    <xf numFmtId="178" fontId="0" fillId="0" borderId="0" xfId="0" applyNumberFormat="1" applyAlignment="1">
      <alignment horizontal="right" vertical="center"/>
    </xf>
    <xf numFmtId="0" fontId="27" fillId="0" borderId="0" xfId="0" applyFont="1" applyAlignment="1">
      <alignment horizontal="center" vertical="center"/>
    </xf>
    <xf numFmtId="183" fontId="27" fillId="0" borderId="0" xfId="3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4" fontId="0" fillId="0" borderId="0" xfId="0" applyNumberFormat="1" applyAlignment="1">
      <alignment horizontal="right" vertical="center"/>
    </xf>
    <xf numFmtId="183" fontId="27" fillId="0" borderId="0" xfId="3" applyNumberFormat="1" applyAlignment="1">
      <alignment horizontal="right" vertical="center"/>
    </xf>
    <xf numFmtId="0" fontId="27" fillId="0" borderId="0" xfId="0" applyFont="1" applyAlignment="1">
      <alignment horizontal="right" vertical="center"/>
    </xf>
    <xf numFmtId="185" fontId="27" fillId="0" borderId="0" xfId="3" applyNumberFormat="1" applyAlignment="1">
      <alignment horizontal="center" vertical="center"/>
    </xf>
    <xf numFmtId="176" fontId="27" fillId="0" borderId="0" xfId="0" applyNumberFormat="1" applyFont="1">
      <alignment vertical="center"/>
    </xf>
    <xf numFmtId="0" fontId="27" fillId="0" borderId="28" xfId="0" applyFont="1" applyBorder="1" applyAlignment="1">
      <alignment horizontal="center" vertical="center" textRotation="255" wrapText="1"/>
    </xf>
    <xf numFmtId="0" fontId="40" fillId="0" borderId="28" xfId="0" applyFont="1" applyBorder="1" applyAlignment="1">
      <alignment horizontal="center" vertical="center" textRotation="255" wrapText="1"/>
    </xf>
    <xf numFmtId="0" fontId="0" fillId="0" borderId="38" xfId="0" applyBorder="1" applyAlignment="1">
      <alignment horizontal="center" vertical="center"/>
    </xf>
    <xf numFmtId="179" fontId="27" fillId="0" borderId="40" xfId="2" applyNumberFormat="1" applyFont="1" applyFill="1" applyBorder="1" applyAlignment="1"/>
    <xf numFmtId="0" fontId="0" fillId="0" borderId="38" xfId="0" applyBorder="1">
      <alignment vertical="center"/>
    </xf>
    <xf numFmtId="179" fontId="27" fillId="0" borderId="60" xfId="2" applyNumberFormat="1" applyFont="1" applyFill="1" applyBorder="1" applyAlignment="1"/>
    <xf numFmtId="0" fontId="0" fillId="0" borderId="38" xfId="0" applyBorder="1" applyAlignment="1"/>
    <xf numFmtId="0" fontId="0" fillId="0" borderId="43" xfId="0" applyBorder="1" applyAlignment="1">
      <alignment horizontal="center" vertical="center"/>
    </xf>
    <xf numFmtId="179" fontId="0" fillId="0" borderId="8" xfId="0" applyNumberFormat="1" applyBorder="1">
      <alignment vertical="center"/>
    </xf>
    <xf numFmtId="0" fontId="0" fillId="0" borderId="3" xfId="0" applyBorder="1">
      <alignment vertical="center"/>
    </xf>
    <xf numFmtId="179" fontId="0" fillId="0" borderId="5" xfId="0" applyNumberFormat="1" applyBorder="1">
      <alignment vertical="center"/>
    </xf>
    <xf numFmtId="0" fontId="0" fillId="0" borderId="3" xfId="0" applyBorder="1" applyAlignment="1"/>
    <xf numFmtId="179" fontId="0" fillId="0" borderId="8" xfId="0" applyNumberFormat="1" applyBorder="1" applyAlignment="1"/>
    <xf numFmtId="0" fontId="0" fillId="0" borderId="10" xfId="0" applyBorder="1" applyAlignment="1">
      <alignment horizontal="center" vertical="center"/>
    </xf>
    <xf numFmtId="179" fontId="0" fillId="0" borderId="40" xfId="0" applyNumberFormat="1" applyBorder="1" applyAlignment="1"/>
    <xf numFmtId="179" fontId="0" fillId="0" borderId="40" xfId="0" applyNumberFormat="1" applyBorder="1">
      <alignment vertical="center"/>
    </xf>
    <xf numFmtId="179" fontId="0" fillId="0" borderId="61" xfId="0" applyNumberFormat="1" applyBorder="1">
      <alignment vertical="center"/>
    </xf>
    <xf numFmtId="179" fontId="0" fillId="0" borderId="61" xfId="0" applyNumberFormat="1" applyBorder="1" applyAlignment="1"/>
    <xf numFmtId="180" fontId="0" fillId="0" borderId="8" xfId="0" applyNumberFormat="1" applyBorder="1">
      <alignment vertical="center"/>
    </xf>
    <xf numFmtId="180" fontId="0" fillId="0" borderId="5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179" fontId="0" fillId="0" borderId="44" xfId="0" applyNumberFormat="1" applyBorder="1">
      <alignment vertical="center"/>
    </xf>
    <xf numFmtId="0" fontId="0" fillId="0" borderId="11" xfId="0" applyBorder="1" applyAlignment="1"/>
    <xf numFmtId="179" fontId="0" fillId="0" borderId="44" xfId="0" applyNumberFormat="1" applyBorder="1" applyAlignment="1"/>
    <xf numFmtId="179" fontId="0" fillId="0" borderId="16" xfId="0" applyNumberFormat="1" applyBorder="1">
      <alignment vertical="center"/>
    </xf>
    <xf numFmtId="0" fontId="0" fillId="0" borderId="17" xfId="0" applyBorder="1">
      <alignment vertical="center"/>
    </xf>
    <xf numFmtId="179" fontId="0" fillId="0" borderId="45" xfId="0" applyNumberFormat="1" applyBorder="1">
      <alignment vertical="center"/>
    </xf>
    <xf numFmtId="0" fontId="0" fillId="0" borderId="46" xfId="0" applyBorder="1" applyAlignment="1">
      <alignment horizontal="center" vertical="center"/>
    </xf>
    <xf numFmtId="0" fontId="0" fillId="0" borderId="62" xfId="0" applyBorder="1" applyAlignment="1"/>
    <xf numFmtId="179" fontId="0" fillId="0" borderId="63" xfId="0" applyNumberFormat="1" applyBorder="1" applyAlignment="1"/>
    <xf numFmtId="0" fontId="0" fillId="0" borderId="62" xfId="0" applyBorder="1" applyAlignment="1">
      <alignment horizontal="center" vertical="center"/>
    </xf>
    <xf numFmtId="179" fontId="0" fillId="0" borderId="63" xfId="0" applyNumberFormat="1" applyBorder="1">
      <alignment vertical="center"/>
    </xf>
    <xf numFmtId="0" fontId="0" fillId="0" borderId="17" xfId="0" applyBorder="1" applyAlignment="1"/>
    <xf numFmtId="179" fontId="0" fillId="0" borderId="16" xfId="0" applyNumberFormat="1" applyBorder="1" applyAlignment="1"/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0" fontId="4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/>
    </xf>
    <xf numFmtId="0" fontId="0" fillId="0" borderId="39" xfId="0" applyBorder="1" applyAlignment="1">
      <alignment horizontal="center" vertical="center" shrinkToFit="1"/>
    </xf>
    <xf numFmtId="176" fontId="0" fillId="0" borderId="39" xfId="0" applyNumberFormat="1" applyBorder="1" applyAlignment="1">
      <alignment horizontal="center" vertical="center"/>
    </xf>
    <xf numFmtId="177" fontId="0" fillId="0" borderId="39" xfId="0" applyNumberFormat="1" applyBorder="1" applyAlignment="1">
      <alignment horizontal="center" vertical="center"/>
    </xf>
    <xf numFmtId="177" fontId="0" fillId="0" borderId="40" xfId="0" applyNumberFormat="1" applyBorder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44" fillId="4" borderId="0" xfId="0" applyFont="1" applyFill="1" applyAlignment="1">
      <alignment horizontal="right" vertical="center"/>
    </xf>
    <xf numFmtId="0" fontId="15" fillId="4" borderId="0" xfId="0" applyFont="1" applyFill="1" applyAlignment="1">
      <alignment horizontal="right" vertical="top"/>
    </xf>
    <xf numFmtId="0" fontId="44" fillId="4" borderId="0" xfId="0" applyFont="1" applyFill="1" applyAlignment="1">
      <alignment horizontal="left" vertical="center"/>
    </xf>
    <xf numFmtId="0" fontId="17" fillId="4" borderId="71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right" vertical="top"/>
    </xf>
    <xf numFmtId="0" fontId="17" fillId="4" borderId="72" xfId="0" applyFont="1" applyFill="1" applyBorder="1" applyAlignment="1">
      <alignment horizontal="left" vertical="center"/>
    </xf>
    <xf numFmtId="0" fontId="17" fillId="4" borderId="72" xfId="0" applyFont="1" applyFill="1" applyBorder="1" applyAlignment="1">
      <alignment horizontal="right" vertical="center"/>
    </xf>
    <xf numFmtId="0" fontId="17" fillId="4" borderId="73" xfId="0" applyFont="1" applyFill="1" applyBorder="1" applyAlignment="1">
      <alignment horizontal="center" vertical="center"/>
    </xf>
    <xf numFmtId="0" fontId="17" fillId="4" borderId="74" xfId="0" applyFont="1" applyFill="1" applyBorder="1" applyAlignment="1">
      <alignment horizontal="right" vertical="center"/>
    </xf>
    <xf numFmtId="0" fontId="17" fillId="4" borderId="75" xfId="0" applyFont="1" applyFill="1" applyBorder="1" applyAlignment="1">
      <alignment horizontal="right" vertical="center"/>
    </xf>
    <xf numFmtId="0" fontId="17" fillId="4" borderId="0" xfId="0" applyFont="1" applyFill="1" applyAlignment="1">
      <alignment horizontal="right"/>
    </xf>
    <xf numFmtId="0" fontId="1" fillId="4" borderId="58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6" fillId="4" borderId="2" xfId="0" quotePrefix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77" fontId="6" fillId="4" borderId="2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6" fillId="4" borderId="76" xfId="0" quotePrefix="1" applyFont="1" applyFill="1" applyBorder="1" applyAlignment="1">
      <alignment horizontal="center" vertical="center"/>
    </xf>
    <xf numFmtId="0" fontId="6" fillId="4" borderId="76" xfId="0" applyFont="1" applyFill="1" applyBorder="1" applyAlignment="1">
      <alignment horizontal="center" vertical="center"/>
    </xf>
    <xf numFmtId="177" fontId="6" fillId="4" borderId="76" xfId="0" applyNumberFormat="1" applyFont="1" applyFill="1" applyBorder="1" applyAlignment="1">
      <alignment horizontal="center" vertical="center"/>
    </xf>
    <xf numFmtId="0" fontId="17" fillId="4" borderId="77" xfId="0" applyFont="1" applyFill="1" applyBorder="1" applyAlignment="1">
      <alignment horizontal="center" vertical="center"/>
    </xf>
    <xf numFmtId="0" fontId="6" fillId="4" borderId="78" xfId="0" quotePrefix="1" applyFont="1" applyFill="1" applyBorder="1" applyAlignment="1">
      <alignment horizontal="center" vertical="center"/>
    </xf>
    <xf numFmtId="0" fontId="6" fillId="4" borderId="78" xfId="0" applyFont="1" applyFill="1" applyBorder="1" applyAlignment="1">
      <alignment horizontal="center" vertical="center"/>
    </xf>
    <xf numFmtId="177" fontId="6" fillId="4" borderId="78" xfId="0" applyNumberFormat="1" applyFont="1" applyFill="1" applyBorder="1" applyAlignment="1">
      <alignment horizontal="center" vertical="center"/>
    </xf>
    <xf numFmtId="0" fontId="6" fillId="4" borderId="79" xfId="0" quotePrefix="1" applyFont="1" applyFill="1" applyBorder="1" applyAlignment="1">
      <alignment horizontal="center" vertical="center"/>
    </xf>
    <xf numFmtId="0" fontId="6" fillId="4" borderId="79" xfId="0" applyFont="1" applyFill="1" applyBorder="1" applyAlignment="1">
      <alignment horizontal="center" vertical="center"/>
    </xf>
    <xf numFmtId="177" fontId="6" fillId="4" borderId="79" xfId="0" applyNumberFormat="1" applyFont="1" applyFill="1" applyBorder="1" applyAlignment="1">
      <alignment horizontal="center" vertical="center"/>
    </xf>
    <xf numFmtId="0" fontId="17" fillId="4" borderId="80" xfId="0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 vertical="center" shrinkToFit="1"/>
    </xf>
    <xf numFmtId="0" fontId="0" fillId="5" borderId="39" xfId="0" applyFill="1" applyBorder="1" applyAlignment="1">
      <alignment horizontal="center" vertical="center"/>
    </xf>
    <xf numFmtId="176" fontId="0" fillId="5" borderId="39" xfId="0" applyNumberFormat="1" applyFill="1" applyBorder="1" applyAlignment="1">
      <alignment horizontal="center" vertical="center"/>
    </xf>
    <xf numFmtId="177" fontId="0" fillId="5" borderId="39" xfId="0" applyNumberFormat="1" applyFill="1" applyBorder="1" applyAlignment="1">
      <alignment horizontal="center" vertical="center"/>
    </xf>
    <xf numFmtId="177" fontId="0" fillId="5" borderId="40" xfId="0" applyNumberForma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center" vertical="center" shrinkToFit="1"/>
    </xf>
    <xf numFmtId="0" fontId="45" fillId="0" borderId="1" xfId="0" applyFont="1" applyBorder="1" applyAlignment="1">
      <alignment horizontal="center" vertical="center"/>
    </xf>
    <xf numFmtId="0" fontId="45" fillId="0" borderId="8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 shrinkToFit="1"/>
    </xf>
    <xf numFmtId="0" fontId="45" fillId="0" borderId="46" xfId="0" applyFont="1" applyBorder="1" applyAlignment="1">
      <alignment horizontal="center" vertical="center" shrinkToFit="1"/>
    </xf>
    <xf numFmtId="0" fontId="45" fillId="0" borderId="15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 shrinkToFit="1"/>
    </xf>
    <xf numFmtId="0" fontId="45" fillId="0" borderId="43" xfId="0" applyFont="1" applyBorder="1" applyAlignment="1">
      <alignment horizontal="center" vertical="center" shrinkToFit="1"/>
    </xf>
    <xf numFmtId="0" fontId="45" fillId="0" borderId="39" xfId="0" applyFont="1" applyBorder="1" applyAlignment="1">
      <alignment horizontal="center" vertical="center"/>
    </xf>
    <xf numFmtId="0" fontId="45" fillId="0" borderId="4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1" fillId="4" borderId="0" xfId="0" applyFont="1" applyFill="1" applyAlignment="1">
      <alignment horizontal="left" vertical="center" wrapText="1"/>
    </xf>
    <xf numFmtId="0" fontId="36" fillId="0" borderId="3" xfId="0" applyFont="1" applyBorder="1" applyAlignment="1">
      <alignment horizontal="center" vertical="center" shrinkToFit="1"/>
    </xf>
    <xf numFmtId="0" fontId="36" fillId="0" borderId="17" xfId="0" applyFont="1" applyBorder="1" applyAlignment="1">
      <alignment horizontal="center" vertical="center" shrinkToFit="1"/>
    </xf>
    <xf numFmtId="0" fontId="36" fillId="0" borderId="38" xfId="0" applyFont="1" applyBorder="1" applyAlignment="1">
      <alignment horizontal="center" vertical="center" shrinkToFit="1"/>
    </xf>
    <xf numFmtId="0" fontId="32" fillId="0" borderId="0" xfId="0" applyFont="1" applyAlignment="1">
      <alignment horizontal="center" wrapText="1" shrinkToFit="1"/>
    </xf>
    <xf numFmtId="0" fontId="33" fillId="0" borderId="0" xfId="0" applyFont="1" applyAlignment="1">
      <alignment horizontal="center" wrapText="1" shrinkToFit="1"/>
    </xf>
    <xf numFmtId="0" fontId="0" fillId="2" borderId="50" xfId="0" applyFill="1" applyBorder="1" applyAlignment="1">
      <alignment horizontal="center" vertical="center" wrapText="1"/>
    </xf>
    <xf numFmtId="0" fontId="0" fillId="2" borderId="52" xfId="0" applyFill="1" applyBorder="1" applyAlignment="1">
      <alignment horizontal="center" vertical="center" wrapText="1"/>
    </xf>
    <xf numFmtId="0" fontId="0" fillId="2" borderId="47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2" borderId="54" xfId="0" applyFill="1" applyBorder="1" applyAlignment="1">
      <alignment horizontal="center" vertical="center" wrapText="1"/>
    </xf>
    <xf numFmtId="0" fontId="0" fillId="2" borderId="55" xfId="0" applyFill="1" applyBorder="1" applyAlignment="1">
      <alignment horizontal="center" vertical="center" wrapText="1"/>
    </xf>
    <xf numFmtId="0" fontId="6" fillId="4" borderId="84" xfId="0" quotePrefix="1" applyFont="1" applyFill="1" applyBorder="1" applyAlignment="1">
      <alignment horizontal="center" vertical="center"/>
    </xf>
    <xf numFmtId="0" fontId="6" fillId="4" borderId="84" xfId="0" applyFont="1" applyFill="1" applyBorder="1" applyAlignment="1">
      <alignment horizontal="center" vertical="center"/>
    </xf>
    <xf numFmtId="177" fontId="6" fillId="4" borderId="84" xfId="0" applyNumberFormat="1" applyFont="1" applyFill="1" applyBorder="1" applyAlignment="1">
      <alignment horizontal="center" vertical="center"/>
    </xf>
    <xf numFmtId="0" fontId="17" fillId="4" borderId="85" xfId="0" applyFont="1" applyFill="1" applyBorder="1" applyAlignment="1">
      <alignment horizontal="center" vertical="center"/>
    </xf>
    <xf numFmtId="0" fontId="31" fillId="0" borderId="0" xfId="0" applyFont="1" applyAlignment="1">
      <alignment horizontal="left" vertical="center" wrapText="1" shrinkToFit="1"/>
    </xf>
    <xf numFmtId="0" fontId="0" fillId="0" borderId="39" xfId="0" applyBorder="1" applyAlignment="1">
      <alignment vertical="center" shrinkToFit="1"/>
    </xf>
    <xf numFmtId="176" fontId="27" fillId="0" borderId="39" xfId="0" applyNumberFormat="1" applyFont="1" applyBorder="1">
      <alignment vertical="center"/>
    </xf>
    <xf numFmtId="176" fontId="27" fillId="0" borderId="1" xfId="0" applyNumberFormat="1" applyFont="1" applyBorder="1">
      <alignment vertical="center"/>
    </xf>
    <xf numFmtId="176" fontId="27" fillId="0" borderId="38" xfId="0" applyNumberFormat="1" applyFont="1" applyBorder="1">
      <alignment vertical="center"/>
    </xf>
    <xf numFmtId="0" fontId="0" fillId="0" borderId="1" xfId="0" applyBorder="1" applyAlignment="1">
      <alignment horizontal="center"/>
    </xf>
    <xf numFmtId="0" fontId="28" fillId="0" borderId="59" xfId="3" applyFont="1" applyBorder="1" applyAlignment="1">
      <alignment vertical="center" shrinkToFit="1"/>
    </xf>
    <xf numFmtId="181" fontId="28" fillId="6" borderId="35" xfId="0" applyNumberFormat="1" applyFont="1" applyFill="1" applyBorder="1">
      <alignment vertical="center"/>
    </xf>
    <xf numFmtId="176" fontId="27" fillId="0" borderId="39" xfId="3" applyNumberFormat="1" applyBorder="1" applyAlignment="1">
      <alignment vertical="center"/>
    </xf>
    <xf numFmtId="176" fontId="27" fillId="0" borderId="1" xfId="3" applyNumberFormat="1" applyBorder="1" applyAlignment="1">
      <alignment vertical="center"/>
    </xf>
    <xf numFmtId="0" fontId="50" fillId="0" borderId="0" xfId="0" applyFont="1" applyAlignment="1">
      <alignment horizontal="left" vertical="center" wrapText="1"/>
    </xf>
    <xf numFmtId="0" fontId="0" fillId="0" borderId="6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56" xfId="0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49" xfId="0" applyBorder="1" applyAlignment="1">
      <alignment horizontal="center" vertical="center" shrinkToFit="1"/>
    </xf>
    <xf numFmtId="0" fontId="32" fillId="0" borderId="0" xfId="0" applyFont="1" applyAlignment="1">
      <alignment horizontal="center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0" borderId="40" xfId="0" applyFont="1" applyBorder="1" applyAlignment="1">
      <alignment horizontal="center" vertical="center" wrapText="1"/>
    </xf>
    <xf numFmtId="0" fontId="41" fillId="0" borderId="0" xfId="0" applyFont="1" applyAlignment="1">
      <alignment horizontal="left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1" fillId="0" borderId="50" xfId="0" applyFont="1" applyBorder="1" applyAlignment="1">
      <alignment horizontal="left" vertical="center" wrapText="1" shrinkToFit="1"/>
    </xf>
    <xf numFmtId="0" fontId="31" fillId="0" borderId="64" xfId="0" applyFont="1" applyBorder="1" applyAlignment="1">
      <alignment horizontal="left" vertical="center" wrapText="1" shrinkToFit="1"/>
    </xf>
    <xf numFmtId="0" fontId="31" fillId="0" borderId="65" xfId="0" applyFont="1" applyBorder="1" applyAlignment="1">
      <alignment horizontal="left" vertical="center" wrapText="1" shrinkToFit="1"/>
    </xf>
    <xf numFmtId="0" fontId="31" fillId="0" borderId="47" xfId="0" applyFont="1" applyBorder="1" applyAlignment="1">
      <alignment horizontal="left" vertical="center" wrapText="1" shrinkToFit="1"/>
    </xf>
    <xf numFmtId="0" fontId="31" fillId="0" borderId="0" xfId="0" applyFont="1" applyAlignment="1">
      <alignment horizontal="left" vertical="center" wrapText="1" shrinkToFit="1"/>
    </xf>
    <xf numFmtId="0" fontId="31" fillId="0" borderId="66" xfId="0" applyFont="1" applyBorder="1" applyAlignment="1">
      <alignment horizontal="left" vertical="center" wrapText="1" shrinkToFit="1"/>
    </xf>
    <xf numFmtId="0" fontId="31" fillId="0" borderId="60" xfId="0" applyFont="1" applyBorder="1" applyAlignment="1">
      <alignment horizontal="left" vertical="center" wrapText="1" shrinkToFit="1"/>
    </xf>
    <xf numFmtId="0" fontId="31" fillId="0" borderId="26" xfId="0" applyFont="1" applyBorder="1" applyAlignment="1">
      <alignment horizontal="left" vertical="center" wrapText="1" shrinkToFit="1"/>
    </xf>
    <xf numFmtId="0" fontId="31" fillId="0" borderId="43" xfId="0" applyFont="1" applyBorder="1" applyAlignment="1">
      <alignment horizontal="left" vertical="center" wrapText="1" shrinkToFit="1"/>
    </xf>
    <xf numFmtId="0" fontId="19" fillId="5" borderId="45" xfId="0" applyFont="1" applyFill="1" applyBorder="1" applyAlignment="1">
      <alignment horizontal="center" vertical="center"/>
    </xf>
    <xf numFmtId="0" fontId="19" fillId="5" borderId="46" xfId="0" applyFont="1" applyFill="1" applyBorder="1" applyAlignment="1">
      <alignment horizontal="center" vertical="center"/>
    </xf>
    <xf numFmtId="0" fontId="19" fillId="5" borderId="54" xfId="0" applyFont="1" applyFill="1" applyBorder="1" applyAlignment="1">
      <alignment horizontal="center" vertical="center"/>
    </xf>
    <xf numFmtId="0" fontId="19" fillId="5" borderId="82" xfId="0" applyFont="1" applyFill="1" applyBorder="1" applyAlignment="1">
      <alignment horizontal="center" vertical="center"/>
    </xf>
    <xf numFmtId="0" fontId="47" fillId="2" borderId="37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left" vertical="top" wrapText="1"/>
    </xf>
    <xf numFmtId="0" fontId="22" fillId="0" borderId="21" xfId="0" applyFont="1" applyBorder="1" applyAlignment="1">
      <alignment vertical="top" wrapText="1"/>
    </xf>
    <xf numFmtId="0" fontId="8" fillId="10" borderId="20" xfId="0" applyFont="1" applyFill="1" applyBorder="1" applyAlignment="1">
      <alignment horizontal="left" vertical="center" wrapText="1"/>
    </xf>
    <xf numFmtId="0" fontId="0" fillId="10" borderId="20" xfId="0" applyFill="1" applyBorder="1" applyAlignment="1">
      <alignment horizontal="left" vertical="center" wrapText="1"/>
    </xf>
    <xf numFmtId="0" fontId="0" fillId="10" borderId="21" xfId="0" applyFill="1" applyBorder="1" applyAlignment="1">
      <alignment vertical="center" wrapText="1"/>
    </xf>
    <xf numFmtId="0" fontId="8" fillId="9" borderId="20" xfId="0" applyFont="1" applyFill="1" applyBorder="1" applyAlignment="1">
      <alignment horizontal="left" vertical="top" wrapText="1"/>
    </xf>
    <xf numFmtId="0" fontId="0" fillId="9" borderId="21" xfId="0" applyFill="1" applyBorder="1" applyAlignment="1">
      <alignment vertical="top" wrapText="1"/>
    </xf>
    <xf numFmtId="0" fontId="23" fillId="0" borderId="0" xfId="0" applyFont="1">
      <alignment vertical="center"/>
    </xf>
    <xf numFmtId="0" fontId="19" fillId="0" borderId="0" xfId="0" applyFont="1">
      <alignment vertical="center"/>
    </xf>
    <xf numFmtId="0" fontId="19" fillId="0" borderId="81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53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23" fillId="0" borderId="0" xfId="1" applyFont="1" applyFill="1" applyBorder="1" applyAlignment="1" applyProtection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5" borderId="51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52" fillId="7" borderId="0" xfId="0" applyFont="1" applyFill="1" applyAlignment="1">
      <alignment horizontal="left" vertical="center" wrapText="1"/>
    </xf>
    <xf numFmtId="0" fontId="53" fillId="7" borderId="0" xfId="0" applyFont="1" applyFill="1" applyAlignment="1">
      <alignment horizontal="left" vertical="center" wrapText="1"/>
    </xf>
    <xf numFmtId="0" fontId="48" fillId="7" borderId="5" xfId="0" applyFont="1" applyFill="1" applyBorder="1" applyAlignment="1">
      <alignment horizontal="left" vertical="center" wrapText="1"/>
    </xf>
    <xf numFmtId="0" fontId="48" fillId="7" borderId="25" xfId="0" applyFont="1" applyFill="1" applyBorder="1" applyAlignment="1">
      <alignment horizontal="left" vertical="center"/>
    </xf>
    <xf numFmtId="0" fontId="48" fillId="7" borderId="10" xfId="0" applyFont="1" applyFill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48" fillId="0" borderId="25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6" fillId="4" borderId="11" xfId="0" quotePrefix="1" applyFont="1" applyFill="1" applyBorder="1" applyAlignment="1">
      <alignment horizontal="center" vertical="center"/>
    </xf>
    <xf numFmtId="0" fontId="6" fillId="4" borderId="62" xfId="0" quotePrefix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/>
    </xf>
    <xf numFmtId="0" fontId="6" fillId="4" borderId="57" xfId="0" applyFont="1" applyFill="1" applyBorder="1" applyAlignment="1">
      <alignment horizontal="center" vertical="center"/>
    </xf>
    <xf numFmtId="0" fontId="1" fillId="4" borderId="67" xfId="0" applyFont="1" applyFill="1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1" fillId="4" borderId="68" xfId="0" applyFont="1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/>
    </xf>
    <xf numFmtId="0" fontId="6" fillId="4" borderId="38" xfId="0" quotePrefix="1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/>
    </xf>
    <xf numFmtId="0" fontId="6" fillId="4" borderId="49" xfId="0" applyFont="1" applyFill="1" applyBorder="1" applyAlignment="1">
      <alignment horizontal="center" vertical="center"/>
    </xf>
    <xf numFmtId="0" fontId="23" fillId="4" borderId="38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 wrapText="1"/>
    </xf>
    <xf numFmtId="0" fontId="17" fillId="4" borderId="0" xfId="0" applyFont="1" applyFill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6" fillId="4" borderId="83" xfId="0" quotePrefix="1" applyFont="1" applyFill="1" applyBorder="1" applyAlignment="1">
      <alignment horizontal="center" vertical="center"/>
    </xf>
    <xf numFmtId="0" fontId="23" fillId="4" borderId="62" xfId="0" applyFont="1" applyFill="1" applyBorder="1" applyAlignment="1">
      <alignment horizontal="center" vertical="center"/>
    </xf>
    <xf numFmtId="0" fontId="23" fillId="4" borderId="39" xfId="0" applyFont="1" applyFill="1" applyBorder="1" applyAlignment="1">
      <alignment horizontal="center" vertical="center"/>
    </xf>
    <xf numFmtId="0" fontId="43" fillId="12" borderId="0" xfId="0" applyFont="1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9" fillId="4" borderId="0" xfId="0" applyFont="1" applyFill="1" applyAlignment="1">
      <alignment horizontal="center" vertical="center" wrapText="1"/>
    </xf>
    <xf numFmtId="0" fontId="49" fillId="4" borderId="0" xfId="0" applyFont="1" applyFill="1" applyAlignment="1">
      <alignment horizontal="left" vertical="center" wrapText="1"/>
    </xf>
    <xf numFmtId="0" fontId="0" fillId="0" borderId="27" xfId="0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27" xfId="3" applyBorder="1" applyAlignment="1">
      <alignment horizontal="center"/>
    </xf>
    <xf numFmtId="0" fontId="26" fillId="0" borderId="0" xfId="3" applyFont="1" applyAlignment="1">
      <alignment horizontal="center" vertical="center"/>
    </xf>
    <xf numFmtId="0" fontId="27" fillId="11" borderId="27" xfId="3" applyFill="1" applyBorder="1" applyAlignment="1">
      <alignment horizontal="center"/>
    </xf>
  </cellXfs>
  <cellStyles count="4">
    <cellStyle name="ハイパーリンク" xfId="1" builtinId="8"/>
    <cellStyle name="桁区切り" xfId="2" builtinId="6"/>
    <cellStyle name="標準" xfId="0" builtinId="0"/>
    <cellStyle name="標準_Sheet1" xfId="3" xr:uid="{00000000-0005-0000-0000-000003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00FF"/>
      <color rgb="FFFFCCFF"/>
      <color rgb="FFFF6699"/>
      <color rgb="FFFFFF99"/>
      <color rgb="FFFFFF66"/>
      <color rgb="FFFFFF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4"/>
    <pageSetUpPr fitToPage="1"/>
  </sheetPr>
  <dimension ref="A1:AS131"/>
  <sheetViews>
    <sheetView tabSelected="1" zoomScaleNormal="100" workbookViewId="0"/>
  </sheetViews>
  <sheetFormatPr defaultColWidth="8.69140625" defaultRowHeight="13.2" x14ac:dyDescent="0.2"/>
  <cols>
    <col min="1" max="1" width="3.15234375" style="1" customWidth="1"/>
    <col min="2" max="2" width="3.61328125" style="1" customWidth="1"/>
    <col min="3" max="4" width="6.61328125" style="1" customWidth="1"/>
    <col min="5" max="5" width="9.61328125" style="1" customWidth="1"/>
    <col min="6" max="6" width="3.61328125" style="1" customWidth="1"/>
    <col min="7" max="7" width="9.69140625" style="1" customWidth="1"/>
    <col min="8" max="8" width="6.61328125" style="1" customWidth="1"/>
    <col min="9" max="9" width="1.61328125" style="1" customWidth="1"/>
    <col min="10" max="10" width="3.61328125" style="1" customWidth="1"/>
    <col min="11" max="12" width="6.61328125" style="1" customWidth="1"/>
    <col min="13" max="13" width="9.61328125" style="1" customWidth="1"/>
    <col min="14" max="14" width="3.61328125" style="1" customWidth="1"/>
    <col min="15" max="15" width="10.23046875" style="1" customWidth="1"/>
    <col min="16" max="16" width="6.61328125" style="1" customWidth="1"/>
    <col min="17" max="17" width="3.4609375" style="1" customWidth="1"/>
    <col min="18" max="20" width="4.69140625" style="1" customWidth="1"/>
    <col min="21" max="24" width="4.53515625" style="1" customWidth="1"/>
    <col min="25" max="25" width="4.69140625" style="1" customWidth="1"/>
    <col min="26" max="26" width="4.53515625" style="1" customWidth="1"/>
    <col min="27" max="27" width="4.69140625" style="1" customWidth="1"/>
    <col min="28" max="31" width="4.53515625" style="1" customWidth="1"/>
    <col min="32" max="32" width="8.69140625" style="1"/>
    <col min="33" max="36" width="4.15234375" style="1" customWidth="1"/>
    <col min="37" max="16384" width="8.69140625" style="1"/>
  </cols>
  <sheetData>
    <row r="1" spans="1:39" ht="9.9" customHeight="1" thickBot="1" x14ac:dyDescent="0.25"/>
    <row r="2" spans="1:39" ht="206.4" customHeight="1" thickTop="1" thickBot="1" x14ac:dyDescent="0.25">
      <c r="A2" s="345" t="s">
        <v>0</v>
      </c>
      <c r="B2" s="348" t="s">
        <v>517</v>
      </c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9"/>
      <c r="S2" s="301"/>
      <c r="T2" s="53"/>
      <c r="U2" s="53"/>
      <c r="V2" s="53"/>
      <c r="W2" s="53"/>
    </row>
    <row r="3" spans="1:39" ht="50.1" customHeight="1" thickTop="1" thickBot="1" x14ac:dyDescent="0.25">
      <c r="A3" s="346"/>
      <c r="B3" s="350" t="s">
        <v>1</v>
      </c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2"/>
    </row>
    <row r="4" spans="1:39" ht="195.6" customHeight="1" thickTop="1" thickBot="1" x14ac:dyDescent="0.25">
      <c r="A4" s="347"/>
      <c r="B4" s="353" t="s">
        <v>519</v>
      </c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4"/>
      <c r="T4" s="74"/>
      <c r="U4" s="74"/>
      <c r="V4" s="74"/>
      <c r="W4" s="74"/>
      <c r="X4" s="74"/>
      <c r="Y4" s="74"/>
    </row>
    <row r="5" spans="1:39" ht="9.9" customHeight="1" thickTop="1" thickBot="1" x14ac:dyDescent="0.25">
      <c r="T5" s="74"/>
      <c r="U5" s="74"/>
      <c r="V5" s="74"/>
      <c r="W5" s="74"/>
      <c r="X5" s="74"/>
      <c r="Y5" s="74"/>
    </row>
    <row r="6" spans="1:39" ht="30" customHeight="1" x14ac:dyDescent="0.2">
      <c r="B6" s="362" t="s">
        <v>2</v>
      </c>
      <c r="C6" s="363"/>
      <c r="D6" s="363"/>
      <c r="E6" s="363"/>
      <c r="F6" s="363"/>
      <c r="G6" s="364"/>
      <c r="H6" s="9"/>
      <c r="I6" s="49"/>
      <c r="J6" s="373" t="s">
        <v>303</v>
      </c>
      <c r="K6" s="374"/>
      <c r="L6" s="374"/>
      <c r="M6" s="374"/>
      <c r="N6" s="374"/>
      <c r="O6" s="374"/>
      <c r="P6" s="49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K6" s="1" t="s">
        <v>3</v>
      </c>
    </row>
    <row r="7" spans="1:39" ht="30" hidden="1" customHeight="1" x14ac:dyDescent="0.15">
      <c r="B7" s="368" t="s">
        <v>4</v>
      </c>
      <c r="C7" s="369"/>
      <c r="D7" s="324" t="s">
        <v>3</v>
      </c>
      <c r="E7" s="361"/>
      <c r="F7" s="361"/>
      <c r="G7" s="370"/>
      <c r="H7" s="9"/>
      <c r="I7" s="49"/>
      <c r="J7" s="374"/>
      <c r="K7" s="374"/>
      <c r="L7" s="374"/>
      <c r="M7" s="374"/>
      <c r="N7" s="374"/>
      <c r="O7" s="374"/>
      <c r="P7" s="49"/>
      <c r="R7" s="279"/>
      <c r="T7" s="60"/>
      <c r="U7" s="61"/>
      <c r="V7" s="61"/>
      <c r="W7" s="61"/>
      <c r="X7" s="61"/>
      <c r="Y7" s="279"/>
      <c r="Z7" s="60"/>
      <c r="AA7" s="60"/>
      <c r="AB7" s="61"/>
      <c r="AC7" s="61"/>
      <c r="AD7" s="61"/>
      <c r="AE7" s="61"/>
      <c r="AK7" s="1" t="s">
        <v>5</v>
      </c>
    </row>
    <row r="8" spans="1:39" ht="30" customHeight="1" x14ac:dyDescent="0.15">
      <c r="B8" s="368" t="s">
        <v>6</v>
      </c>
      <c r="C8" s="369"/>
      <c r="D8" s="324"/>
      <c r="E8" s="361"/>
      <c r="F8" s="361"/>
      <c r="G8" s="68" t="s">
        <v>7</v>
      </c>
      <c r="H8" s="9"/>
      <c r="I8" s="49"/>
      <c r="J8" s="374"/>
      <c r="K8" s="374"/>
      <c r="L8" s="374"/>
      <c r="M8" s="374"/>
      <c r="N8" s="374"/>
      <c r="O8" s="374"/>
      <c r="P8" s="49"/>
      <c r="R8" s="280"/>
      <c r="T8" s="60"/>
      <c r="U8" s="61"/>
      <c r="V8" s="61"/>
      <c r="W8" s="61"/>
      <c r="X8" s="61"/>
      <c r="Y8" s="280"/>
      <c r="Z8" s="60"/>
      <c r="AA8" s="60"/>
      <c r="AB8" s="61"/>
      <c r="AC8" s="61"/>
      <c r="AD8" s="61"/>
      <c r="AE8" s="61"/>
      <c r="AK8" s="1" t="s">
        <v>8</v>
      </c>
    </row>
    <row r="9" spans="1:39" ht="30" customHeight="1" x14ac:dyDescent="0.2">
      <c r="B9" s="368" t="s">
        <v>9</v>
      </c>
      <c r="C9" s="369"/>
      <c r="D9" s="324"/>
      <c r="E9" s="325"/>
      <c r="F9" s="281"/>
      <c r="G9" s="282"/>
      <c r="H9" s="9"/>
      <c r="I9" s="49"/>
      <c r="J9" s="49"/>
      <c r="K9" s="49"/>
      <c r="L9" s="49"/>
      <c r="M9" s="49"/>
      <c r="N9" s="49"/>
      <c r="O9" s="49"/>
      <c r="P9" s="49"/>
      <c r="R9" s="323" t="s">
        <v>10</v>
      </c>
      <c r="S9" s="323"/>
      <c r="T9" s="323"/>
      <c r="U9" s="323"/>
      <c r="V9" s="323"/>
      <c r="W9" s="323"/>
      <c r="X9" s="323"/>
      <c r="Y9" s="323"/>
      <c r="Z9" s="323"/>
      <c r="AA9" s="323"/>
      <c r="AB9" s="323"/>
      <c r="AC9" s="323"/>
      <c r="AD9" s="323"/>
      <c r="AE9" s="221"/>
      <c r="AK9" s="1" t="s">
        <v>11</v>
      </c>
    </row>
    <row r="10" spans="1:39" ht="30" customHeight="1" x14ac:dyDescent="0.2">
      <c r="B10" s="365" t="s">
        <v>12</v>
      </c>
      <c r="C10" s="366"/>
      <c r="D10" s="324"/>
      <c r="E10" s="325"/>
      <c r="F10" s="283"/>
      <c r="G10" s="284"/>
      <c r="I10" s="49"/>
      <c r="J10" s="49"/>
      <c r="K10" s="49"/>
      <c r="L10" s="49"/>
      <c r="M10" s="49"/>
      <c r="N10" s="49"/>
      <c r="O10" s="49"/>
      <c r="P10" s="49"/>
      <c r="R10" s="316"/>
      <c r="S10" s="316"/>
      <c r="T10" s="329" t="s">
        <v>13</v>
      </c>
      <c r="U10" s="330"/>
      <c r="V10" s="330"/>
      <c r="W10" s="330"/>
      <c r="X10" s="331"/>
      <c r="Y10" s="316"/>
      <c r="Z10" s="316"/>
      <c r="AA10" s="291"/>
      <c r="AB10" s="291"/>
      <c r="AC10" s="291"/>
      <c r="AD10" s="291"/>
      <c r="AE10" s="291"/>
    </row>
    <row r="11" spans="1:39" ht="30" hidden="1" customHeight="1" x14ac:dyDescent="0.2">
      <c r="B11" s="365" t="s">
        <v>14</v>
      </c>
      <c r="C11" s="366"/>
      <c r="D11" s="324"/>
      <c r="E11" s="325"/>
      <c r="F11" s="283"/>
      <c r="G11" s="284"/>
      <c r="I11" s="49"/>
      <c r="J11" s="49"/>
      <c r="K11" s="49"/>
      <c r="L11" s="49"/>
      <c r="M11" s="49"/>
      <c r="N11" s="49"/>
      <c r="O11" s="49"/>
      <c r="P11" s="49"/>
      <c r="R11" s="316"/>
      <c r="S11" s="316"/>
      <c r="T11" s="332"/>
      <c r="U11" s="333"/>
      <c r="V11" s="333"/>
      <c r="W11" s="333"/>
      <c r="X11" s="334"/>
      <c r="Y11" s="316"/>
      <c r="Z11" s="316"/>
      <c r="AA11" s="291"/>
      <c r="AB11" s="291"/>
      <c r="AC11" s="291"/>
      <c r="AD11" s="291"/>
      <c r="AE11" s="291"/>
    </row>
    <row r="12" spans="1:39" ht="30" customHeight="1" thickBot="1" x14ac:dyDescent="0.25">
      <c r="B12" s="359" t="s">
        <v>15</v>
      </c>
      <c r="C12" s="360"/>
      <c r="D12" s="338"/>
      <c r="E12" s="339"/>
      <c r="F12" s="285"/>
      <c r="G12" s="286"/>
      <c r="H12" s="367"/>
      <c r="I12" s="367"/>
      <c r="J12" s="367"/>
      <c r="K12" s="367"/>
      <c r="L12" s="59"/>
      <c r="M12" s="303"/>
      <c r="N12" s="303"/>
      <c r="O12" s="303"/>
      <c r="P12" s="303"/>
      <c r="R12" s="316"/>
      <c r="S12" s="316"/>
      <c r="T12" s="332"/>
      <c r="U12" s="333"/>
      <c r="V12" s="333"/>
      <c r="W12" s="333"/>
      <c r="X12" s="334"/>
      <c r="Y12" s="316"/>
      <c r="Z12" s="316"/>
      <c r="AA12" s="291"/>
      <c r="AB12" s="291"/>
      <c r="AC12" s="291"/>
      <c r="AD12" s="291"/>
      <c r="AE12" s="291"/>
    </row>
    <row r="13" spans="1:39" ht="30" hidden="1" customHeight="1" thickBot="1" x14ac:dyDescent="0.25">
      <c r="B13" s="357" t="s">
        <v>16</v>
      </c>
      <c r="C13" s="358"/>
      <c r="D13" s="340" t="s">
        <v>17</v>
      </c>
      <c r="E13" s="341"/>
      <c r="F13" s="285"/>
      <c r="G13" s="286"/>
      <c r="H13" s="355"/>
      <c r="I13" s="355"/>
      <c r="J13" s="355"/>
      <c r="K13" s="355"/>
      <c r="L13" s="62"/>
      <c r="M13" s="356"/>
      <c r="N13" s="356"/>
      <c r="O13" s="356"/>
      <c r="P13" s="356"/>
      <c r="R13" s="316"/>
      <c r="S13" s="316"/>
      <c r="T13" s="335"/>
      <c r="U13" s="336"/>
      <c r="V13" s="336"/>
      <c r="W13" s="336"/>
      <c r="X13" s="337"/>
      <c r="Y13" s="316"/>
      <c r="Z13" s="316"/>
      <c r="AA13" s="291"/>
      <c r="AB13" s="291"/>
      <c r="AC13" s="291"/>
      <c r="AD13" s="291"/>
      <c r="AE13" s="291"/>
    </row>
    <row r="14" spans="1:39" ht="9.9" customHeight="1" thickBot="1" x14ac:dyDescent="0.25">
      <c r="F14" s="55"/>
      <c r="G14" s="55"/>
    </row>
    <row r="15" spans="1:39" ht="30" customHeight="1" x14ac:dyDescent="0.2">
      <c r="B15" s="371" t="s">
        <v>18</v>
      </c>
      <c r="C15" s="372"/>
      <c r="D15" s="372"/>
      <c r="E15" s="372"/>
      <c r="F15" s="372"/>
      <c r="G15" s="372"/>
      <c r="H15" s="11" t="s">
        <v>19</v>
      </c>
      <c r="J15" s="371" t="s">
        <v>20</v>
      </c>
      <c r="K15" s="372"/>
      <c r="L15" s="372"/>
      <c r="M15" s="372"/>
      <c r="N15" s="372"/>
      <c r="O15" s="372"/>
      <c r="P15" s="13" t="s">
        <v>19</v>
      </c>
      <c r="R15" s="326" t="s">
        <v>21</v>
      </c>
      <c r="S15" s="327"/>
      <c r="T15" s="327"/>
      <c r="U15" s="327"/>
      <c r="V15" s="327"/>
      <c r="W15" s="327"/>
      <c r="X15" s="328"/>
      <c r="Y15" s="326" t="s">
        <v>22</v>
      </c>
      <c r="Z15" s="327"/>
      <c r="AA15" s="327"/>
      <c r="AB15" s="327"/>
      <c r="AC15" s="327"/>
      <c r="AD15" s="327"/>
      <c r="AE15" s="328"/>
      <c r="AK15" t="s">
        <v>23</v>
      </c>
      <c r="AL15" s="52">
        <v>2025</v>
      </c>
      <c r="AM15" s="53" t="s">
        <v>24</v>
      </c>
    </row>
    <row r="16" spans="1:39" ht="30" customHeight="1" x14ac:dyDescent="0.2">
      <c r="B16" s="6" t="s">
        <v>25</v>
      </c>
      <c r="C16" s="3" t="s">
        <v>26</v>
      </c>
      <c r="D16" s="3" t="s">
        <v>27</v>
      </c>
      <c r="E16" s="3" t="s">
        <v>28</v>
      </c>
      <c r="F16" s="2" t="s">
        <v>29</v>
      </c>
      <c r="G16" s="8" t="s">
        <v>30</v>
      </c>
      <c r="H16" s="12" t="s">
        <v>31</v>
      </c>
      <c r="J16" s="6" t="s">
        <v>25</v>
      </c>
      <c r="K16" s="3" t="s">
        <v>26</v>
      </c>
      <c r="L16" s="3" t="s">
        <v>27</v>
      </c>
      <c r="M16" s="3" t="s">
        <v>28</v>
      </c>
      <c r="N16" s="2" t="s">
        <v>29</v>
      </c>
      <c r="O16" s="8" t="s">
        <v>30</v>
      </c>
      <c r="P16" s="12" t="s">
        <v>31</v>
      </c>
      <c r="R16" s="319" t="s">
        <v>32</v>
      </c>
      <c r="S16" s="317" t="s">
        <v>33</v>
      </c>
      <c r="T16" s="317" t="s">
        <v>34</v>
      </c>
      <c r="U16" s="317" t="s">
        <v>35</v>
      </c>
      <c r="V16" s="317" t="s">
        <v>36</v>
      </c>
      <c r="W16" s="317" t="s">
        <v>37</v>
      </c>
      <c r="X16" s="321" t="s">
        <v>38</v>
      </c>
      <c r="Y16" s="319" t="s">
        <v>32</v>
      </c>
      <c r="Z16" s="317" t="s">
        <v>33</v>
      </c>
      <c r="AA16" s="317" t="s">
        <v>34</v>
      </c>
      <c r="AB16" s="317" t="s">
        <v>35</v>
      </c>
      <c r="AC16" s="317" t="s">
        <v>36</v>
      </c>
      <c r="AD16" s="317" t="s">
        <v>37</v>
      </c>
      <c r="AE16" s="321" t="s">
        <v>38</v>
      </c>
      <c r="AK16" s="50" t="s">
        <v>39</v>
      </c>
      <c r="AL16" s="50" t="s">
        <v>40</v>
      </c>
    </row>
    <row r="17" spans="1:45" ht="30" customHeight="1" x14ac:dyDescent="0.2">
      <c r="B17" s="16" t="s">
        <v>41</v>
      </c>
      <c r="C17" s="4">
        <v>1.5</v>
      </c>
      <c r="D17" s="4">
        <v>2.1</v>
      </c>
      <c r="E17" s="4" t="s">
        <v>42</v>
      </c>
      <c r="F17" s="5">
        <v>2</v>
      </c>
      <c r="G17" s="10">
        <v>39378</v>
      </c>
      <c r="H17" s="7" t="s">
        <v>43</v>
      </c>
      <c r="J17" s="16" t="s">
        <v>41</v>
      </c>
      <c r="K17" s="4">
        <v>3.5</v>
      </c>
      <c r="L17" s="4"/>
      <c r="M17" s="4" t="s">
        <v>44</v>
      </c>
      <c r="N17" s="5">
        <v>2</v>
      </c>
      <c r="O17" s="10">
        <v>39225</v>
      </c>
      <c r="P17" s="7" t="s">
        <v>43</v>
      </c>
      <c r="R17" s="320"/>
      <c r="S17" s="318"/>
      <c r="T17" s="318"/>
      <c r="U17" s="318"/>
      <c r="V17" s="318"/>
      <c r="W17" s="318"/>
      <c r="X17" s="322"/>
      <c r="Y17" s="320"/>
      <c r="Z17" s="318"/>
      <c r="AA17" s="318"/>
      <c r="AB17" s="318"/>
      <c r="AC17" s="318"/>
      <c r="AD17" s="318"/>
      <c r="AE17" s="322"/>
      <c r="AK17" s="51">
        <v>15</v>
      </c>
      <c r="AL17" s="2">
        <v>1</v>
      </c>
    </row>
    <row r="18" spans="1:45" ht="30" customHeight="1" x14ac:dyDescent="0.2">
      <c r="B18" s="17">
        <v>1</v>
      </c>
      <c r="C18" s="57"/>
      <c r="D18" s="57"/>
      <c r="E18" s="18"/>
      <c r="F18" s="19"/>
      <c r="G18" s="29"/>
      <c r="H18" s="20"/>
      <c r="J18" s="17">
        <v>1</v>
      </c>
      <c r="K18" s="57"/>
      <c r="L18" s="57"/>
      <c r="M18" s="18"/>
      <c r="N18" s="19"/>
      <c r="O18" s="29"/>
      <c r="P18" s="20"/>
      <c r="R18" s="276">
        <f t="shared" ref="R18:R37" si="0">IFERROR(VLOOKUP(E18,RMS,4,FALSE),0)</f>
        <v>0</v>
      </c>
      <c r="S18" s="262">
        <f t="shared" ref="S18:S37" si="1">IFERROR(VLOOKUP(E18,RMD,4,FALSE),0)</f>
        <v>0</v>
      </c>
      <c r="T18" s="263" t="str">
        <f>IF(C18=R18,"","×")</f>
        <v/>
      </c>
      <c r="U18" s="264" t="str">
        <f>IF(D18=S18,"","×")</f>
        <v/>
      </c>
      <c r="V18" s="264" t="str">
        <f>IF(E18="","",IF(LENB(E18)=10,"","×"))</f>
        <v/>
      </c>
      <c r="W18" s="264" t="str">
        <f>IF(E18="","",IF(COUNTA(E18:H18)=4,"","×"))</f>
        <v/>
      </c>
      <c r="X18" s="265" t="str">
        <f>IF(E18="","",IF(F18-AH18=0,"","×"))</f>
        <v/>
      </c>
      <c r="Y18" s="276">
        <f t="shared" ref="Y18:Y37" si="2">IFERROR(VLOOKUP(M18,RWS,4,FALSE),0)</f>
        <v>0</v>
      </c>
      <c r="Z18" s="262">
        <f t="shared" ref="Z18:Z37" si="3">IFERROR(VLOOKUP(M18,RWD,4,FALSE),0)</f>
        <v>0</v>
      </c>
      <c r="AA18" s="263" t="str">
        <f>IF(K18=Y18,"","×")</f>
        <v/>
      </c>
      <c r="AB18" s="264" t="str">
        <f>IF(L18=Z18,"","×")</f>
        <v/>
      </c>
      <c r="AC18" s="264" t="str">
        <f>IF(M18="","",IF(LENB(M18)=10,"","×"))</f>
        <v/>
      </c>
      <c r="AD18" s="264" t="str">
        <f>IF(M18="","",IF(COUNTA(M18:P18)=4,"","×"))</f>
        <v/>
      </c>
      <c r="AE18" s="265" t="str">
        <f>IF(M18="","",IF(N18-AJ18=0,"","×"))</f>
        <v/>
      </c>
      <c r="AG18" s="1">
        <f>DATEDIF(G18,DATE($AL$15,4,1),"Y")</f>
        <v>125</v>
      </c>
      <c r="AH18" s="1">
        <f>VLOOKUP(AG18,$AK$17:$AL$20,2,TRUE)</f>
        <v>4</v>
      </c>
      <c r="AI18" s="1">
        <f>DATEDIF(O18,DATE($AL$15,4,1),"Y")</f>
        <v>125</v>
      </c>
      <c r="AJ18" s="1">
        <f>VLOOKUP(AI18,$AK$17:$AL$20,2,TRUE)</f>
        <v>4</v>
      </c>
      <c r="AK18" s="51">
        <v>16</v>
      </c>
      <c r="AL18" s="2">
        <v>2</v>
      </c>
      <c r="AS18" s="1">
        <v>1</v>
      </c>
    </row>
    <row r="19" spans="1:45" ht="30" customHeight="1" x14ac:dyDescent="0.2">
      <c r="B19" s="17">
        <v>2</v>
      </c>
      <c r="C19" s="57"/>
      <c r="D19" s="57"/>
      <c r="E19" s="18"/>
      <c r="F19" s="19"/>
      <c r="G19" s="29"/>
      <c r="H19" s="20"/>
      <c r="J19" s="17">
        <v>2</v>
      </c>
      <c r="K19" s="57"/>
      <c r="L19" s="57"/>
      <c r="M19" s="18"/>
      <c r="N19" s="19"/>
      <c r="O19" s="29"/>
      <c r="P19" s="20"/>
      <c r="R19" s="276">
        <f t="shared" si="0"/>
        <v>0</v>
      </c>
      <c r="S19" s="262">
        <f t="shared" si="1"/>
        <v>0</v>
      </c>
      <c r="T19" s="263" t="str">
        <f t="shared" ref="T19:T37" si="4">IF(C19=R19,"","×")</f>
        <v/>
      </c>
      <c r="U19" s="264" t="str">
        <f t="shared" ref="U19:U37" si="5">IF(D19=S19,"","×")</f>
        <v/>
      </c>
      <c r="V19" s="264" t="str">
        <f t="shared" ref="V19:V37" si="6">IF(E19="","",IF(LENB(E19)=10,"","×"))</f>
        <v/>
      </c>
      <c r="W19" s="264" t="str">
        <f t="shared" ref="W19:W37" si="7">IF(E19="","",IF(COUNTA(E19:H19)=4,"","×"))</f>
        <v/>
      </c>
      <c r="X19" s="265" t="str">
        <f t="shared" ref="X19:X37" si="8">IF(E19="","",IF(F19-AH19=0,"","×"))</f>
        <v/>
      </c>
      <c r="Y19" s="276">
        <f t="shared" si="2"/>
        <v>0</v>
      </c>
      <c r="Z19" s="262">
        <f t="shared" si="3"/>
        <v>0</v>
      </c>
      <c r="AA19" s="263" t="str">
        <f t="shared" ref="AA19:AA37" si="9">IF(K19=Y19,"","×")</f>
        <v/>
      </c>
      <c r="AB19" s="264" t="str">
        <f t="shared" ref="AB19:AB37" si="10">IF(L19=Z19,"","×")</f>
        <v/>
      </c>
      <c r="AC19" s="264" t="str">
        <f t="shared" ref="AC19:AC37" si="11">IF(M19="","",IF(LENB(M19)=10,"","×"))</f>
        <v/>
      </c>
      <c r="AD19" s="264" t="str">
        <f t="shared" ref="AD19:AD37" si="12">IF(M19="","",IF(COUNTA(M19:P19)=4,"","×"))</f>
        <v/>
      </c>
      <c r="AE19" s="265" t="str">
        <f t="shared" ref="AE19:AE37" si="13">IF(M19="","",IF(N19-AJ19=0,"","×"))</f>
        <v/>
      </c>
      <c r="AG19" s="1">
        <f t="shared" ref="AG19:AG37" si="14">DATEDIF(G19,DATE($AL$15,4,1),"Y")</f>
        <v>125</v>
      </c>
      <c r="AH19" s="1">
        <f t="shared" ref="AH19:AH37" si="15">VLOOKUP(AG19,$AK$17:$AL$20,2,TRUE)</f>
        <v>4</v>
      </c>
      <c r="AI19" s="1">
        <f t="shared" ref="AI19:AI37" si="16">DATEDIF(O19,DATE($AL$15,4,1),"Y")</f>
        <v>125</v>
      </c>
      <c r="AJ19" s="1">
        <f t="shared" ref="AJ19:AJ37" si="17">VLOOKUP(AI19,$AK$17:$AL$20,2,TRUE)</f>
        <v>4</v>
      </c>
      <c r="AK19" s="51">
        <v>17</v>
      </c>
      <c r="AL19" s="2">
        <v>3</v>
      </c>
      <c r="AS19" s="1">
        <v>2</v>
      </c>
    </row>
    <row r="20" spans="1:45" ht="30" customHeight="1" x14ac:dyDescent="0.2">
      <c r="B20" s="17">
        <v>3</v>
      </c>
      <c r="C20" s="57"/>
      <c r="D20" s="57"/>
      <c r="E20" s="18"/>
      <c r="F20" s="19"/>
      <c r="G20" s="29"/>
      <c r="H20" s="20"/>
      <c r="J20" s="17">
        <v>3</v>
      </c>
      <c r="K20" s="57"/>
      <c r="L20" s="57"/>
      <c r="M20" s="18"/>
      <c r="N20" s="19"/>
      <c r="O20" s="29"/>
      <c r="P20" s="20"/>
      <c r="R20" s="276">
        <f t="shared" si="0"/>
        <v>0</v>
      </c>
      <c r="S20" s="262">
        <f t="shared" si="1"/>
        <v>0</v>
      </c>
      <c r="T20" s="263" t="str">
        <f t="shared" si="4"/>
        <v/>
      </c>
      <c r="U20" s="264" t="str">
        <f t="shared" si="5"/>
        <v/>
      </c>
      <c r="V20" s="264" t="str">
        <f t="shared" si="6"/>
        <v/>
      </c>
      <c r="W20" s="264" t="str">
        <f t="shared" si="7"/>
        <v/>
      </c>
      <c r="X20" s="265" t="str">
        <f t="shared" si="8"/>
        <v/>
      </c>
      <c r="Y20" s="276">
        <f t="shared" si="2"/>
        <v>0</v>
      </c>
      <c r="Z20" s="262">
        <f t="shared" si="3"/>
        <v>0</v>
      </c>
      <c r="AA20" s="263" t="str">
        <f t="shared" si="9"/>
        <v/>
      </c>
      <c r="AB20" s="264" t="str">
        <f t="shared" si="10"/>
        <v/>
      </c>
      <c r="AC20" s="264" t="str">
        <f t="shared" si="11"/>
        <v/>
      </c>
      <c r="AD20" s="264" t="str">
        <f t="shared" si="12"/>
        <v/>
      </c>
      <c r="AE20" s="265" t="str">
        <f t="shared" si="13"/>
        <v/>
      </c>
      <c r="AG20" s="1">
        <f t="shared" si="14"/>
        <v>125</v>
      </c>
      <c r="AH20" s="1">
        <f t="shared" si="15"/>
        <v>4</v>
      </c>
      <c r="AI20" s="1">
        <f t="shared" si="16"/>
        <v>125</v>
      </c>
      <c r="AJ20" s="1">
        <f t="shared" si="17"/>
        <v>4</v>
      </c>
      <c r="AK20" s="51">
        <v>18</v>
      </c>
      <c r="AL20" s="2">
        <v>4</v>
      </c>
      <c r="AS20" s="1">
        <v>3</v>
      </c>
    </row>
    <row r="21" spans="1:45" ht="30" customHeight="1" x14ac:dyDescent="0.2">
      <c r="B21" s="17">
        <v>4</v>
      </c>
      <c r="C21" s="57"/>
      <c r="D21" s="57"/>
      <c r="E21" s="18"/>
      <c r="F21" s="19"/>
      <c r="G21" s="29"/>
      <c r="H21" s="20"/>
      <c r="J21" s="17">
        <v>4</v>
      </c>
      <c r="K21" s="57"/>
      <c r="L21" s="57"/>
      <c r="M21" s="18"/>
      <c r="N21" s="19"/>
      <c r="O21" s="29"/>
      <c r="P21" s="20"/>
      <c r="R21" s="276">
        <f t="shared" si="0"/>
        <v>0</v>
      </c>
      <c r="S21" s="262">
        <f t="shared" si="1"/>
        <v>0</v>
      </c>
      <c r="T21" s="263" t="str">
        <f t="shared" si="4"/>
        <v/>
      </c>
      <c r="U21" s="264" t="str">
        <f t="shared" si="5"/>
        <v/>
      </c>
      <c r="V21" s="264" t="str">
        <f t="shared" si="6"/>
        <v/>
      </c>
      <c r="W21" s="264" t="str">
        <f t="shared" si="7"/>
        <v/>
      </c>
      <c r="X21" s="265" t="str">
        <f t="shared" si="8"/>
        <v/>
      </c>
      <c r="Y21" s="276">
        <f t="shared" si="2"/>
        <v>0</v>
      </c>
      <c r="Z21" s="262">
        <f t="shared" si="3"/>
        <v>0</v>
      </c>
      <c r="AA21" s="263" t="str">
        <f t="shared" si="9"/>
        <v/>
      </c>
      <c r="AB21" s="264" t="str">
        <f t="shared" si="10"/>
        <v/>
      </c>
      <c r="AC21" s="264" t="str">
        <f t="shared" si="11"/>
        <v/>
      </c>
      <c r="AD21" s="264" t="str">
        <f t="shared" si="12"/>
        <v/>
      </c>
      <c r="AE21" s="265" t="str">
        <f t="shared" si="13"/>
        <v/>
      </c>
      <c r="AG21" s="1">
        <f t="shared" si="14"/>
        <v>125</v>
      </c>
      <c r="AH21" s="1">
        <f t="shared" si="15"/>
        <v>4</v>
      </c>
      <c r="AI21" s="1">
        <f t="shared" si="16"/>
        <v>125</v>
      </c>
      <c r="AJ21" s="1">
        <f t="shared" si="17"/>
        <v>4</v>
      </c>
      <c r="AS21" s="1">
        <v>4</v>
      </c>
    </row>
    <row r="22" spans="1:45" ht="30" customHeight="1" thickBot="1" x14ac:dyDescent="0.25">
      <c r="B22" s="48">
        <v>5</v>
      </c>
      <c r="C22" s="58"/>
      <c r="D22" s="58"/>
      <c r="E22" s="54"/>
      <c r="F22" s="28"/>
      <c r="G22" s="30"/>
      <c r="H22" s="31"/>
      <c r="J22" s="48">
        <v>5</v>
      </c>
      <c r="K22" s="58"/>
      <c r="L22" s="58"/>
      <c r="M22" s="54"/>
      <c r="N22" s="28"/>
      <c r="O22" s="30"/>
      <c r="P22" s="31"/>
      <c r="R22" s="277">
        <f t="shared" si="0"/>
        <v>0</v>
      </c>
      <c r="S22" s="266">
        <f t="shared" si="1"/>
        <v>0</v>
      </c>
      <c r="T22" s="267" t="str">
        <f t="shared" si="4"/>
        <v/>
      </c>
      <c r="U22" s="268" t="str">
        <f t="shared" si="5"/>
        <v/>
      </c>
      <c r="V22" s="268" t="str">
        <f t="shared" si="6"/>
        <v/>
      </c>
      <c r="W22" s="268" t="str">
        <f t="shared" si="7"/>
        <v/>
      </c>
      <c r="X22" s="269" t="str">
        <f t="shared" si="8"/>
        <v/>
      </c>
      <c r="Y22" s="277">
        <f t="shared" si="2"/>
        <v>0</v>
      </c>
      <c r="Z22" s="266">
        <f t="shared" si="3"/>
        <v>0</v>
      </c>
      <c r="AA22" s="267" t="str">
        <f t="shared" si="9"/>
        <v/>
      </c>
      <c r="AB22" s="268" t="str">
        <f t="shared" si="10"/>
        <v/>
      </c>
      <c r="AC22" s="268" t="str">
        <f t="shared" si="11"/>
        <v/>
      </c>
      <c r="AD22" s="268" t="str">
        <f t="shared" si="12"/>
        <v/>
      </c>
      <c r="AE22" s="269" t="str">
        <f t="shared" si="13"/>
        <v/>
      </c>
      <c r="AG22" s="1">
        <f t="shared" si="14"/>
        <v>125</v>
      </c>
      <c r="AH22" s="1">
        <f t="shared" si="15"/>
        <v>4</v>
      </c>
      <c r="AI22" s="1">
        <f t="shared" si="16"/>
        <v>125</v>
      </c>
      <c r="AJ22" s="1">
        <f t="shared" si="17"/>
        <v>4</v>
      </c>
      <c r="AS22" s="1">
        <v>5</v>
      </c>
    </row>
    <row r="23" spans="1:45" ht="30" customHeight="1" x14ac:dyDescent="0.2">
      <c r="B23" s="187">
        <v>6</v>
      </c>
      <c r="C23" s="257"/>
      <c r="D23" s="257"/>
      <c r="E23" s="258"/>
      <c r="F23" s="259"/>
      <c r="G23" s="260"/>
      <c r="H23" s="261"/>
      <c r="J23" s="187">
        <v>6</v>
      </c>
      <c r="K23" s="257"/>
      <c r="L23" s="257"/>
      <c r="M23" s="258"/>
      <c r="N23" s="259"/>
      <c r="O23" s="260"/>
      <c r="P23" s="261"/>
      <c r="R23" s="278">
        <f t="shared" si="0"/>
        <v>0</v>
      </c>
      <c r="S23" s="270">
        <f t="shared" si="1"/>
        <v>0</v>
      </c>
      <c r="T23" s="271" t="str">
        <f t="shared" si="4"/>
        <v/>
      </c>
      <c r="U23" s="272" t="str">
        <f t="shared" si="5"/>
        <v/>
      </c>
      <c r="V23" s="272" t="str">
        <f t="shared" si="6"/>
        <v/>
      </c>
      <c r="W23" s="272" t="str">
        <f t="shared" si="7"/>
        <v/>
      </c>
      <c r="X23" s="273" t="str">
        <f t="shared" si="8"/>
        <v/>
      </c>
      <c r="Y23" s="278">
        <f t="shared" si="2"/>
        <v>0</v>
      </c>
      <c r="Z23" s="270">
        <f t="shared" si="3"/>
        <v>0</v>
      </c>
      <c r="AA23" s="271" t="str">
        <f t="shared" si="9"/>
        <v/>
      </c>
      <c r="AB23" s="272" t="str">
        <f t="shared" si="10"/>
        <v/>
      </c>
      <c r="AC23" s="272" t="str">
        <f t="shared" si="11"/>
        <v/>
      </c>
      <c r="AD23" s="272" t="str">
        <f t="shared" si="12"/>
        <v/>
      </c>
      <c r="AE23" s="273" t="str">
        <f t="shared" si="13"/>
        <v/>
      </c>
      <c r="AG23" s="1">
        <f t="shared" si="14"/>
        <v>125</v>
      </c>
      <c r="AH23" s="1">
        <f t="shared" si="15"/>
        <v>4</v>
      </c>
      <c r="AI23" s="1">
        <f t="shared" si="16"/>
        <v>125</v>
      </c>
      <c r="AJ23" s="1">
        <f t="shared" si="17"/>
        <v>4</v>
      </c>
      <c r="AS23" s="1">
        <v>6</v>
      </c>
    </row>
    <row r="24" spans="1:45" ht="30" customHeight="1" x14ac:dyDescent="0.2">
      <c r="B24" s="17">
        <v>7</v>
      </c>
      <c r="C24" s="57"/>
      <c r="D24" s="57"/>
      <c r="E24" s="18"/>
      <c r="F24" s="19"/>
      <c r="G24" s="29"/>
      <c r="H24" s="20"/>
      <c r="J24" s="17">
        <v>7</v>
      </c>
      <c r="K24" s="57"/>
      <c r="L24" s="57"/>
      <c r="M24" s="18"/>
      <c r="N24" s="19"/>
      <c r="O24" s="29"/>
      <c r="P24" s="20"/>
      <c r="R24" s="276">
        <f t="shared" si="0"/>
        <v>0</v>
      </c>
      <c r="S24" s="262">
        <f t="shared" si="1"/>
        <v>0</v>
      </c>
      <c r="T24" s="263" t="str">
        <f t="shared" si="4"/>
        <v/>
      </c>
      <c r="U24" s="264" t="str">
        <f t="shared" si="5"/>
        <v/>
      </c>
      <c r="V24" s="264" t="str">
        <f t="shared" si="6"/>
        <v/>
      </c>
      <c r="W24" s="264" t="str">
        <f t="shared" si="7"/>
        <v/>
      </c>
      <c r="X24" s="265" t="str">
        <f t="shared" si="8"/>
        <v/>
      </c>
      <c r="Y24" s="276">
        <f t="shared" si="2"/>
        <v>0</v>
      </c>
      <c r="Z24" s="262">
        <f t="shared" si="3"/>
        <v>0</v>
      </c>
      <c r="AA24" s="263" t="str">
        <f t="shared" si="9"/>
        <v/>
      </c>
      <c r="AB24" s="264" t="str">
        <f t="shared" si="10"/>
        <v/>
      </c>
      <c r="AC24" s="264" t="str">
        <f t="shared" si="11"/>
        <v/>
      </c>
      <c r="AD24" s="264" t="str">
        <f t="shared" si="12"/>
        <v/>
      </c>
      <c r="AE24" s="265" t="str">
        <f t="shared" si="13"/>
        <v/>
      </c>
      <c r="AG24" s="1">
        <f t="shared" si="14"/>
        <v>125</v>
      </c>
      <c r="AH24" s="1">
        <f t="shared" si="15"/>
        <v>4</v>
      </c>
      <c r="AI24" s="1">
        <f t="shared" si="16"/>
        <v>125</v>
      </c>
      <c r="AJ24" s="1">
        <f t="shared" si="17"/>
        <v>4</v>
      </c>
      <c r="AS24" s="1">
        <v>7</v>
      </c>
    </row>
    <row r="25" spans="1:45" ht="30" customHeight="1" x14ac:dyDescent="0.2">
      <c r="B25" s="17">
        <v>8</v>
      </c>
      <c r="C25" s="57"/>
      <c r="D25" s="57"/>
      <c r="E25" s="18"/>
      <c r="F25" s="19"/>
      <c r="G25" s="29"/>
      <c r="H25" s="20"/>
      <c r="J25" s="17">
        <v>8</v>
      </c>
      <c r="K25" s="57"/>
      <c r="L25" s="57"/>
      <c r="M25" s="18"/>
      <c r="N25" s="19"/>
      <c r="O25" s="29"/>
      <c r="P25" s="20"/>
      <c r="R25" s="276">
        <f t="shared" si="0"/>
        <v>0</v>
      </c>
      <c r="S25" s="262">
        <f t="shared" si="1"/>
        <v>0</v>
      </c>
      <c r="T25" s="263" t="str">
        <f t="shared" si="4"/>
        <v/>
      </c>
      <c r="U25" s="264" t="str">
        <f t="shared" si="5"/>
        <v/>
      </c>
      <c r="V25" s="264" t="str">
        <f t="shared" si="6"/>
        <v/>
      </c>
      <c r="W25" s="264" t="str">
        <f t="shared" si="7"/>
        <v/>
      </c>
      <c r="X25" s="265" t="str">
        <f t="shared" si="8"/>
        <v/>
      </c>
      <c r="Y25" s="276">
        <f t="shared" si="2"/>
        <v>0</v>
      </c>
      <c r="Z25" s="262">
        <f t="shared" si="3"/>
        <v>0</v>
      </c>
      <c r="AA25" s="263" t="str">
        <f t="shared" si="9"/>
        <v/>
      </c>
      <c r="AB25" s="264" t="str">
        <f t="shared" si="10"/>
        <v/>
      </c>
      <c r="AC25" s="264" t="str">
        <f t="shared" si="11"/>
        <v/>
      </c>
      <c r="AD25" s="264" t="str">
        <f t="shared" si="12"/>
        <v/>
      </c>
      <c r="AE25" s="265" t="str">
        <f t="shared" si="13"/>
        <v/>
      </c>
      <c r="AG25" s="1">
        <f t="shared" si="14"/>
        <v>125</v>
      </c>
      <c r="AH25" s="1">
        <f t="shared" si="15"/>
        <v>4</v>
      </c>
      <c r="AI25" s="1">
        <f t="shared" si="16"/>
        <v>125</v>
      </c>
      <c r="AJ25" s="1">
        <f t="shared" si="17"/>
        <v>4</v>
      </c>
      <c r="AS25" s="1">
        <v>8</v>
      </c>
    </row>
    <row r="26" spans="1:45" ht="30" customHeight="1" x14ac:dyDescent="0.2">
      <c r="A26" s="32"/>
      <c r="B26" s="17">
        <v>9</v>
      </c>
      <c r="C26" s="57"/>
      <c r="D26" s="57"/>
      <c r="E26" s="18"/>
      <c r="F26" s="19"/>
      <c r="G26" s="29"/>
      <c r="H26" s="20"/>
      <c r="J26" s="17">
        <v>9</v>
      </c>
      <c r="K26" s="57"/>
      <c r="L26" s="57"/>
      <c r="M26" s="18"/>
      <c r="N26" s="19"/>
      <c r="O26" s="29"/>
      <c r="P26" s="20"/>
      <c r="R26" s="276">
        <f t="shared" si="0"/>
        <v>0</v>
      </c>
      <c r="S26" s="262">
        <f t="shared" si="1"/>
        <v>0</v>
      </c>
      <c r="T26" s="263" t="str">
        <f t="shared" si="4"/>
        <v/>
      </c>
      <c r="U26" s="264" t="str">
        <f t="shared" si="5"/>
        <v/>
      </c>
      <c r="V26" s="264" t="str">
        <f t="shared" si="6"/>
        <v/>
      </c>
      <c r="W26" s="264" t="str">
        <f t="shared" si="7"/>
        <v/>
      </c>
      <c r="X26" s="265" t="str">
        <f t="shared" si="8"/>
        <v/>
      </c>
      <c r="Y26" s="276">
        <f t="shared" si="2"/>
        <v>0</v>
      </c>
      <c r="Z26" s="262">
        <f t="shared" si="3"/>
        <v>0</v>
      </c>
      <c r="AA26" s="263" t="str">
        <f t="shared" si="9"/>
        <v/>
      </c>
      <c r="AB26" s="264" t="str">
        <f t="shared" si="10"/>
        <v/>
      </c>
      <c r="AC26" s="264" t="str">
        <f t="shared" si="11"/>
        <v/>
      </c>
      <c r="AD26" s="264" t="str">
        <f t="shared" si="12"/>
        <v/>
      </c>
      <c r="AE26" s="265" t="str">
        <f t="shared" si="13"/>
        <v/>
      </c>
      <c r="AG26" s="1">
        <f t="shared" si="14"/>
        <v>125</v>
      </c>
      <c r="AH26" s="1">
        <f t="shared" si="15"/>
        <v>4</v>
      </c>
      <c r="AI26" s="1">
        <f t="shared" si="16"/>
        <v>125</v>
      </c>
      <c r="AJ26" s="1">
        <f t="shared" si="17"/>
        <v>4</v>
      </c>
      <c r="AS26" s="1">
        <v>9</v>
      </c>
    </row>
    <row r="27" spans="1:45" ht="30" customHeight="1" thickBot="1" x14ac:dyDescent="0.25">
      <c r="A27" s="32"/>
      <c r="B27" s="48">
        <v>10</v>
      </c>
      <c r="C27" s="58"/>
      <c r="D27" s="58"/>
      <c r="E27" s="54"/>
      <c r="F27" s="28"/>
      <c r="G27" s="30"/>
      <c r="H27" s="31"/>
      <c r="J27" s="48">
        <v>10</v>
      </c>
      <c r="K27" s="58"/>
      <c r="L27" s="58"/>
      <c r="M27" s="54"/>
      <c r="N27" s="28"/>
      <c r="O27" s="30"/>
      <c r="P27" s="31"/>
      <c r="R27" s="277">
        <f t="shared" si="0"/>
        <v>0</v>
      </c>
      <c r="S27" s="266">
        <f t="shared" si="1"/>
        <v>0</v>
      </c>
      <c r="T27" s="267" t="str">
        <f t="shared" si="4"/>
        <v/>
      </c>
      <c r="U27" s="268" t="str">
        <f t="shared" si="5"/>
        <v/>
      </c>
      <c r="V27" s="268" t="str">
        <f t="shared" si="6"/>
        <v/>
      </c>
      <c r="W27" s="268" t="str">
        <f t="shared" si="7"/>
        <v/>
      </c>
      <c r="X27" s="269" t="str">
        <f t="shared" si="8"/>
        <v/>
      </c>
      <c r="Y27" s="277">
        <f t="shared" si="2"/>
        <v>0</v>
      </c>
      <c r="Z27" s="266">
        <f t="shared" si="3"/>
        <v>0</v>
      </c>
      <c r="AA27" s="267" t="str">
        <f t="shared" si="9"/>
        <v/>
      </c>
      <c r="AB27" s="268" t="str">
        <f t="shared" si="10"/>
        <v/>
      </c>
      <c r="AC27" s="268" t="str">
        <f t="shared" si="11"/>
        <v/>
      </c>
      <c r="AD27" s="268" t="str">
        <f t="shared" si="12"/>
        <v/>
      </c>
      <c r="AE27" s="269" t="str">
        <f t="shared" si="13"/>
        <v/>
      </c>
      <c r="AG27" s="1">
        <f t="shared" si="14"/>
        <v>125</v>
      </c>
      <c r="AH27" s="1">
        <f t="shared" si="15"/>
        <v>4</v>
      </c>
      <c r="AI27" s="1">
        <f>DATEDIF(O27,DATE($AL$15,4,1),"Y")</f>
        <v>125</v>
      </c>
      <c r="AJ27" s="1">
        <f t="shared" si="17"/>
        <v>4</v>
      </c>
      <c r="AS27" s="1">
        <v>10</v>
      </c>
    </row>
    <row r="28" spans="1:45" ht="30" customHeight="1" x14ac:dyDescent="0.2">
      <c r="A28" s="32"/>
      <c r="B28" s="17">
        <v>11</v>
      </c>
      <c r="C28" s="57"/>
      <c r="D28" s="57"/>
      <c r="E28" s="18"/>
      <c r="F28" s="19"/>
      <c r="G28" s="29"/>
      <c r="H28" s="20"/>
      <c r="J28" s="17">
        <v>11</v>
      </c>
      <c r="K28" s="57"/>
      <c r="L28" s="57"/>
      <c r="M28" s="18"/>
      <c r="N28" s="19"/>
      <c r="O28" s="29"/>
      <c r="P28" s="20"/>
      <c r="R28" s="276">
        <f t="shared" si="0"/>
        <v>0</v>
      </c>
      <c r="S28" s="262">
        <f t="shared" si="1"/>
        <v>0</v>
      </c>
      <c r="T28" s="263" t="str">
        <f t="shared" si="4"/>
        <v/>
      </c>
      <c r="U28" s="264" t="str">
        <f t="shared" si="5"/>
        <v/>
      </c>
      <c r="V28" s="264" t="str">
        <f t="shared" si="6"/>
        <v/>
      </c>
      <c r="W28" s="264" t="str">
        <f t="shared" si="7"/>
        <v/>
      </c>
      <c r="X28" s="265" t="str">
        <f t="shared" si="8"/>
        <v/>
      </c>
      <c r="Y28" s="276">
        <f t="shared" si="2"/>
        <v>0</v>
      </c>
      <c r="Z28" s="262">
        <f t="shared" si="3"/>
        <v>0</v>
      </c>
      <c r="AA28" s="263" t="str">
        <f t="shared" si="9"/>
        <v/>
      </c>
      <c r="AB28" s="264" t="str">
        <f t="shared" si="10"/>
        <v/>
      </c>
      <c r="AC28" s="264" t="str">
        <f t="shared" si="11"/>
        <v/>
      </c>
      <c r="AD28" s="264" t="str">
        <f t="shared" si="12"/>
        <v/>
      </c>
      <c r="AE28" s="265" t="str">
        <f t="shared" si="13"/>
        <v/>
      </c>
      <c r="AG28" s="1">
        <f t="shared" si="14"/>
        <v>125</v>
      </c>
      <c r="AH28" s="1">
        <f t="shared" si="15"/>
        <v>4</v>
      </c>
      <c r="AI28" s="1">
        <f t="shared" si="16"/>
        <v>125</v>
      </c>
      <c r="AJ28" s="1">
        <f t="shared" si="17"/>
        <v>4</v>
      </c>
      <c r="AS28" s="1">
        <v>11</v>
      </c>
    </row>
    <row r="29" spans="1:45" ht="30" customHeight="1" x14ac:dyDescent="0.2">
      <c r="A29" s="32"/>
      <c r="B29" s="17">
        <v>12</v>
      </c>
      <c r="C29" s="57"/>
      <c r="D29" s="57"/>
      <c r="E29" s="18"/>
      <c r="F29" s="19"/>
      <c r="G29" s="29"/>
      <c r="H29" s="20"/>
      <c r="J29" s="17">
        <v>12</v>
      </c>
      <c r="K29" s="57"/>
      <c r="L29" s="57"/>
      <c r="M29" s="18"/>
      <c r="N29" s="19"/>
      <c r="O29" s="29"/>
      <c r="P29" s="20"/>
      <c r="R29" s="276">
        <f t="shared" si="0"/>
        <v>0</v>
      </c>
      <c r="S29" s="262">
        <f t="shared" si="1"/>
        <v>0</v>
      </c>
      <c r="T29" s="263" t="str">
        <f t="shared" si="4"/>
        <v/>
      </c>
      <c r="U29" s="264" t="str">
        <f t="shared" si="5"/>
        <v/>
      </c>
      <c r="V29" s="264" t="str">
        <f t="shared" si="6"/>
        <v/>
      </c>
      <c r="W29" s="264" t="str">
        <f t="shared" si="7"/>
        <v/>
      </c>
      <c r="X29" s="265" t="str">
        <f t="shared" si="8"/>
        <v/>
      </c>
      <c r="Y29" s="276">
        <f t="shared" si="2"/>
        <v>0</v>
      </c>
      <c r="Z29" s="262">
        <f t="shared" si="3"/>
        <v>0</v>
      </c>
      <c r="AA29" s="263" t="str">
        <f t="shared" si="9"/>
        <v/>
      </c>
      <c r="AB29" s="264" t="str">
        <f t="shared" si="10"/>
        <v/>
      </c>
      <c r="AC29" s="264" t="str">
        <f t="shared" si="11"/>
        <v/>
      </c>
      <c r="AD29" s="264" t="str">
        <f t="shared" si="12"/>
        <v/>
      </c>
      <c r="AE29" s="265" t="str">
        <f t="shared" si="13"/>
        <v/>
      </c>
      <c r="AG29" s="1">
        <f t="shared" si="14"/>
        <v>125</v>
      </c>
      <c r="AH29" s="1">
        <f t="shared" si="15"/>
        <v>4</v>
      </c>
      <c r="AI29" s="1">
        <f t="shared" si="16"/>
        <v>125</v>
      </c>
      <c r="AJ29" s="1">
        <f t="shared" si="17"/>
        <v>4</v>
      </c>
      <c r="AS29" s="1">
        <v>12</v>
      </c>
    </row>
    <row r="30" spans="1:45" ht="30" customHeight="1" x14ac:dyDescent="0.2">
      <c r="A30" s="32"/>
      <c r="B30" s="17">
        <v>13</v>
      </c>
      <c r="C30" s="57"/>
      <c r="D30" s="57"/>
      <c r="E30" s="18"/>
      <c r="F30" s="19"/>
      <c r="G30" s="29"/>
      <c r="H30" s="20"/>
      <c r="J30" s="17">
        <v>13</v>
      </c>
      <c r="K30" s="57"/>
      <c r="L30" s="57"/>
      <c r="M30" s="18"/>
      <c r="N30" s="19"/>
      <c r="O30" s="29"/>
      <c r="P30" s="20"/>
      <c r="R30" s="276">
        <f t="shared" si="0"/>
        <v>0</v>
      </c>
      <c r="S30" s="262">
        <f t="shared" si="1"/>
        <v>0</v>
      </c>
      <c r="T30" s="263" t="str">
        <f t="shared" si="4"/>
        <v/>
      </c>
      <c r="U30" s="264" t="str">
        <f t="shared" si="5"/>
        <v/>
      </c>
      <c r="V30" s="264" t="str">
        <f t="shared" si="6"/>
        <v/>
      </c>
      <c r="W30" s="264" t="str">
        <f t="shared" si="7"/>
        <v/>
      </c>
      <c r="X30" s="265" t="str">
        <f t="shared" si="8"/>
        <v/>
      </c>
      <c r="Y30" s="276">
        <f t="shared" si="2"/>
        <v>0</v>
      </c>
      <c r="Z30" s="262">
        <f t="shared" si="3"/>
        <v>0</v>
      </c>
      <c r="AA30" s="263" t="str">
        <f t="shared" si="9"/>
        <v/>
      </c>
      <c r="AB30" s="264" t="str">
        <f t="shared" si="10"/>
        <v/>
      </c>
      <c r="AC30" s="264" t="str">
        <f t="shared" si="11"/>
        <v/>
      </c>
      <c r="AD30" s="264" t="str">
        <f t="shared" si="12"/>
        <v/>
      </c>
      <c r="AE30" s="265" t="str">
        <f t="shared" si="13"/>
        <v/>
      </c>
      <c r="AG30" s="1">
        <f t="shared" si="14"/>
        <v>125</v>
      </c>
      <c r="AH30" s="1">
        <f t="shared" si="15"/>
        <v>4</v>
      </c>
      <c r="AI30" s="1">
        <f t="shared" si="16"/>
        <v>125</v>
      </c>
      <c r="AJ30" s="1">
        <f t="shared" si="17"/>
        <v>4</v>
      </c>
      <c r="AS30" s="1">
        <v>13</v>
      </c>
    </row>
    <row r="31" spans="1:45" ht="30" customHeight="1" x14ac:dyDescent="0.2">
      <c r="A31" s="32"/>
      <c r="B31" s="17">
        <v>14</v>
      </c>
      <c r="C31" s="57"/>
      <c r="D31" s="57"/>
      <c r="E31" s="18"/>
      <c r="F31" s="19"/>
      <c r="G31" s="29"/>
      <c r="H31" s="20"/>
      <c r="J31" s="17">
        <v>14</v>
      </c>
      <c r="K31" s="57"/>
      <c r="L31" s="57"/>
      <c r="M31" s="18"/>
      <c r="N31" s="19"/>
      <c r="O31" s="29"/>
      <c r="P31" s="20"/>
      <c r="R31" s="276">
        <f t="shared" si="0"/>
        <v>0</v>
      </c>
      <c r="S31" s="262">
        <f t="shared" si="1"/>
        <v>0</v>
      </c>
      <c r="T31" s="263" t="str">
        <f t="shared" si="4"/>
        <v/>
      </c>
      <c r="U31" s="264" t="str">
        <f t="shared" si="5"/>
        <v/>
      </c>
      <c r="V31" s="264" t="str">
        <f t="shared" si="6"/>
        <v/>
      </c>
      <c r="W31" s="264" t="str">
        <f t="shared" si="7"/>
        <v/>
      </c>
      <c r="X31" s="265" t="str">
        <f t="shared" si="8"/>
        <v/>
      </c>
      <c r="Y31" s="276">
        <f t="shared" si="2"/>
        <v>0</v>
      </c>
      <c r="Z31" s="262">
        <f t="shared" si="3"/>
        <v>0</v>
      </c>
      <c r="AA31" s="263" t="str">
        <f t="shared" si="9"/>
        <v/>
      </c>
      <c r="AB31" s="264" t="str">
        <f t="shared" si="10"/>
        <v/>
      </c>
      <c r="AC31" s="264" t="str">
        <f t="shared" si="11"/>
        <v/>
      </c>
      <c r="AD31" s="264" t="str">
        <f t="shared" si="12"/>
        <v/>
      </c>
      <c r="AE31" s="265" t="str">
        <f t="shared" si="13"/>
        <v/>
      </c>
      <c r="AG31" s="1">
        <f t="shared" si="14"/>
        <v>125</v>
      </c>
      <c r="AH31" s="1">
        <f t="shared" si="15"/>
        <v>4</v>
      </c>
      <c r="AI31" s="1">
        <f t="shared" si="16"/>
        <v>125</v>
      </c>
      <c r="AJ31" s="1">
        <f t="shared" si="17"/>
        <v>4</v>
      </c>
      <c r="AS31" s="1">
        <v>14</v>
      </c>
    </row>
    <row r="32" spans="1:45" ht="30" customHeight="1" thickBot="1" x14ac:dyDescent="0.25">
      <c r="A32" s="32"/>
      <c r="B32" s="48">
        <v>15</v>
      </c>
      <c r="C32" s="58"/>
      <c r="D32" s="58"/>
      <c r="E32" s="54"/>
      <c r="F32" s="28"/>
      <c r="G32" s="30"/>
      <c r="H32" s="31"/>
      <c r="J32" s="48">
        <v>15</v>
      </c>
      <c r="K32" s="58"/>
      <c r="L32" s="58"/>
      <c r="M32" s="54"/>
      <c r="N32" s="28"/>
      <c r="O32" s="30"/>
      <c r="P32" s="31"/>
      <c r="R32" s="277">
        <f t="shared" si="0"/>
        <v>0</v>
      </c>
      <c r="S32" s="266">
        <f t="shared" si="1"/>
        <v>0</v>
      </c>
      <c r="T32" s="267" t="str">
        <f t="shared" si="4"/>
        <v/>
      </c>
      <c r="U32" s="268" t="str">
        <f t="shared" si="5"/>
        <v/>
      </c>
      <c r="V32" s="268" t="str">
        <f t="shared" si="6"/>
        <v/>
      </c>
      <c r="W32" s="268" t="str">
        <f t="shared" si="7"/>
        <v/>
      </c>
      <c r="X32" s="269" t="str">
        <f t="shared" si="8"/>
        <v/>
      </c>
      <c r="Y32" s="277">
        <f t="shared" si="2"/>
        <v>0</v>
      </c>
      <c r="Z32" s="266">
        <f t="shared" si="3"/>
        <v>0</v>
      </c>
      <c r="AA32" s="267" t="str">
        <f t="shared" si="9"/>
        <v/>
      </c>
      <c r="AB32" s="268" t="str">
        <f t="shared" si="10"/>
        <v/>
      </c>
      <c r="AC32" s="268" t="str">
        <f t="shared" si="11"/>
        <v/>
      </c>
      <c r="AD32" s="268" t="str">
        <f t="shared" si="12"/>
        <v/>
      </c>
      <c r="AE32" s="269" t="str">
        <f t="shared" si="13"/>
        <v/>
      </c>
      <c r="AG32" s="1">
        <f t="shared" si="14"/>
        <v>125</v>
      </c>
      <c r="AH32" s="1">
        <f t="shared" si="15"/>
        <v>4</v>
      </c>
      <c r="AI32" s="1">
        <f t="shared" si="16"/>
        <v>125</v>
      </c>
      <c r="AJ32" s="1">
        <f t="shared" si="17"/>
        <v>4</v>
      </c>
      <c r="AS32" s="1">
        <v>15</v>
      </c>
    </row>
    <row r="33" spans="1:45" ht="30" customHeight="1" x14ac:dyDescent="0.2">
      <c r="A33" s="32"/>
      <c r="B33" s="17">
        <v>16</v>
      </c>
      <c r="C33" s="57"/>
      <c r="D33" s="57"/>
      <c r="E33" s="18"/>
      <c r="F33" s="19"/>
      <c r="G33" s="29"/>
      <c r="H33" s="20"/>
      <c r="J33" s="17">
        <v>16</v>
      </c>
      <c r="K33" s="57"/>
      <c r="L33" s="57"/>
      <c r="M33" s="18"/>
      <c r="N33" s="19"/>
      <c r="O33" s="29"/>
      <c r="P33" s="20"/>
      <c r="R33" s="276">
        <f>IFERROR(VLOOKUP(E33,RMS,4,FALSE),0)</f>
        <v>0</v>
      </c>
      <c r="S33" s="262">
        <f>IFERROR(VLOOKUP(E33,RMD,4,FALSE),0)</f>
        <v>0</v>
      </c>
      <c r="T33" s="263" t="str">
        <f t="shared" si="4"/>
        <v/>
      </c>
      <c r="U33" s="264" t="str">
        <f t="shared" si="5"/>
        <v/>
      </c>
      <c r="V33" s="264" t="str">
        <f>IF(E33="","",IF(LENB(E33)=10,"","×"))</f>
        <v/>
      </c>
      <c r="W33" s="264" t="str">
        <f>IF(E33="","",IF(COUNTA(E33:H33)=4,"","×"))</f>
        <v/>
      </c>
      <c r="X33" s="265" t="str">
        <f>IF(E33="","",IF(F33-AH33=0,"","×"))</f>
        <v/>
      </c>
      <c r="Y33" s="276">
        <f t="shared" si="2"/>
        <v>0</v>
      </c>
      <c r="Z33" s="262">
        <f t="shared" si="3"/>
        <v>0</v>
      </c>
      <c r="AA33" s="263" t="str">
        <f t="shared" si="9"/>
        <v/>
      </c>
      <c r="AB33" s="264" t="str">
        <f t="shared" si="10"/>
        <v/>
      </c>
      <c r="AC33" s="264" t="str">
        <f t="shared" si="11"/>
        <v/>
      </c>
      <c r="AD33" s="264" t="str">
        <f t="shared" si="12"/>
        <v/>
      </c>
      <c r="AE33" s="265" t="str">
        <f t="shared" si="13"/>
        <v/>
      </c>
      <c r="AG33" s="1">
        <f>DATEDIF(G33,DATE($AL$15,4,1),"Y")</f>
        <v>125</v>
      </c>
      <c r="AH33" s="1">
        <f t="shared" si="15"/>
        <v>4</v>
      </c>
      <c r="AI33" s="1">
        <f t="shared" si="16"/>
        <v>125</v>
      </c>
      <c r="AJ33" s="1">
        <f t="shared" si="17"/>
        <v>4</v>
      </c>
      <c r="AS33" s="1">
        <v>16</v>
      </c>
    </row>
    <row r="34" spans="1:45" ht="30" customHeight="1" x14ac:dyDescent="0.2">
      <c r="A34" s="32"/>
      <c r="B34" s="17">
        <v>17</v>
      </c>
      <c r="C34" s="57"/>
      <c r="D34" s="57"/>
      <c r="E34" s="18"/>
      <c r="F34" s="19"/>
      <c r="G34" s="29"/>
      <c r="H34" s="20"/>
      <c r="J34" s="17">
        <v>17</v>
      </c>
      <c r="K34" s="57"/>
      <c r="L34" s="57"/>
      <c r="M34" s="18"/>
      <c r="N34" s="19"/>
      <c r="O34" s="29"/>
      <c r="P34" s="20"/>
      <c r="R34" s="276">
        <f>IFERROR(VLOOKUP(E34,RMS,4,FALSE),0)</f>
        <v>0</v>
      </c>
      <c r="S34" s="262">
        <f>IFERROR(VLOOKUP(E34,RMD,4,FALSE),0)</f>
        <v>0</v>
      </c>
      <c r="T34" s="263" t="str">
        <f t="shared" si="4"/>
        <v/>
      </c>
      <c r="U34" s="264" t="str">
        <f t="shared" si="5"/>
        <v/>
      </c>
      <c r="V34" s="264" t="str">
        <f>IF(E34="","",IF(LENB(E34)=10,"","×"))</f>
        <v/>
      </c>
      <c r="W34" s="264" t="str">
        <f>IF(E34="","",IF(COUNTA(E34:H34)=4,"","×"))</f>
        <v/>
      </c>
      <c r="X34" s="265" t="str">
        <f>IF(E34="","",IF(F34-AH34=0,"","×"))</f>
        <v/>
      </c>
      <c r="Y34" s="276">
        <f t="shared" si="2"/>
        <v>0</v>
      </c>
      <c r="Z34" s="262">
        <f t="shared" si="3"/>
        <v>0</v>
      </c>
      <c r="AA34" s="263" t="str">
        <f t="shared" si="9"/>
        <v/>
      </c>
      <c r="AB34" s="264" t="str">
        <f t="shared" si="10"/>
        <v/>
      </c>
      <c r="AC34" s="264" t="str">
        <f t="shared" si="11"/>
        <v/>
      </c>
      <c r="AD34" s="264" t="str">
        <f t="shared" si="12"/>
        <v/>
      </c>
      <c r="AE34" s="265" t="str">
        <f t="shared" si="13"/>
        <v/>
      </c>
      <c r="AG34" s="1">
        <f>DATEDIF(G34,DATE($AL$15,4,1),"Y")</f>
        <v>125</v>
      </c>
      <c r="AH34" s="1">
        <f t="shared" si="15"/>
        <v>4</v>
      </c>
      <c r="AI34" s="1">
        <f t="shared" si="16"/>
        <v>125</v>
      </c>
      <c r="AJ34" s="1">
        <f t="shared" si="17"/>
        <v>4</v>
      </c>
      <c r="AS34" s="1">
        <v>17</v>
      </c>
    </row>
    <row r="35" spans="1:45" ht="30" customHeight="1" x14ac:dyDescent="0.2">
      <c r="A35" s="32"/>
      <c r="B35" s="17">
        <v>18</v>
      </c>
      <c r="C35" s="57"/>
      <c r="D35" s="57"/>
      <c r="E35" s="18"/>
      <c r="F35" s="19"/>
      <c r="G35" s="29"/>
      <c r="H35" s="20"/>
      <c r="J35" s="17">
        <v>18</v>
      </c>
      <c r="K35" s="57"/>
      <c r="L35" s="57"/>
      <c r="M35" s="18"/>
      <c r="N35" s="19"/>
      <c r="O35" s="29"/>
      <c r="P35" s="20"/>
      <c r="R35" s="276">
        <f>IFERROR(VLOOKUP(E35,RMS,4,FALSE),0)</f>
        <v>0</v>
      </c>
      <c r="S35" s="262">
        <f>IFERROR(VLOOKUP(E35,RMD,4,FALSE),0)</f>
        <v>0</v>
      </c>
      <c r="T35" s="263" t="str">
        <f t="shared" si="4"/>
        <v/>
      </c>
      <c r="U35" s="264" t="str">
        <f t="shared" si="5"/>
        <v/>
      </c>
      <c r="V35" s="264" t="str">
        <f>IF(E35="","",IF(LENB(E35)=10,"","×"))</f>
        <v/>
      </c>
      <c r="W35" s="264" t="str">
        <f>IF(E35="","",IF(COUNTA(E35:H35)=4,"","×"))</f>
        <v/>
      </c>
      <c r="X35" s="265" t="str">
        <f>IF(E35="","",IF(F35-AH35=0,"","×"))</f>
        <v/>
      </c>
      <c r="Y35" s="276">
        <f t="shared" si="2"/>
        <v>0</v>
      </c>
      <c r="Z35" s="262">
        <f t="shared" si="3"/>
        <v>0</v>
      </c>
      <c r="AA35" s="263" t="str">
        <f t="shared" si="9"/>
        <v/>
      </c>
      <c r="AB35" s="264" t="str">
        <f t="shared" si="10"/>
        <v/>
      </c>
      <c r="AC35" s="264" t="str">
        <f t="shared" si="11"/>
        <v/>
      </c>
      <c r="AD35" s="264" t="str">
        <f t="shared" si="12"/>
        <v/>
      </c>
      <c r="AE35" s="265" t="str">
        <f t="shared" si="13"/>
        <v/>
      </c>
      <c r="AG35" s="1">
        <f>DATEDIF(G35,DATE($AL$15,4,1),"Y")</f>
        <v>125</v>
      </c>
      <c r="AH35" s="1">
        <f t="shared" si="15"/>
        <v>4</v>
      </c>
      <c r="AI35" s="1">
        <f t="shared" si="16"/>
        <v>125</v>
      </c>
      <c r="AJ35" s="1">
        <f t="shared" si="17"/>
        <v>4</v>
      </c>
      <c r="AS35" s="1">
        <v>18</v>
      </c>
    </row>
    <row r="36" spans="1:45" ht="30" customHeight="1" x14ac:dyDescent="0.2">
      <c r="A36" s="32"/>
      <c r="B36" s="17">
        <v>19</v>
      </c>
      <c r="C36" s="57"/>
      <c r="D36" s="57"/>
      <c r="E36" s="18"/>
      <c r="F36" s="19"/>
      <c r="G36" s="29"/>
      <c r="H36" s="20"/>
      <c r="J36" s="17">
        <v>19</v>
      </c>
      <c r="K36" s="57"/>
      <c r="L36" s="57"/>
      <c r="M36" s="18"/>
      <c r="N36" s="19"/>
      <c r="O36" s="29"/>
      <c r="P36" s="20"/>
      <c r="R36" s="276">
        <f t="shared" si="0"/>
        <v>0</v>
      </c>
      <c r="S36" s="262">
        <f t="shared" si="1"/>
        <v>0</v>
      </c>
      <c r="T36" s="263" t="str">
        <f t="shared" si="4"/>
        <v/>
      </c>
      <c r="U36" s="264" t="str">
        <f t="shared" si="5"/>
        <v/>
      </c>
      <c r="V36" s="264" t="str">
        <f t="shared" si="6"/>
        <v/>
      </c>
      <c r="W36" s="264" t="str">
        <f t="shared" si="7"/>
        <v/>
      </c>
      <c r="X36" s="265" t="str">
        <f t="shared" si="8"/>
        <v/>
      </c>
      <c r="Y36" s="276">
        <f t="shared" si="2"/>
        <v>0</v>
      </c>
      <c r="Z36" s="262">
        <f t="shared" si="3"/>
        <v>0</v>
      </c>
      <c r="AA36" s="263" t="str">
        <f t="shared" si="9"/>
        <v/>
      </c>
      <c r="AB36" s="264" t="str">
        <f t="shared" si="10"/>
        <v/>
      </c>
      <c r="AC36" s="264" t="str">
        <f t="shared" si="11"/>
        <v/>
      </c>
      <c r="AD36" s="264" t="str">
        <f t="shared" si="12"/>
        <v/>
      </c>
      <c r="AE36" s="265" t="str">
        <f t="shared" si="13"/>
        <v/>
      </c>
      <c r="AG36" s="1">
        <f t="shared" si="14"/>
        <v>125</v>
      </c>
      <c r="AH36" s="1">
        <f t="shared" si="15"/>
        <v>4</v>
      </c>
      <c r="AI36" s="1">
        <f t="shared" si="16"/>
        <v>125</v>
      </c>
      <c r="AJ36" s="1">
        <f t="shared" si="17"/>
        <v>4</v>
      </c>
      <c r="AS36" s="1">
        <v>19</v>
      </c>
    </row>
    <row r="37" spans="1:45" ht="30" customHeight="1" thickBot="1" x14ac:dyDescent="0.25">
      <c r="A37" s="32"/>
      <c r="B37" s="48">
        <v>20</v>
      </c>
      <c r="C37" s="58"/>
      <c r="D37" s="58"/>
      <c r="E37" s="54"/>
      <c r="F37" s="28"/>
      <c r="G37" s="30"/>
      <c r="H37" s="31"/>
      <c r="J37" s="48">
        <v>20</v>
      </c>
      <c r="K37" s="58"/>
      <c r="L37" s="58"/>
      <c r="M37" s="54"/>
      <c r="N37" s="28"/>
      <c r="O37" s="30"/>
      <c r="P37" s="31"/>
      <c r="R37" s="277">
        <f t="shared" si="0"/>
        <v>0</v>
      </c>
      <c r="S37" s="266">
        <f t="shared" si="1"/>
        <v>0</v>
      </c>
      <c r="T37" s="267" t="str">
        <f t="shared" si="4"/>
        <v/>
      </c>
      <c r="U37" s="268" t="str">
        <f t="shared" si="5"/>
        <v/>
      </c>
      <c r="V37" s="268" t="str">
        <f t="shared" si="6"/>
        <v/>
      </c>
      <c r="W37" s="268" t="str">
        <f t="shared" si="7"/>
        <v/>
      </c>
      <c r="X37" s="269" t="str">
        <f t="shared" si="8"/>
        <v/>
      </c>
      <c r="Y37" s="277">
        <f t="shared" si="2"/>
        <v>0</v>
      </c>
      <c r="Z37" s="266">
        <f t="shared" si="3"/>
        <v>0</v>
      </c>
      <c r="AA37" s="267" t="str">
        <f t="shared" si="9"/>
        <v/>
      </c>
      <c r="AB37" s="268" t="str">
        <f t="shared" si="10"/>
        <v/>
      </c>
      <c r="AC37" s="268" t="str">
        <f t="shared" si="11"/>
        <v/>
      </c>
      <c r="AD37" s="268" t="str">
        <f t="shared" si="12"/>
        <v/>
      </c>
      <c r="AE37" s="269" t="str">
        <f t="shared" si="13"/>
        <v/>
      </c>
      <c r="AG37" s="1">
        <f t="shared" si="14"/>
        <v>125</v>
      </c>
      <c r="AH37" s="1">
        <f t="shared" si="15"/>
        <v>4</v>
      </c>
      <c r="AI37" s="1">
        <f t="shared" si="16"/>
        <v>125</v>
      </c>
      <c r="AJ37" s="1">
        <f t="shared" si="17"/>
        <v>4</v>
      </c>
      <c r="AS37" s="1">
        <v>20</v>
      </c>
    </row>
    <row r="38" spans="1:45" ht="30" customHeight="1" x14ac:dyDescent="0.2">
      <c r="A38" s="32"/>
      <c r="B38" s="17">
        <v>21</v>
      </c>
      <c r="C38" s="57"/>
      <c r="D38" s="57"/>
      <c r="E38" s="18"/>
      <c r="F38" s="19"/>
      <c r="G38" s="29"/>
      <c r="H38" s="20"/>
      <c r="J38" s="17">
        <v>21</v>
      </c>
      <c r="K38" s="57"/>
      <c r="L38" s="57"/>
      <c r="M38" s="18"/>
      <c r="N38" s="19"/>
      <c r="O38" s="29"/>
      <c r="P38" s="20"/>
      <c r="R38" s="276">
        <f>IFERROR(VLOOKUP(E38,RMS,4,FALSE),0)</f>
        <v>0</v>
      </c>
      <c r="S38" s="262">
        <f>IFERROR(VLOOKUP(E38,RMD,4,FALSE),0)</f>
        <v>0</v>
      </c>
      <c r="T38" s="263" t="str">
        <f t="shared" ref="T38:T77" si="18">IF(C38=R38,"","×")</f>
        <v/>
      </c>
      <c r="U38" s="264" t="str">
        <f t="shared" ref="U38:U77" si="19">IF(D38=S38,"","×")</f>
        <v/>
      </c>
      <c r="V38" s="264" t="str">
        <f>IF(E38="","",IF(LENB(E38)=10,"","×"))</f>
        <v/>
      </c>
      <c r="W38" s="264" t="str">
        <f>IF(E38="","",IF(COUNTA(E38:H38)=4,"","×"))</f>
        <v/>
      </c>
      <c r="X38" s="265" t="str">
        <f>IF(E38="","",IF(F38-AH38=0,"","×"))</f>
        <v/>
      </c>
      <c r="Y38" s="276">
        <f t="shared" ref="Y38:Y77" si="20">IFERROR(VLOOKUP(M38,RWS,4,FALSE),0)</f>
        <v>0</v>
      </c>
      <c r="Z38" s="262">
        <f t="shared" ref="Z38:Z77" si="21">IFERROR(VLOOKUP(M38,RWD,4,FALSE),0)</f>
        <v>0</v>
      </c>
      <c r="AA38" s="263" t="str">
        <f t="shared" ref="AA38:AA77" si="22">IF(K38=Y38,"","×")</f>
        <v/>
      </c>
      <c r="AB38" s="264" t="str">
        <f t="shared" ref="AB38:AB77" si="23">IF(L38=Z38,"","×")</f>
        <v/>
      </c>
      <c r="AC38" s="264" t="str">
        <f t="shared" ref="AC38:AC77" si="24">IF(M38="","",IF(LENB(M38)=10,"","×"))</f>
        <v/>
      </c>
      <c r="AD38" s="264" t="str">
        <f t="shared" ref="AD38:AD77" si="25">IF(M38="","",IF(COUNTA(M38:P38)=4,"","×"))</f>
        <v/>
      </c>
      <c r="AE38" s="265" t="str">
        <f t="shared" ref="AE38:AE77" si="26">IF(M38="","",IF(N38-AJ38=0,"","×"))</f>
        <v/>
      </c>
      <c r="AG38" s="1">
        <f>DATEDIF(G38,DATE($AL$15,4,1),"Y")</f>
        <v>125</v>
      </c>
      <c r="AH38" s="1">
        <f t="shared" ref="AH38:AH77" si="27">VLOOKUP(AG38,$AK$17:$AL$20,2,TRUE)</f>
        <v>4</v>
      </c>
      <c r="AI38" s="1">
        <f t="shared" ref="AI38:AI77" si="28">DATEDIF(O38,DATE($AL$15,4,1),"Y")</f>
        <v>125</v>
      </c>
      <c r="AJ38" s="1">
        <f t="shared" ref="AJ38:AJ77" si="29">VLOOKUP(AI38,$AK$17:$AL$20,2,TRUE)</f>
        <v>4</v>
      </c>
      <c r="AS38" s="1">
        <v>21</v>
      </c>
    </row>
    <row r="39" spans="1:45" ht="30" customHeight="1" x14ac:dyDescent="0.2">
      <c r="A39" s="32"/>
      <c r="B39" s="17">
        <v>22</v>
      </c>
      <c r="C39" s="57"/>
      <c r="D39" s="57"/>
      <c r="E39" s="18"/>
      <c r="F39" s="19"/>
      <c r="G39" s="29"/>
      <c r="H39" s="20"/>
      <c r="J39" s="17">
        <v>22</v>
      </c>
      <c r="K39" s="57"/>
      <c r="L39" s="57"/>
      <c r="M39" s="18"/>
      <c r="N39" s="19"/>
      <c r="O39" s="29"/>
      <c r="P39" s="20"/>
      <c r="R39" s="276">
        <f>IFERROR(VLOOKUP(E39,RMS,4,FALSE),0)</f>
        <v>0</v>
      </c>
      <c r="S39" s="262">
        <f>IFERROR(VLOOKUP(E39,RMD,4,FALSE),0)</f>
        <v>0</v>
      </c>
      <c r="T39" s="263" t="str">
        <f t="shared" si="18"/>
        <v/>
      </c>
      <c r="U39" s="264" t="str">
        <f t="shared" si="19"/>
        <v/>
      </c>
      <c r="V39" s="264" t="str">
        <f>IF(E39="","",IF(LENB(E39)=10,"","×"))</f>
        <v/>
      </c>
      <c r="W39" s="264" t="str">
        <f>IF(E39="","",IF(COUNTA(E39:H39)=4,"","×"))</f>
        <v/>
      </c>
      <c r="X39" s="265" t="str">
        <f>IF(E39="","",IF(F39-AH39=0,"","×"))</f>
        <v/>
      </c>
      <c r="Y39" s="276">
        <f t="shared" si="20"/>
        <v>0</v>
      </c>
      <c r="Z39" s="262">
        <f t="shared" si="21"/>
        <v>0</v>
      </c>
      <c r="AA39" s="263" t="str">
        <f t="shared" si="22"/>
        <v/>
      </c>
      <c r="AB39" s="264" t="str">
        <f t="shared" si="23"/>
        <v/>
      </c>
      <c r="AC39" s="264" t="str">
        <f t="shared" si="24"/>
        <v/>
      </c>
      <c r="AD39" s="264" t="str">
        <f t="shared" si="25"/>
        <v/>
      </c>
      <c r="AE39" s="265" t="str">
        <f t="shared" si="26"/>
        <v/>
      </c>
      <c r="AG39" s="1">
        <f>DATEDIF(G39,DATE($AL$15,4,1),"Y")</f>
        <v>125</v>
      </c>
      <c r="AH39" s="1">
        <f t="shared" si="27"/>
        <v>4</v>
      </c>
      <c r="AI39" s="1">
        <f t="shared" si="28"/>
        <v>125</v>
      </c>
      <c r="AJ39" s="1">
        <f t="shared" si="29"/>
        <v>4</v>
      </c>
      <c r="AS39" s="1">
        <v>22</v>
      </c>
    </row>
    <row r="40" spans="1:45" ht="30" customHeight="1" x14ac:dyDescent="0.2">
      <c r="A40" s="32"/>
      <c r="B40" s="17">
        <v>23</v>
      </c>
      <c r="C40" s="57"/>
      <c r="D40" s="57"/>
      <c r="E40" s="18"/>
      <c r="F40" s="19"/>
      <c r="G40" s="29"/>
      <c r="H40" s="20"/>
      <c r="J40" s="17">
        <v>23</v>
      </c>
      <c r="K40" s="57"/>
      <c r="L40" s="57"/>
      <c r="M40" s="18"/>
      <c r="N40" s="19"/>
      <c r="O40" s="29"/>
      <c r="P40" s="20"/>
      <c r="R40" s="276">
        <f>IFERROR(VLOOKUP(E40,RMS,4,FALSE),0)</f>
        <v>0</v>
      </c>
      <c r="S40" s="262">
        <f>IFERROR(VLOOKUP(E40,RMD,4,FALSE),0)</f>
        <v>0</v>
      </c>
      <c r="T40" s="263" t="str">
        <f t="shared" si="18"/>
        <v/>
      </c>
      <c r="U40" s="264" t="str">
        <f t="shared" si="19"/>
        <v/>
      </c>
      <c r="V40" s="264" t="str">
        <f>IF(E40="","",IF(LENB(E40)=10,"","×"))</f>
        <v/>
      </c>
      <c r="W40" s="264" t="str">
        <f>IF(E40="","",IF(COUNTA(E40:H40)=4,"","×"))</f>
        <v/>
      </c>
      <c r="X40" s="265" t="str">
        <f>IF(E40="","",IF(F40-AH40=0,"","×"))</f>
        <v/>
      </c>
      <c r="Y40" s="276">
        <f t="shared" si="20"/>
        <v>0</v>
      </c>
      <c r="Z40" s="262">
        <f t="shared" si="21"/>
        <v>0</v>
      </c>
      <c r="AA40" s="263" t="str">
        <f t="shared" si="22"/>
        <v/>
      </c>
      <c r="AB40" s="264" t="str">
        <f t="shared" si="23"/>
        <v/>
      </c>
      <c r="AC40" s="264" t="str">
        <f t="shared" si="24"/>
        <v/>
      </c>
      <c r="AD40" s="264" t="str">
        <f t="shared" si="25"/>
        <v/>
      </c>
      <c r="AE40" s="265" t="str">
        <f t="shared" si="26"/>
        <v/>
      </c>
      <c r="AG40" s="1">
        <f>DATEDIF(G40,DATE($AL$15,4,1),"Y")</f>
        <v>125</v>
      </c>
      <c r="AH40" s="1">
        <f t="shared" si="27"/>
        <v>4</v>
      </c>
      <c r="AI40" s="1">
        <f t="shared" si="28"/>
        <v>125</v>
      </c>
      <c r="AJ40" s="1">
        <f t="shared" si="29"/>
        <v>4</v>
      </c>
      <c r="AS40" s="1">
        <v>23</v>
      </c>
    </row>
    <row r="41" spans="1:45" ht="30" customHeight="1" x14ac:dyDescent="0.2">
      <c r="A41" s="32"/>
      <c r="B41" s="17">
        <v>24</v>
      </c>
      <c r="C41" s="57"/>
      <c r="D41" s="57"/>
      <c r="E41" s="18"/>
      <c r="F41" s="19"/>
      <c r="G41" s="29"/>
      <c r="H41" s="20"/>
      <c r="J41" s="17">
        <v>24</v>
      </c>
      <c r="K41" s="57"/>
      <c r="L41" s="57"/>
      <c r="M41" s="18"/>
      <c r="N41" s="19"/>
      <c r="O41" s="29"/>
      <c r="P41" s="20"/>
      <c r="R41" s="276">
        <f t="shared" ref="R41:R42" si="30">IFERROR(VLOOKUP(E41,RMS,4,FALSE),0)</f>
        <v>0</v>
      </c>
      <c r="S41" s="262">
        <f t="shared" ref="S41:S42" si="31">IFERROR(VLOOKUP(E41,RMD,4,FALSE),0)</f>
        <v>0</v>
      </c>
      <c r="T41" s="263" t="str">
        <f t="shared" si="18"/>
        <v/>
      </c>
      <c r="U41" s="264" t="str">
        <f t="shared" si="19"/>
        <v/>
      </c>
      <c r="V41" s="264" t="str">
        <f t="shared" ref="V41:V42" si="32">IF(E41="","",IF(LENB(E41)=10,"","×"))</f>
        <v/>
      </c>
      <c r="W41" s="264" t="str">
        <f t="shared" ref="W41:W42" si="33">IF(E41="","",IF(COUNTA(E41:H41)=4,"","×"))</f>
        <v/>
      </c>
      <c r="X41" s="265" t="str">
        <f t="shared" ref="X41:X42" si="34">IF(E41="","",IF(F41-AH41=0,"","×"))</f>
        <v/>
      </c>
      <c r="Y41" s="276">
        <f t="shared" si="20"/>
        <v>0</v>
      </c>
      <c r="Z41" s="262">
        <f t="shared" si="21"/>
        <v>0</v>
      </c>
      <c r="AA41" s="263" t="str">
        <f t="shared" si="22"/>
        <v/>
      </c>
      <c r="AB41" s="264" t="str">
        <f t="shared" si="23"/>
        <v/>
      </c>
      <c r="AC41" s="264" t="str">
        <f t="shared" si="24"/>
        <v/>
      </c>
      <c r="AD41" s="264" t="str">
        <f t="shared" si="25"/>
        <v/>
      </c>
      <c r="AE41" s="265" t="str">
        <f t="shared" si="26"/>
        <v/>
      </c>
      <c r="AG41" s="1">
        <f t="shared" ref="AG41:AG42" si="35">DATEDIF(G41,DATE($AL$15,4,1),"Y")</f>
        <v>125</v>
      </c>
      <c r="AH41" s="1">
        <f t="shared" si="27"/>
        <v>4</v>
      </c>
      <c r="AI41" s="1">
        <f t="shared" si="28"/>
        <v>125</v>
      </c>
      <c r="AJ41" s="1">
        <f t="shared" si="29"/>
        <v>4</v>
      </c>
      <c r="AS41" s="1">
        <v>24</v>
      </c>
    </row>
    <row r="42" spans="1:45" ht="30" customHeight="1" thickBot="1" x14ac:dyDescent="0.25">
      <c r="A42" s="32"/>
      <c r="B42" s="48">
        <v>25</v>
      </c>
      <c r="C42" s="58"/>
      <c r="D42" s="58"/>
      <c r="E42" s="54"/>
      <c r="F42" s="28"/>
      <c r="G42" s="30"/>
      <c r="H42" s="31"/>
      <c r="J42" s="48">
        <v>25</v>
      </c>
      <c r="K42" s="58"/>
      <c r="L42" s="58"/>
      <c r="M42" s="54"/>
      <c r="N42" s="28"/>
      <c r="O42" s="30"/>
      <c r="P42" s="31"/>
      <c r="R42" s="277">
        <f t="shared" si="30"/>
        <v>0</v>
      </c>
      <c r="S42" s="266">
        <f t="shared" si="31"/>
        <v>0</v>
      </c>
      <c r="T42" s="267" t="str">
        <f t="shared" si="18"/>
        <v/>
      </c>
      <c r="U42" s="268" t="str">
        <f t="shared" si="19"/>
        <v/>
      </c>
      <c r="V42" s="268" t="str">
        <f t="shared" si="32"/>
        <v/>
      </c>
      <c r="W42" s="268" t="str">
        <f t="shared" si="33"/>
        <v/>
      </c>
      <c r="X42" s="269" t="str">
        <f t="shared" si="34"/>
        <v/>
      </c>
      <c r="Y42" s="277">
        <f t="shared" si="20"/>
        <v>0</v>
      </c>
      <c r="Z42" s="266">
        <f t="shared" si="21"/>
        <v>0</v>
      </c>
      <c r="AA42" s="267" t="str">
        <f t="shared" si="22"/>
        <v/>
      </c>
      <c r="AB42" s="268" t="str">
        <f t="shared" si="23"/>
        <v/>
      </c>
      <c r="AC42" s="268" t="str">
        <f t="shared" si="24"/>
        <v/>
      </c>
      <c r="AD42" s="268" t="str">
        <f t="shared" si="25"/>
        <v/>
      </c>
      <c r="AE42" s="269" t="str">
        <f t="shared" si="26"/>
        <v/>
      </c>
      <c r="AG42" s="1">
        <f t="shared" si="35"/>
        <v>125</v>
      </c>
      <c r="AH42" s="1">
        <f t="shared" si="27"/>
        <v>4</v>
      </c>
      <c r="AI42" s="1">
        <f t="shared" si="28"/>
        <v>125</v>
      </c>
      <c r="AJ42" s="1">
        <f t="shared" si="29"/>
        <v>4</v>
      </c>
      <c r="AS42" s="1">
        <v>25</v>
      </c>
    </row>
    <row r="43" spans="1:45" ht="30" customHeight="1" x14ac:dyDescent="0.2">
      <c r="A43" s="32"/>
      <c r="B43" s="17">
        <v>26</v>
      </c>
      <c r="C43" s="57"/>
      <c r="D43" s="57"/>
      <c r="E43" s="18"/>
      <c r="F43" s="19"/>
      <c r="G43" s="29"/>
      <c r="H43" s="20"/>
      <c r="J43" s="17">
        <v>26</v>
      </c>
      <c r="K43" s="57"/>
      <c r="L43" s="57"/>
      <c r="M43" s="18"/>
      <c r="N43" s="19"/>
      <c r="O43" s="29"/>
      <c r="P43" s="20"/>
      <c r="R43" s="276">
        <f>IFERROR(VLOOKUP(E43,RMS,4,FALSE),0)</f>
        <v>0</v>
      </c>
      <c r="S43" s="262">
        <f>IFERROR(VLOOKUP(E43,RMD,4,FALSE),0)</f>
        <v>0</v>
      </c>
      <c r="T43" s="263" t="str">
        <f t="shared" si="18"/>
        <v/>
      </c>
      <c r="U43" s="264" t="str">
        <f t="shared" si="19"/>
        <v/>
      </c>
      <c r="V43" s="264" t="str">
        <f>IF(E43="","",IF(LENB(E43)=10,"","×"))</f>
        <v/>
      </c>
      <c r="W43" s="264" t="str">
        <f>IF(E43="","",IF(COUNTA(E43:H43)=4,"","×"))</f>
        <v/>
      </c>
      <c r="X43" s="265" t="str">
        <f>IF(E43="","",IF(F43-AH43=0,"","×"))</f>
        <v/>
      </c>
      <c r="Y43" s="276">
        <f t="shared" si="20"/>
        <v>0</v>
      </c>
      <c r="Z43" s="262">
        <f t="shared" si="21"/>
        <v>0</v>
      </c>
      <c r="AA43" s="263" t="str">
        <f t="shared" si="22"/>
        <v/>
      </c>
      <c r="AB43" s="264" t="str">
        <f t="shared" si="23"/>
        <v/>
      </c>
      <c r="AC43" s="264" t="str">
        <f t="shared" si="24"/>
        <v/>
      </c>
      <c r="AD43" s="264" t="str">
        <f t="shared" si="25"/>
        <v/>
      </c>
      <c r="AE43" s="265" t="str">
        <f t="shared" si="26"/>
        <v/>
      </c>
      <c r="AG43" s="1">
        <f>DATEDIF(G43,DATE($AL$15,4,1),"Y")</f>
        <v>125</v>
      </c>
      <c r="AH43" s="1">
        <f t="shared" si="27"/>
        <v>4</v>
      </c>
      <c r="AI43" s="1">
        <f t="shared" si="28"/>
        <v>125</v>
      </c>
      <c r="AJ43" s="1">
        <f t="shared" si="29"/>
        <v>4</v>
      </c>
      <c r="AS43" s="1">
        <v>26</v>
      </c>
    </row>
    <row r="44" spans="1:45" ht="30" customHeight="1" x14ac:dyDescent="0.2">
      <c r="A44" s="32"/>
      <c r="B44" s="17">
        <v>27</v>
      </c>
      <c r="C44" s="57"/>
      <c r="D44" s="57"/>
      <c r="E44" s="18"/>
      <c r="F44" s="19"/>
      <c r="G44" s="29"/>
      <c r="H44" s="20"/>
      <c r="J44" s="17">
        <v>27</v>
      </c>
      <c r="K44" s="57"/>
      <c r="L44" s="57"/>
      <c r="M44" s="18"/>
      <c r="N44" s="19"/>
      <c r="O44" s="29"/>
      <c r="P44" s="20"/>
      <c r="R44" s="276">
        <f>IFERROR(VLOOKUP(E44,RMS,4,FALSE),0)</f>
        <v>0</v>
      </c>
      <c r="S44" s="262">
        <f>IFERROR(VLOOKUP(E44,RMD,4,FALSE),0)</f>
        <v>0</v>
      </c>
      <c r="T44" s="263" t="str">
        <f t="shared" si="18"/>
        <v/>
      </c>
      <c r="U44" s="264" t="str">
        <f t="shared" si="19"/>
        <v/>
      </c>
      <c r="V44" s="264" t="str">
        <f>IF(E44="","",IF(LENB(E44)=10,"","×"))</f>
        <v/>
      </c>
      <c r="W44" s="264" t="str">
        <f>IF(E44="","",IF(COUNTA(E44:H44)=4,"","×"))</f>
        <v/>
      </c>
      <c r="X44" s="265" t="str">
        <f>IF(E44="","",IF(F44-AH44=0,"","×"))</f>
        <v/>
      </c>
      <c r="Y44" s="276">
        <f t="shared" si="20"/>
        <v>0</v>
      </c>
      <c r="Z44" s="262">
        <f t="shared" si="21"/>
        <v>0</v>
      </c>
      <c r="AA44" s="263" t="str">
        <f t="shared" si="22"/>
        <v/>
      </c>
      <c r="AB44" s="264" t="str">
        <f t="shared" si="23"/>
        <v/>
      </c>
      <c r="AC44" s="264" t="str">
        <f t="shared" si="24"/>
        <v/>
      </c>
      <c r="AD44" s="264" t="str">
        <f t="shared" si="25"/>
        <v/>
      </c>
      <c r="AE44" s="265" t="str">
        <f t="shared" si="26"/>
        <v/>
      </c>
      <c r="AG44" s="1">
        <f>DATEDIF(G44,DATE($AL$15,4,1),"Y")</f>
        <v>125</v>
      </c>
      <c r="AH44" s="1">
        <f t="shared" si="27"/>
        <v>4</v>
      </c>
      <c r="AI44" s="1">
        <f t="shared" si="28"/>
        <v>125</v>
      </c>
      <c r="AJ44" s="1">
        <f t="shared" si="29"/>
        <v>4</v>
      </c>
      <c r="AS44" s="1">
        <v>27</v>
      </c>
    </row>
    <row r="45" spans="1:45" ht="30" customHeight="1" x14ac:dyDescent="0.2">
      <c r="A45" s="32"/>
      <c r="B45" s="17">
        <v>28</v>
      </c>
      <c r="C45" s="57"/>
      <c r="D45" s="57"/>
      <c r="E45" s="18"/>
      <c r="F45" s="19"/>
      <c r="G45" s="29"/>
      <c r="H45" s="20"/>
      <c r="J45" s="17">
        <v>28</v>
      </c>
      <c r="K45" s="57"/>
      <c r="L45" s="57"/>
      <c r="M45" s="18"/>
      <c r="N45" s="19"/>
      <c r="O45" s="29"/>
      <c r="P45" s="20"/>
      <c r="R45" s="276">
        <f>IFERROR(VLOOKUP(E45,RMS,4,FALSE),0)</f>
        <v>0</v>
      </c>
      <c r="S45" s="262">
        <f>IFERROR(VLOOKUP(E45,RMD,4,FALSE),0)</f>
        <v>0</v>
      </c>
      <c r="T45" s="263" t="str">
        <f t="shared" si="18"/>
        <v/>
      </c>
      <c r="U45" s="264" t="str">
        <f t="shared" si="19"/>
        <v/>
      </c>
      <c r="V45" s="264" t="str">
        <f>IF(E45="","",IF(LENB(E45)=10,"","×"))</f>
        <v/>
      </c>
      <c r="W45" s="264" t="str">
        <f>IF(E45="","",IF(COUNTA(E45:H45)=4,"","×"))</f>
        <v/>
      </c>
      <c r="X45" s="265" t="str">
        <f>IF(E45="","",IF(F45-AH45=0,"","×"))</f>
        <v/>
      </c>
      <c r="Y45" s="276">
        <f t="shared" si="20"/>
        <v>0</v>
      </c>
      <c r="Z45" s="262">
        <f t="shared" si="21"/>
        <v>0</v>
      </c>
      <c r="AA45" s="263" t="str">
        <f t="shared" si="22"/>
        <v/>
      </c>
      <c r="AB45" s="264" t="str">
        <f t="shared" si="23"/>
        <v/>
      </c>
      <c r="AC45" s="264" t="str">
        <f t="shared" si="24"/>
        <v/>
      </c>
      <c r="AD45" s="264" t="str">
        <f t="shared" si="25"/>
        <v/>
      </c>
      <c r="AE45" s="265" t="str">
        <f t="shared" si="26"/>
        <v/>
      </c>
      <c r="AG45" s="1">
        <f>DATEDIF(G45,DATE($AL$15,4,1),"Y")</f>
        <v>125</v>
      </c>
      <c r="AH45" s="1">
        <f t="shared" si="27"/>
        <v>4</v>
      </c>
      <c r="AI45" s="1">
        <f t="shared" si="28"/>
        <v>125</v>
      </c>
      <c r="AJ45" s="1">
        <f t="shared" si="29"/>
        <v>4</v>
      </c>
      <c r="AS45" s="1">
        <v>28</v>
      </c>
    </row>
    <row r="46" spans="1:45" ht="30" customHeight="1" x14ac:dyDescent="0.2">
      <c r="A46" s="32"/>
      <c r="B46" s="17">
        <v>29</v>
      </c>
      <c r="C46" s="57"/>
      <c r="D46" s="57"/>
      <c r="E46" s="18"/>
      <c r="F46" s="19"/>
      <c r="G46" s="29"/>
      <c r="H46" s="20"/>
      <c r="J46" s="17">
        <v>29</v>
      </c>
      <c r="K46" s="57"/>
      <c r="L46" s="57"/>
      <c r="M46" s="18"/>
      <c r="N46" s="19"/>
      <c r="O46" s="29"/>
      <c r="P46" s="20"/>
      <c r="R46" s="276">
        <f t="shared" ref="R46:R47" si="36">IFERROR(VLOOKUP(E46,RMS,4,FALSE),0)</f>
        <v>0</v>
      </c>
      <c r="S46" s="262">
        <f t="shared" ref="S46:S47" si="37">IFERROR(VLOOKUP(E46,RMD,4,FALSE),0)</f>
        <v>0</v>
      </c>
      <c r="T46" s="263" t="str">
        <f t="shared" si="18"/>
        <v/>
      </c>
      <c r="U46" s="264" t="str">
        <f t="shared" si="19"/>
        <v/>
      </c>
      <c r="V46" s="264" t="str">
        <f t="shared" ref="V46:V47" si="38">IF(E46="","",IF(LENB(E46)=10,"","×"))</f>
        <v/>
      </c>
      <c r="W46" s="264" t="str">
        <f t="shared" ref="W46:W47" si="39">IF(E46="","",IF(COUNTA(E46:H46)=4,"","×"))</f>
        <v/>
      </c>
      <c r="X46" s="265" t="str">
        <f t="shared" ref="X46:X47" si="40">IF(E46="","",IF(F46-AH46=0,"","×"))</f>
        <v/>
      </c>
      <c r="Y46" s="276">
        <f t="shared" si="20"/>
        <v>0</v>
      </c>
      <c r="Z46" s="262">
        <f t="shared" si="21"/>
        <v>0</v>
      </c>
      <c r="AA46" s="263" t="str">
        <f t="shared" si="22"/>
        <v/>
      </c>
      <c r="AB46" s="264" t="str">
        <f t="shared" si="23"/>
        <v/>
      </c>
      <c r="AC46" s="264" t="str">
        <f t="shared" si="24"/>
        <v/>
      </c>
      <c r="AD46" s="264" t="str">
        <f t="shared" si="25"/>
        <v/>
      </c>
      <c r="AE46" s="265" t="str">
        <f t="shared" si="26"/>
        <v/>
      </c>
      <c r="AG46" s="1">
        <f t="shared" ref="AG46:AG47" si="41">DATEDIF(G46,DATE($AL$15,4,1),"Y")</f>
        <v>125</v>
      </c>
      <c r="AH46" s="1">
        <f t="shared" si="27"/>
        <v>4</v>
      </c>
      <c r="AI46" s="1">
        <f t="shared" si="28"/>
        <v>125</v>
      </c>
      <c r="AJ46" s="1">
        <f t="shared" si="29"/>
        <v>4</v>
      </c>
      <c r="AS46" s="1">
        <v>29</v>
      </c>
    </row>
    <row r="47" spans="1:45" ht="30" customHeight="1" thickBot="1" x14ac:dyDescent="0.25">
      <c r="A47" s="32"/>
      <c r="B47" s="48">
        <v>30</v>
      </c>
      <c r="C47" s="58"/>
      <c r="D47" s="58"/>
      <c r="E47" s="54"/>
      <c r="F47" s="28"/>
      <c r="G47" s="30"/>
      <c r="H47" s="31"/>
      <c r="J47" s="48">
        <v>30</v>
      </c>
      <c r="K47" s="58"/>
      <c r="L47" s="58"/>
      <c r="M47" s="54"/>
      <c r="N47" s="28"/>
      <c r="O47" s="30"/>
      <c r="P47" s="31"/>
      <c r="R47" s="277">
        <f t="shared" si="36"/>
        <v>0</v>
      </c>
      <c r="S47" s="266">
        <f t="shared" si="37"/>
        <v>0</v>
      </c>
      <c r="T47" s="267" t="str">
        <f t="shared" si="18"/>
        <v/>
      </c>
      <c r="U47" s="268" t="str">
        <f t="shared" si="19"/>
        <v/>
      </c>
      <c r="V47" s="268" t="str">
        <f t="shared" si="38"/>
        <v/>
      </c>
      <c r="W47" s="268" t="str">
        <f t="shared" si="39"/>
        <v/>
      </c>
      <c r="X47" s="269" t="str">
        <f t="shared" si="40"/>
        <v/>
      </c>
      <c r="Y47" s="277">
        <f t="shared" si="20"/>
        <v>0</v>
      </c>
      <c r="Z47" s="266">
        <f t="shared" si="21"/>
        <v>0</v>
      </c>
      <c r="AA47" s="267" t="str">
        <f t="shared" si="22"/>
        <v/>
      </c>
      <c r="AB47" s="268" t="str">
        <f t="shared" si="23"/>
        <v/>
      </c>
      <c r="AC47" s="268" t="str">
        <f t="shared" si="24"/>
        <v/>
      </c>
      <c r="AD47" s="268" t="str">
        <f t="shared" si="25"/>
        <v/>
      </c>
      <c r="AE47" s="269" t="str">
        <f t="shared" si="26"/>
        <v/>
      </c>
      <c r="AG47" s="1">
        <f t="shared" si="41"/>
        <v>125</v>
      </c>
      <c r="AH47" s="1">
        <f t="shared" si="27"/>
        <v>4</v>
      </c>
      <c r="AI47" s="1">
        <f t="shared" si="28"/>
        <v>125</v>
      </c>
      <c r="AJ47" s="1">
        <f t="shared" si="29"/>
        <v>4</v>
      </c>
      <c r="AS47" s="1">
        <v>30</v>
      </c>
    </row>
    <row r="48" spans="1:45" ht="30" customHeight="1" x14ac:dyDescent="0.2">
      <c r="A48" s="32"/>
      <c r="B48" s="17">
        <v>31</v>
      </c>
      <c r="C48" s="57"/>
      <c r="D48" s="57"/>
      <c r="E48" s="18"/>
      <c r="F48" s="19"/>
      <c r="G48" s="29"/>
      <c r="H48" s="20"/>
      <c r="J48" s="17">
        <v>31</v>
      </c>
      <c r="K48" s="57"/>
      <c r="L48" s="57"/>
      <c r="M48" s="18"/>
      <c r="N48" s="19"/>
      <c r="O48" s="29"/>
      <c r="P48" s="20"/>
      <c r="R48" s="276">
        <f>IFERROR(VLOOKUP(E48,RMS,4,FALSE),0)</f>
        <v>0</v>
      </c>
      <c r="S48" s="262">
        <f>IFERROR(VLOOKUP(E48,RMD,4,FALSE),0)</f>
        <v>0</v>
      </c>
      <c r="T48" s="263" t="str">
        <f t="shared" si="18"/>
        <v/>
      </c>
      <c r="U48" s="264" t="str">
        <f t="shared" si="19"/>
        <v/>
      </c>
      <c r="V48" s="264" t="str">
        <f>IF(E48="","",IF(LENB(E48)=10,"","×"))</f>
        <v/>
      </c>
      <c r="W48" s="264" t="str">
        <f>IF(E48="","",IF(COUNTA(E48:H48)=4,"","×"))</f>
        <v/>
      </c>
      <c r="X48" s="265" t="str">
        <f>IF(E48="","",IF(F48-AH48=0,"","×"))</f>
        <v/>
      </c>
      <c r="Y48" s="276">
        <f t="shared" si="20"/>
        <v>0</v>
      </c>
      <c r="Z48" s="262">
        <f t="shared" si="21"/>
        <v>0</v>
      </c>
      <c r="AA48" s="263" t="str">
        <f t="shared" si="22"/>
        <v/>
      </c>
      <c r="AB48" s="264" t="str">
        <f t="shared" si="23"/>
        <v/>
      </c>
      <c r="AC48" s="264" t="str">
        <f t="shared" si="24"/>
        <v/>
      </c>
      <c r="AD48" s="264" t="str">
        <f t="shared" si="25"/>
        <v/>
      </c>
      <c r="AE48" s="265" t="str">
        <f t="shared" si="26"/>
        <v/>
      </c>
      <c r="AG48" s="1">
        <f>DATEDIF(G48,DATE($AL$15,4,1),"Y")</f>
        <v>125</v>
      </c>
      <c r="AH48" s="1">
        <f t="shared" si="27"/>
        <v>4</v>
      </c>
      <c r="AI48" s="1">
        <f t="shared" si="28"/>
        <v>125</v>
      </c>
      <c r="AJ48" s="1">
        <f t="shared" si="29"/>
        <v>4</v>
      </c>
      <c r="AS48" s="1">
        <v>31</v>
      </c>
    </row>
    <row r="49" spans="1:45" ht="30" customHeight="1" x14ac:dyDescent="0.2">
      <c r="A49" s="32"/>
      <c r="B49" s="17">
        <v>32</v>
      </c>
      <c r="C49" s="57"/>
      <c r="D49" s="57"/>
      <c r="E49" s="18"/>
      <c r="F49" s="19"/>
      <c r="G49" s="29"/>
      <c r="H49" s="20"/>
      <c r="J49" s="17">
        <v>32</v>
      </c>
      <c r="K49" s="57"/>
      <c r="L49" s="57"/>
      <c r="M49" s="18"/>
      <c r="N49" s="19"/>
      <c r="O49" s="29"/>
      <c r="P49" s="20"/>
      <c r="R49" s="276">
        <f>IFERROR(VLOOKUP(E49,RMS,4,FALSE),0)</f>
        <v>0</v>
      </c>
      <c r="S49" s="262">
        <f>IFERROR(VLOOKUP(E49,RMD,4,FALSE),0)</f>
        <v>0</v>
      </c>
      <c r="T49" s="263" t="str">
        <f t="shared" si="18"/>
        <v/>
      </c>
      <c r="U49" s="264" t="str">
        <f t="shared" si="19"/>
        <v/>
      </c>
      <c r="V49" s="264" t="str">
        <f>IF(E49="","",IF(LENB(E49)=10,"","×"))</f>
        <v/>
      </c>
      <c r="W49" s="264" t="str">
        <f>IF(E49="","",IF(COUNTA(E49:H49)=4,"","×"))</f>
        <v/>
      </c>
      <c r="X49" s="265" t="str">
        <f>IF(E49="","",IF(F49-AH49=0,"","×"))</f>
        <v/>
      </c>
      <c r="Y49" s="276">
        <f t="shared" si="20"/>
        <v>0</v>
      </c>
      <c r="Z49" s="262">
        <f t="shared" si="21"/>
        <v>0</v>
      </c>
      <c r="AA49" s="263" t="str">
        <f t="shared" si="22"/>
        <v/>
      </c>
      <c r="AB49" s="264" t="str">
        <f t="shared" si="23"/>
        <v/>
      </c>
      <c r="AC49" s="264" t="str">
        <f t="shared" si="24"/>
        <v/>
      </c>
      <c r="AD49" s="264" t="str">
        <f t="shared" si="25"/>
        <v/>
      </c>
      <c r="AE49" s="265" t="str">
        <f t="shared" si="26"/>
        <v/>
      </c>
      <c r="AG49" s="1">
        <f>DATEDIF(G49,DATE($AL$15,4,1),"Y")</f>
        <v>125</v>
      </c>
      <c r="AH49" s="1">
        <f t="shared" si="27"/>
        <v>4</v>
      </c>
      <c r="AI49" s="1">
        <f t="shared" si="28"/>
        <v>125</v>
      </c>
      <c r="AJ49" s="1">
        <f t="shared" si="29"/>
        <v>4</v>
      </c>
      <c r="AS49" s="1">
        <v>32</v>
      </c>
    </row>
    <row r="50" spans="1:45" ht="30" customHeight="1" x14ac:dyDescent="0.2">
      <c r="A50" s="32"/>
      <c r="B50" s="17">
        <v>33</v>
      </c>
      <c r="C50" s="57"/>
      <c r="D50" s="57"/>
      <c r="E50" s="18"/>
      <c r="F50" s="19"/>
      <c r="G50" s="29"/>
      <c r="H50" s="20"/>
      <c r="J50" s="17">
        <v>33</v>
      </c>
      <c r="K50" s="57"/>
      <c r="L50" s="57"/>
      <c r="M50" s="18"/>
      <c r="N50" s="19"/>
      <c r="O50" s="29"/>
      <c r="P50" s="20"/>
      <c r="R50" s="276">
        <f>IFERROR(VLOOKUP(E50,RMS,4,FALSE),0)</f>
        <v>0</v>
      </c>
      <c r="S50" s="262">
        <f>IFERROR(VLOOKUP(E50,RMD,4,FALSE),0)</f>
        <v>0</v>
      </c>
      <c r="T50" s="263" t="str">
        <f t="shared" si="18"/>
        <v/>
      </c>
      <c r="U50" s="264" t="str">
        <f t="shared" si="19"/>
        <v/>
      </c>
      <c r="V50" s="264" t="str">
        <f>IF(E50="","",IF(LENB(E50)=10,"","×"))</f>
        <v/>
      </c>
      <c r="W50" s="264" t="str">
        <f>IF(E50="","",IF(COUNTA(E50:H50)=4,"","×"))</f>
        <v/>
      </c>
      <c r="X50" s="265" t="str">
        <f>IF(E50="","",IF(F50-AH50=0,"","×"))</f>
        <v/>
      </c>
      <c r="Y50" s="276">
        <f t="shared" si="20"/>
        <v>0</v>
      </c>
      <c r="Z50" s="262">
        <f t="shared" si="21"/>
        <v>0</v>
      </c>
      <c r="AA50" s="263" t="str">
        <f t="shared" si="22"/>
        <v/>
      </c>
      <c r="AB50" s="264" t="str">
        <f t="shared" si="23"/>
        <v/>
      </c>
      <c r="AC50" s="264" t="str">
        <f t="shared" si="24"/>
        <v/>
      </c>
      <c r="AD50" s="264" t="str">
        <f t="shared" si="25"/>
        <v/>
      </c>
      <c r="AE50" s="265" t="str">
        <f t="shared" si="26"/>
        <v/>
      </c>
      <c r="AG50" s="1">
        <f>DATEDIF(G50,DATE($AL$15,4,1),"Y")</f>
        <v>125</v>
      </c>
      <c r="AH50" s="1">
        <f t="shared" si="27"/>
        <v>4</v>
      </c>
      <c r="AI50" s="1">
        <f t="shared" si="28"/>
        <v>125</v>
      </c>
      <c r="AJ50" s="1">
        <f t="shared" si="29"/>
        <v>4</v>
      </c>
      <c r="AS50" s="1">
        <v>33</v>
      </c>
    </row>
    <row r="51" spans="1:45" ht="30" customHeight="1" x14ac:dyDescent="0.2">
      <c r="A51" s="32"/>
      <c r="B51" s="17">
        <v>34</v>
      </c>
      <c r="C51" s="57"/>
      <c r="D51" s="57"/>
      <c r="E51" s="18"/>
      <c r="F51" s="19"/>
      <c r="G51" s="29"/>
      <c r="H51" s="20"/>
      <c r="J51" s="17">
        <v>34</v>
      </c>
      <c r="K51" s="57"/>
      <c r="L51" s="57"/>
      <c r="M51" s="18"/>
      <c r="N51" s="19"/>
      <c r="O51" s="29"/>
      <c r="P51" s="20"/>
      <c r="R51" s="276">
        <f t="shared" ref="R51:R52" si="42">IFERROR(VLOOKUP(E51,RMS,4,FALSE),0)</f>
        <v>0</v>
      </c>
      <c r="S51" s="262">
        <f t="shared" ref="S51:S52" si="43">IFERROR(VLOOKUP(E51,RMD,4,FALSE),0)</f>
        <v>0</v>
      </c>
      <c r="T51" s="263" t="str">
        <f t="shared" si="18"/>
        <v/>
      </c>
      <c r="U51" s="264" t="str">
        <f t="shared" si="19"/>
        <v/>
      </c>
      <c r="V51" s="264" t="str">
        <f t="shared" ref="V51:V52" si="44">IF(E51="","",IF(LENB(E51)=10,"","×"))</f>
        <v/>
      </c>
      <c r="W51" s="264" t="str">
        <f t="shared" ref="W51:W52" si="45">IF(E51="","",IF(COUNTA(E51:H51)=4,"","×"))</f>
        <v/>
      </c>
      <c r="X51" s="265" t="str">
        <f t="shared" ref="X51:X52" si="46">IF(E51="","",IF(F51-AH51=0,"","×"))</f>
        <v/>
      </c>
      <c r="Y51" s="276">
        <f t="shared" si="20"/>
        <v>0</v>
      </c>
      <c r="Z51" s="262">
        <f t="shared" si="21"/>
        <v>0</v>
      </c>
      <c r="AA51" s="263" t="str">
        <f t="shared" si="22"/>
        <v/>
      </c>
      <c r="AB51" s="264" t="str">
        <f t="shared" si="23"/>
        <v/>
      </c>
      <c r="AC51" s="264" t="str">
        <f t="shared" si="24"/>
        <v/>
      </c>
      <c r="AD51" s="264" t="str">
        <f t="shared" si="25"/>
        <v/>
      </c>
      <c r="AE51" s="265" t="str">
        <f t="shared" si="26"/>
        <v/>
      </c>
      <c r="AG51" s="1">
        <f t="shared" ref="AG51:AG52" si="47">DATEDIF(G51,DATE($AL$15,4,1),"Y")</f>
        <v>125</v>
      </c>
      <c r="AH51" s="1">
        <f t="shared" si="27"/>
        <v>4</v>
      </c>
      <c r="AI51" s="1">
        <f t="shared" si="28"/>
        <v>125</v>
      </c>
      <c r="AJ51" s="1">
        <f t="shared" si="29"/>
        <v>4</v>
      </c>
      <c r="AS51" s="1">
        <v>34</v>
      </c>
    </row>
    <row r="52" spans="1:45" ht="30" customHeight="1" thickBot="1" x14ac:dyDescent="0.25">
      <c r="A52" s="32"/>
      <c r="B52" s="48">
        <v>35</v>
      </c>
      <c r="C52" s="58"/>
      <c r="D52" s="58"/>
      <c r="E52" s="54"/>
      <c r="F52" s="28"/>
      <c r="G52" s="30"/>
      <c r="H52" s="31"/>
      <c r="J52" s="48">
        <v>35</v>
      </c>
      <c r="K52" s="58"/>
      <c r="L52" s="58"/>
      <c r="M52" s="54"/>
      <c r="N52" s="28"/>
      <c r="O52" s="30"/>
      <c r="P52" s="31"/>
      <c r="R52" s="277">
        <f t="shared" si="42"/>
        <v>0</v>
      </c>
      <c r="S52" s="266">
        <f t="shared" si="43"/>
        <v>0</v>
      </c>
      <c r="T52" s="267" t="str">
        <f t="shared" si="18"/>
        <v/>
      </c>
      <c r="U52" s="268" t="str">
        <f t="shared" si="19"/>
        <v/>
      </c>
      <c r="V52" s="268" t="str">
        <f t="shared" si="44"/>
        <v/>
      </c>
      <c r="W52" s="268" t="str">
        <f t="shared" si="45"/>
        <v/>
      </c>
      <c r="X52" s="269" t="str">
        <f t="shared" si="46"/>
        <v/>
      </c>
      <c r="Y52" s="277">
        <f t="shared" si="20"/>
        <v>0</v>
      </c>
      <c r="Z52" s="266">
        <f t="shared" si="21"/>
        <v>0</v>
      </c>
      <c r="AA52" s="267" t="str">
        <f t="shared" si="22"/>
        <v/>
      </c>
      <c r="AB52" s="268" t="str">
        <f t="shared" si="23"/>
        <v/>
      </c>
      <c r="AC52" s="268" t="str">
        <f t="shared" si="24"/>
        <v/>
      </c>
      <c r="AD52" s="268" t="str">
        <f t="shared" si="25"/>
        <v/>
      </c>
      <c r="AE52" s="269" t="str">
        <f t="shared" si="26"/>
        <v/>
      </c>
      <c r="AG52" s="1">
        <f t="shared" si="47"/>
        <v>125</v>
      </c>
      <c r="AH52" s="1">
        <f t="shared" si="27"/>
        <v>4</v>
      </c>
      <c r="AI52" s="1">
        <f t="shared" si="28"/>
        <v>125</v>
      </c>
      <c r="AJ52" s="1">
        <f t="shared" si="29"/>
        <v>4</v>
      </c>
      <c r="AS52" s="1">
        <v>35</v>
      </c>
    </row>
    <row r="53" spans="1:45" ht="30" customHeight="1" x14ac:dyDescent="0.2">
      <c r="A53" s="32"/>
      <c r="B53" s="17">
        <v>36</v>
      </c>
      <c r="C53" s="57"/>
      <c r="D53" s="57"/>
      <c r="E53" s="18"/>
      <c r="F53" s="19"/>
      <c r="G53" s="29"/>
      <c r="H53" s="20"/>
      <c r="J53" s="17">
        <v>36</v>
      </c>
      <c r="K53" s="57"/>
      <c r="L53" s="57"/>
      <c r="M53" s="18"/>
      <c r="N53" s="19"/>
      <c r="O53" s="29"/>
      <c r="P53" s="20"/>
      <c r="R53" s="276">
        <f>IFERROR(VLOOKUP(E53,RMS,4,FALSE),0)</f>
        <v>0</v>
      </c>
      <c r="S53" s="262">
        <f>IFERROR(VLOOKUP(E53,RMD,4,FALSE),0)</f>
        <v>0</v>
      </c>
      <c r="T53" s="263" t="str">
        <f t="shared" si="18"/>
        <v/>
      </c>
      <c r="U53" s="264" t="str">
        <f t="shared" si="19"/>
        <v/>
      </c>
      <c r="V53" s="264" t="str">
        <f>IF(E53="","",IF(LENB(E53)=10,"","×"))</f>
        <v/>
      </c>
      <c r="W53" s="264" t="str">
        <f>IF(E53="","",IF(COUNTA(E53:H53)=4,"","×"))</f>
        <v/>
      </c>
      <c r="X53" s="265" t="str">
        <f>IF(E53="","",IF(F53-AH53=0,"","×"))</f>
        <v/>
      </c>
      <c r="Y53" s="276">
        <f t="shared" si="20"/>
        <v>0</v>
      </c>
      <c r="Z53" s="262">
        <f t="shared" si="21"/>
        <v>0</v>
      </c>
      <c r="AA53" s="263" t="str">
        <f t="shared" si="22"/>
        <v/>
      </c>
      <c r="AB53" s="264" t="str">
        <f t="shared" si="23"/>
        <v/>
      </c>
      <c r="AC53" s="264" t="str">
        <f t="shared" si="24"/>
        <v/>
      </c>
      <c r="AD53" s="264" t="str">
        <f t="shared" si="25"/>
        <v/>
      </c>
      <c r="AE53" s="265" t="str">
        <f t="shared" si="26"/>
        <v/>
      </c>
      <c r="AG53" s="1">
        <f>DATEDIF(G53,DATE($AL$15,4,1),"Y")</f>
        <v>125</v>
      </c>
      <c r="AH53" s="1">
        <f t="shared" si="27"/>
        <v>4</v>
      </c>
      <c r="AI53" s="1">
        <f t="shared" si="28"/>
        <v>125</v>
      </c>
      <c r="AJ53" s="1">
        <f t="shared" si="29"/>
        <v>4</v>
      </c>
      <c r="AS53" s="1">
        <v>36</v>
      </c>
    </row>
    <row r="54" spans="1:45" ht="30" customHeight="1" x14ac:dyDescent="0.2">
      <c r="A54" s="32"/>
      <c r="B54" s="17">
        <v>37</v>
      </c>
      <c r="C54" s="57"/>
      <c r="D54" s="57"/>
      <c r="E54" s="18"/>
      <c r="F54" s="19"/>
      <c r="G54" s="29"/>
      <c r="H54" s="20"/>
      <c r="J54" s="17">
        <v>37</v>
      </c>
      <c r="K54" s="57"/>
      <c r="L54" s="57"/>
      <c r="M54" s="18"/>
      <c r="N54" s="19"/>
      <c r="O54" s="29"/>
      <c r="P54" s="20"/>
      <c r="R54" s="276">
        <f>IFERROR(VLOOKUP(E54,RMS,4,FALSE),0)</f>
        <v>0</v>
      </c>
      <c r="S54" s="262">
        <f>IFERROR(VLOOKUP(E54,RMD,4,FALSE),0)</f>
        <v>0</v>
      </c>
      <c r="T54" s="263" t="str">
        <f t="shared" si="18"/>
        <v/>
      </c>
      <c r="U54" s="264" t="str">
        <f t="shared" si="19"/>
        <v/>
      </c>
      <c r="V54" s="264" t="str">
        <f>IF(E54="","",IF(LENB(E54)=10,"","×"))</f>
        <v/>
      </c>
      <c r="W54" s="264" t="str">
        <f>IF(E54="","",IF(COUNTA(E54:H54)=4,"","×"))</f>
        <v/>
      </c>
      <c r="X54" s="265" t="str">
        <f>IF(E54="","",IF(F54-AH54=0,"","×"))</f>
        <v/>
      </c>
      <c r="Y54" s="276">
        <f t="shared" si="20"/>
        <v>0</v>
      </c>
      <c r="Z54" s="262">
        <f t="shared" si="21"/>
        <v>0</v>
      </c>
      <c r="AA54" s="263" t="str">
        <f t="shared" si="22"/>
        <v/>
      </c>
      <c r="AB54" s="264" t="str">
        <f t="shared" si="23"/>
        <v/>
      </c>
      <c r="AC54" s="264" t="str">
        <f t="shared" si="24"/>
        <v/>
      </c>
      <c r="AD54" s="264" t="str">
        <f t="shared" si="25"/>
        <v/>
      </c>
      <c r="AE54" s="265" t="str">
        <f t="shared" si="26"/>
        <v/>
      </c>
      <c r="AG54" s="1">
        <f>DATEDIF(G54,DATE($AL$15,4,1),"Y")</f>
        <v>125</v>
      </c>
      <c r="AH54" s="1">
        <f t="shared" si="27"/>
        <v>4</v>
      </c>
      <c r="AI54" s="1">
        <f t="shared" si="28"/>
        <v>125</v>
      </c>
      <c r="AJ54" s="1">
        <f t="shared" si="29"/>
        <v>4</v>
      </c>
      <c r="AS54" s="1">
        <v>37</v>
      </c>
    </row>
    <row r="55" spans="1:45" ht="30" customHeight="1" x14ac:dyDescent="0.2">
      <c r="A55" s="32"/>
      <c r="B55" s="17">
        <v>38</v>
      </c>
      <c r="C55" s="57"/>
      <c r="D55" s="57"/>
      <c r="E55" s="18"/>
      <c r="F55" s="19"/>
      <c r="G55" s="29"/>
      <c r="H55" s="20"/>
      <c r="J55" s="17">
        <v>38</v>
      </c>
      <c r="K55" s="57"/>
      <c r="L55" s="57"/>
      <c r="M55" s="18"/>
      <c r="N55" s="19"/>
      <c r="O55" s="29"/>
      <c r="P55" s="20"/>
      <c r="R55" s="276">
        <f>IFERROR(VLOOKUP(E55,RMS,4,FALSE),0)</f>
        <v>0</v>
      </c>
      <c r="S55" s="262">
        <f>IFERROR(VLOOKUP(E55,RMD,4,FALSE),0)</f>
        <v>0</v>
      </c>
      <c r="T55" s="263" t="str">
        <f t="shared" si="18"/>
        <v/>
      </c>
      <c r="U55" s="264" t="str">
        <f t="shared" si="19"/>
        <v/>
      </c>
      <c r="V55" s="264" t="str">
        <f>IF(E55="","",IF(LENB(E55)=10,"","×"))</f>
        <v/>
      </c>
      <c r="W55" s="264" t="str">
        <f>IF(E55="","",IF(COUNTA(E55:H55)=4,"","×"))</f>
        <v/>
      </c>
      <c r="X55" s="265" t="str">
        <f>IF(E55="","",IF(F55-AH55=0,"","×"))</f>
        <v/>
      </c>
      <c r="Y55" s="276">
        <f t="shared" si="20"/>
        <v>0</v>
      </c>
      <c r="Z55" s="262">
        <f t="shared" si="21"/>
        <v>0</v>
      </c>
      <c r="AA55" s="263" t="str">
        <f t="shared" si="22"/>
        <v/>
      </c>
      <c r="AB55" s="264" t="str">
        <f t="shared" si="23"/>
        <v/>
      </c>
      <c r="AC55" s="264" t="str">
        <f t="shared" si="24"/>
        <v/>
      </c>
      <c r="AD55" s="264" t="str">
        <f t="shared" si="25"/>
        <v/>
      </c>
      <c r="AE55" s="265" t="str">
        <f t="shared" si="26"/>
        <v/>
      </c>
      <c r="AG55" s="1">
        <f>DATEDIF(G55,DATE($AL$15,4,1),"Y")</f>
        <v>125</v>
      </c>
      <c r="AH55" s="1">
        <f t="shared" si="27"/>
        <v>4</v>
      </c>
      <c r="AI55" s="1">
        <f t="shared" si="28"/>
        <v>125</v>
      </c>
      <c r="AJ55" s="1">
        <f t="shared" si="29"/>
        <v>4</v>
      </c>
      <c r="AS55" s="1">
        <v>38</v>
      </c>
    </row>
    <row r="56" spans="1:45" ht="30" customHeight="1" x14ac:dyDescent="0.2">
      <c r="A56" s="32"/>
      <c r="B56" s="17">
        <v>39</v>
      </c>
      <c r="C56" s="57"/>
      <c r="D56" s="57"/>
      <c r="E56" s="18"/>
      <c r="F56" s="19"/>
      <c r="G56" s="29"/>
      <c r="H56" s="20"/>
      <c r="J56" s="17">
        <v>39</v>
      </c>
      <c r="K56" s="57"/>
      <c r="L56" s="57"/>
      <c r="M56" s="18"/>
      <c r="N56" s="19"/>
      <c r="O56" s="29"/>
      <c r="P56" s="20"/>
      <c r="R56" s="276">
        <f t="shared" ref="R56:R57" si="48">IFERROR(VLOOKUP(E56,RMS,4,FALSE),0)</f>
        <v>0</v>
      </c>
      <c r="S56" s="262">
        <f t="shared" ref="S56:S57" si="49">IFERROR(VLOOKUP(E56,RMD,4,FALSE),0)</f>
        <v>0</v>
      </c>
      <c r="T56" s="263" t="str">
        <f t="shared" si="18"/>
        <v/>
      </c>
      <c r="U56" s="264" t="str">
        <f t="shared" si="19"/>
        <v/>
      </c>
      <c r="V56" s="264" t="str">
        <f t="shared" ref="V56:V57" si="50">IF(E56="","",IF(LENB(E56)=10,"","×"))</f>
        <v/>
      </c>
      <c r="W56" s="264" t="str">
        <f t="shared" ref="W56:W57" si="51">IF(E56="","",IF(COUNTA(E56:H56)=4,"","×"))</f>
        <v/>
      </c>
      <c r="X56" s="265" t="str">
        <f t="shared" ref="X56:X57" si="52">IF(E56="","",IF(F56-AH56=0,"","×"))</f>
        <v/>
      </c>
      <c r="Y56" s="276">
        <f t="shared" si="20"/>
        <v>0</v>
      </c>
      <c r="Z56" s="262">
        <f t="shared" si="21"/>
        <v>0</v>
      </c>
      <c r="AA56" s="263" t="str">
        <f t="shared" si="22"/>
        <v/>
      </c>
      <c r="AB56" s="264" t="str">
        <f t="shared" si="23"/>
        <v/>
      </c>
      <c r="AC56" s="264" t="str">
        <f t="shared" si="24"/>
        <v/>
      </c>
      <c r="AD56" s="264" t="str">
        <f t="shared" si="25"/>
        <v/>
      </c>
      <c r="AE56" s="265" t="str">
        <f t="shared" si="26"/>
        <v/>
      </c>
      <c r="AG56" s="1">
        <f t="shared" ref="AG56:AG57" si="53">DATEDIF(G56,DATE($AL$15,4,1),"Y")</f>
        <v>125</v>
      </c>
      <c r="AH56" s="1">
        <f t="shared" si="27"/>
        <v>4</v>
      </c>
      <c r="AI56" s="1">
        <f t="shared" si="28"/>
        <v>125</v>
      </c>
      <c r="AJ56" s="1">
        <f t="shared" si="29"/>
        <v>4</v>
      </c>
      <c r="AS56" s="1">
        <v>39</v>
      </c>
    </row>
    <row r="57" spans="1:45" ht="30" customHeight="1" thickBot="1" x14ac:dyDescent="0.25">
      <c r="A57" s="32"/>
      <c r="B57" s="48">
        <v>40</v>
      </c>
      <c r="C57" s="58"/>
      <c r="D57" s="58"/>
      <c r="E57" s="54"/>
      <c r="F57" s="28"/>
      <c r="G57" s="30"/>
      <c r="H57" s="31"/>
      <c r="J57" s="48">
        <v>40</v>
      </c>
      <c r="K57" s="58"/>
      <c r="L57" s="58"/>
      <c r="M57" s="54"/>
      <c r="N57" s="28"/>
      <c r="O57" s="30"/>
      <c r="P57" s="31"/>
      <c r="R57" s="277">
        <f t="shared" si="48"/>
        <v>0</v>
      </c>
      <c r="S57" s="266">
        <f t="shared" si="49"/>
        <v>0</v>
      </c>
      <c r="T57" s="267" t="str">
        <f t="shared" si="18"/>
        <v/>
      </c>
      <c r="U57" s="268" t="str">
        <f t="shared" si="19"/>
        <v/>
      </c>
      <c r="V57" s="268" t="str">
        <f t="shared" si="50"/>
        <v/>
      </c>
      <c r="W57" s="268" t="str">
        <f t="shared" si="51"/>
        <v/>
      </c>
      <c r="X57" s="269" t="str">
        <f t="shared" si="52"/>
        <v/>
      </c>
      <c r="Y57" s="277">
        <f t="shared" si="20"/>
        <v>0</v>
      </c>
      <c r="Z57" s="266">
        <f t="shared" si="21"/>
        <v>0</v>
      </c>
      <c r="AA57" s="267" t="str">
        <f t="shared" si="22"/>
        <v/>
      </c>
      <c r="AB57" s="268" t="str">
        <f t="shared" si="23"/>
        <v/>
      </c>
      <c r="AC57" s="268" t="str">
        <f t="shared" si="24"/>
        <v/>
      </c>
      <c r="AD57" s="268" t="str">
        <f t="shared" si="25"/>
        <v/>
      </c>
      <c r="AE57" s="269" t="str">
        <f t="shared" si="26"/>
        <v/>
      </c>
      <c r="AG57" s="1">
        <f t="shared" si="53"/>
        <v>125</v>
      </c>
      <c r="AH57" s="1">
        <f t="shared" si="27"/>
        <v>4</v>
      </c>
      <c r="AI57" s="1">
        <f t="shared" si="28"/>
        <v>125</v>
      </c>
      <c r="AJ57" s="1">
        <f t="shared" si="29"/>
        <v>4</v>
      </c>
      <c r="AS57" s="1">
        <v>40</v>
      </c>
    </row>
    <row r="58" spans="1:45" ht="30" customHeight="1" x14ac:dyDescent="0.2">
      <c r="A58" s="32"/>
      <c r="B58" s="17">
        <v>41</v>
      </c>
      <c r="C58" s="57"/>
      <c r="D58" s="57"/>
      <c r="E58" s="18"/>
      <c r="F58" s="19"/>
      <c r="G58" s="29"/>
      <c r="H58" s="20"/>
      <c r="J58" s="17">
        <v>41</v>
      </c>
      <c r="K58" s="57"/>
      <c r="L58" s="57"/>
      <c r="M58" s="18"/>
      <c r="N58" s="19"/>
      <c r="O58" s="29"/>
      <c r="P58" s="20"/>
      <c r="R58" s="276">
        <f>IFERROR(VLOOKUP(E58,RMS,4,FALSE),0)</f>
        <v>0</v>
      </c>
      <c r="S58" s="262">
        <f>IFERROR(VLOOKUP(E58,RMD,4,FALSE),0)</f>
        <v>0</v>
      </c>
      <c r="T58" s="263" t="str">
        <f t="shared" si="18"/>
        <v/>
      </c>
      <c r="U58" s="264" t="str">
        <f t="shared" si="19"/>
        <v/>
      </c>
      <c r="V58" s="264" t="str">
        <f>IF(E58="","",IF(LENB(E58)=10,"","×"))</f>
        <v/>
      </c>
      <c r="W58" s="264" t="str">
        <f>IF(E58="","",IF(COUNTA(E58:H58)=4,"","×"))</f>
        <v/>
      </c>
      <c r="X58" s="265" t="str">
        <f>IF(E58="","",IF(F58-AH58=0,"","×"))</f>
        <v/>
      </c>
      <c r="Y58" s="276">
        <f t="shared" si="20"/>
        <v>0</v>
      </c>
      <c r="Z58" s="262">
        <f t="shared" si="21"/>
        <v>0</v>
      </c>
      <c r="AA58" s="263" t="str">
        <f t="shared" si="22"/>
        <v/>
      </c>
      <c r="AB58" s="264" t="str">
        <f t="shared" si="23"/>
        <v/>
      </c>
      <c r="AC58" s="264" t="str">
        <f t="shared" si="24"/>
        <v/>
      </c>
      <c r="AD58" s="264" t="str">
        <f t="shared" si="25"/>
        <v/>
      </c>
      <c r="AE58" s="265" t="str">
        <f t="shared" si="26"/>
        <v/>
      </c>
      <c r="AG58" s="1">
        <f>DATEDIF(G58,DATE($AL$15,4,1),"Y")</f>
        <v>125</v>
      </c>
      <c r="AH58" s="1">
        <f t="shared" si="27"/>
        <v>4</v>
      </c>
      <c r="AI58" s="1">
        <f t="shared" si="28"/>
        <v>125</v>
      </c>
      <c r="AJ58" s="1">
        <f t="shared" si="29"/>
        <v>4</v>
      </c>
      <c r="AS58" s="1">
        <v>41</v>
      </c>
    </row>
    <row r="59" spans="1:45" ht="30" customHeight="1" x14ac:dyDescent="0.2">
      <c r="A59" s="32"/>
      <c r="B59" s="17">
        <v>42</v>
      </c>
      <c r="C59" s="57"/>
      <c r="D59" s="57"/>
      <c r="E59" s="18"/>
      <c r="F59" s="19"/>
      <c r="G59" s="29"/>
      <c r="H59" s="20"/>
      <c r="J59" s="17">
        <v>42</v>
      </c>
      <c r="K59" s="57"/>
      <c r="L59" s="57"/>
      <c r="M59" s="18"/>
      <c r="N59" s="19"/>
      <c r="O59" s="29"/>
      <c r="P59" s="20"/>
      <c r="R59" s="276">
        <f>IFERROR(VLOOKUP(E59,RMS,4,FALSE),0)</f>
        <v>0</v>
      </c>
      <c r="S59" s="262">
        <f>IFERROR(VLOOKUP(E59,RMD,4,FALSE),0)</f>
        <v>0</v>
      </c>
      <c r="T59" s="263" t="str">
        <f t="shared" si="18"/>
        <v/>
      </c>
      <c r="U59" s="264" t="str">
        <f t="shared" si="19"/>
        <v/>
      </c>
      <c r="V59" s="264" t="str">
        <f>IF(E59="","",IF(LENB(E59)=10,"","×"))</f>
        <v/>
      </c>
      <c r="W59" s="264" t="str">
        <f>IF(E59="","",IF(COUNTA(E59:H59)=4,"","×"))</f>
        <v/>
      </c>
      <c r="X59" s="265" t="str">
        <f>IF(E59="","",IF(F59-AH59=0,"","×"))</f>
        <v/>
      </c>
      <c r="Y59" s="276">
        <f t="shared" si="20"/>
        <v>0</v>
      </c>
      <c r="Z59" s="262">
        <f t="shared" si="21"/>
        <v>0</v>
      </c>
      <c r="AA59" s="263" t="str">
        <f t="shared" si="22"/>
        <v/>
      </c>
      <c r="AB59" s="264" t="str">
        <f t="shared" si="23"/>
        <v/>
      </c>
      <c r="AC59" s="264" t="str">
        <f t="shared" si="24"/>
        <v/>
      </c>
      <c r="AD59" s="264" t="str">
        <f t="shared" si="25"/>
        <v/>
      </c>
      <c r="AE59" s="265" t="str">
        <f t="shared" si="26"/>
        <v/>
      </c>
      <c r="AG59" s="1">
        <f>DATEDIF(G59,DATE($AL$15,4,1),"Y")</f>
        <v>125</v>
      </c>
      <c r="AH59" s="1">
        <f t="shared" si="27"/>
        <v>4</v>
      </c>
      <c r="AI59" s="1">
        <f t="shared" si="28"/>
        <v>125</v>
      </c>
      <c r="AJ59" s="1">
        <f t="shared" si="29"/>
        <v>4</v>
      </c>
      <c r="AS59" s="1">
        <v>42</v>
      </c>
    </row>
    <row r="60" spans="1:45" ht="30" customHeight="1" x14ac:dyDescent="0.2">
      <c r="A60" s="32"/>
      <c r="B60" s="17">
        <v>43</v>
      </c>
      <c r="C60" s="57"/>
      <c r="D60" s="57"/>
      <c r="E60" s="18"/>
      <c r="F60" s="19"/>
      <c r="G60" s="29"/>
      <c r="H60" s="20"/>
      <c r="J60" s="17">
        <v>43</v>
      </c>
      <c r="K60" s="57"/>
      <c r="L60" s="57"/>
      <c r="M60" s="18"/>
      <c r="N60" s="19"/>
      <c r="O60" s="29"/>
      <c r="P60" s="20"/>
      <c r="R60" s="276">
        <f>IFERROR(VLOOKUP(E60,RMS,4,FALSE),0)</f>
        <v>0</v>
      </c>
      <c r="S60" s="262">
        <f>IFERROR(VLOOKUP(E60,RMD,4,FALSE),0)</f>
        <v>0</v>
      </c>
      <c r="T60" s="263" t="str">
        <f t="shared" si="18"/>
        <v/>
      </c>
      <c r="U60" s="264" t="str">
        <f t="shared" si="19"/>
        <v/>
      </c>
      <c r="V60" s="264" t="str">
        <f>IF(E60="","",IF(LENB(E60)=10,"","×"))</f>
        <v/>
      </c>
      <c r="W60" s="264" t="str">
        <f>IF(E60="","",IF(COUNTA(E60:H60)=4,"","×"))</f>
        <v/>
      </c>
      <c r="X60" s="265" t="str">
        <f>IF(E60="","",IF(F60-AH60=0,"","×"))</f>
        <v/>
      </c>
      <c r="Y60" s="276">
        <f t="shared" si="20"/>
        <v>0</v>
      </c>
      <c r="Z60" s="262">
        <f t="shared" si="21"/>
        <v>0</v>
      </c>
      <c r="AA60" s="263" t="str">
        <f t="shared" si="22"/>
        <v/>
      </c>
      <c r="AB60" s="264" t="str">
        <f t="shared" si="23"/>
        <v/>
      </c>
      <c r="AC60" s="264" t="str">
        <f t="shared" si="24"/>
        <v/>
      </c>
      <c r="AD60" s="264" t="str">
        <f t="shared" si="25"/>
        <v/>
      </c>
      <c r="AE60" s="265" t="str">
        <f t="shared" si="26"/>
        <v/>
      </c>
      <c r="AG60" s="1">
        <f>DATEDIF(G60,DATE($AL$15,4,1),"Y")</f>
        <v>125</v>
      </c>
      <c r="AH60" s="1">
        <f t="shared" si="27"/>
        <v>4</v>
      </c>
      <c r="AI60" s="1">
        <f t="shared" si="28"/>
        <v>125</v>
      </c>
      <c r="AJ60" s="1">
        <f t="shared" si="29"/>
        <v>4</v>
      </c>
      <c r="AS60" s="1">
        <v>43</v>
      </c>
    </row>
    <row r="61" spans="1:45" ht="30" customHeight="1" x14ac:dyDescent="0.2">
      <c r="A61" s="32"/>
      <c r="B61" s="17">
        <v>44</v>
      </c>
      <c r="C61" s="57"/>
      <c r="D61" s="57"/>
      <c r="E61" s="18"/>
      <c r="F61" s="19"/>
      <c r="G61" s="29"/>
      <c r="H61" s="20"/>
      <c r="J61" s="17">
        <v>44</v>
      </c>
      <c r="K61" s="57"/>
      <c r="L61" s="57"/>
      <c r="M61" s="18"/>
      <c r="N61" s="19"/>
      <c r="O61" s="29"/>
      <c r="P61" s="20"/>
      <c r="R61" s="276">
        <f t="shared" ref="R61:R62" si="54">IFERROR(VLOOKUP(E61,RMS,4,FALSE),0)</f>
        <v>0</v>
      </c>
      <c r="S61" s="262">
        <f t="shared" ref="S61:S62" si="55">IFERROR(VLOOKUP(E61,RMD,4,FALSE),0)</f>
        <v>0</v>
      </c>
      <c r="T61" s="263" t="str">
        <f t="shared" si="18"/>
        <v/>
      </c>
      <c r="U61" s="264" t="str">
        <f t="shared" si="19"/>
        <v/>
      </c>
      <c r="V61" s="264" t="str">
        <f t="shared" ref="V61:V62" si="56">IF(E61="","",IF(LENB(E61)=10,"","×"))</f>
        <v/>
      </c>
      <c r="W61" s="264" t="str">
        <f t="shared" ref="W61:W62" si="57">IF(E61="","",IF(COUNTA(E61:H61)=4,"","×"))</f>
        <v/>
      </c>
      <c r="X61" s="265" t="str">
        <f t="shared" ref="X61:X62" si="58">IF(E61="","",IF(F61-AH61=0,"","×"))</f>
        <v/>
      </c>
      <c r="Y61" s="276">
        <f t="shared" si="20"/>
        <v>0</v>
      </c>
      <c r="Z61" s="262">
        <f t="shared" si="21"/>
        <v>0</v>
      </c>
      <c r="AA61" s="263" t="str">
        <f t="shared" si="22"/>
        <v/>
      </c>
      <c r="AB61" s="264" t="str">
        <f t="shared" si="23"/>
        <v/>
      </c>
      <c r="AC61" s="264" t="str">
        <f t="shared" si="24"/>
        <v/>
      </c>
      <c r="AD61" s="264" t="str">
        <f t="shared" si="25"/>
        <v/>
      </c>
      <c r="AE61" s="265" t="str">
        <f t="shared" si="26"/>
        <v/>
      </c>
      <c r="AG61" s="1">
        <f t="shared" ref="AG61:AG62" si="59">DATEDIF(G61,DATE($AL$15,4,1),"Y")</f>
        <v>125</v>
      </c>
      <c r="AH61" s="1">
        <f t="shared" si="27"/>
        <v>4</v>
      </c>
      <c r="AI61" s="1">
        <f t="shared" si="28"/>
        <v>125</v>
      </c>
      <c r="AJ61" s="1">
        <f t="shared" si="29"/>
        <v>4</v>
      </c>
      <c r="AS61" s="1">
        <v>44</v>
      </c>
    </row>
    <row r="62" spans="1:45" ht="30" customHeight="1" thickBot="1" x14ac:dyDescent="0.25">
      <c r="A62" s="32"/>
      <c r="B62" s="48">
        <v>45</v>
      </c>
      <c r="C62" s="58"/>
      <c r="D62" s="58"/>
      <c r="E62" s="54"/>
      <c r="F62" s="28"/>
      <c r="G62" s="30"/>
      <c r="H62" s="31"/>
      <c r="J62" s="48">
        <v>45</v>
      </c>
      <c r="K62" s="58"/>
      <c r="L62" s="58"/>
      <c r="M62" s="54"/>
      <c r="N62" s="28"/>
      <c r="O62" s="30"/>
      <c r="P62" s="31"/>
      <c r="R62" s="277">
        <f t="shared" si="54"/>
        <v>0</v>
      </c>
      <c r="S62" s="266">
        <f t="shared" si="55"/>
        <v>0</v>
      </c>
      <c r="T62" s="267" t="str">
        <f t="shared" si="18"/>
        <v/>
      </c>
      <c r="U62" s="268" t="str">
        <f t="shared" si="19"/>
        <v/>
      </c>
      <c r="V62" s="268" t="str">
        <f t="shared" si="56"/>
        <v/>
      </c>
      <c r="W62" s="268" t="str">
        <f t="shared" si="57"/>
        <v/>
      </c>
      <c r="X62" s="269" t="str">
        <f t="shared" si="58"/>
        <v/>
      </c>
      <c r="Y62" s="277">
        <f t="shared" si="20"/>
        <v>0</v>
      </c>
      <c r="Z62" s="266">
        <f t="shared" si="21"/>
        <v>0</v>
      </c>
      <c r="AA62" s="267" t="str">
        <f t="shared" si="22"/>
        <v/>
      </c>
      <c r="AB62" s="268" t="str">
        <f t="shared" si="23"/>
        <v/>
      </c>
      <c r="AC62" s="268" t="str">
        <f t="shared" si="24"/>
        <v/>
      </c>
      <c r="AD62" s="268" t="str">
        <f t="shared" si="25"/>
        <v/>
      </c>
      <c r="AE62" s="269" t="str">
        <f t="shared" si="26"/>
        <v/>
      </c>
      <c r="AG62" s="1">
        <f t="shared" si="59"/>
        <v>125</v>
      </c>
      <c r="AH62" s="1">
        <f t="shared" si="27"/>
        <v>4</v>
      </c>
      <c r="AI62" s="1">
        <f t="shared" si="28"/>
        <v>125</v>
      </c>
      <c r="AJ62" s="1">
        <f t="shared" si="29"/>
        <v>4</v>
      </c>
      <c r="AS62" s="1">
        <v>45</v>
      </c>
    </row>
    <row r="63" spans="1:45" ht="30" customHeight="1" x14ac:dyDescent="0.2">
      <c r="A63" s="32"/>
      <c r="B63" s="17">
        <v>46</v>
      </c>
      <c r="C63" s="57"/>
      <c r="D63" s="57"/>
      <c r="E63" s="18"/>
      <c r="F63" s="19"/>
      <c r="G63" s="29"/>
      <c r="H63" s="20"/>
      <c r="J63" s="17">
        <v>46</v>
      </c>
      <c r="K63" s="57"/>
      <c r="L63" s="57"/>
      <c r="M63" s="18"/>
      <c r="N63" s="19"/>
      <c r="O63" s="29"/>
      <c r="P63" s="20"/>
      <c r="R63" s="276">
        <f>IFERROR(VLOOKUP(E63,RMS,4,FALSE),0)</f>
        <v>0</v>
      </c>
      <c r="S63" s="262">
        <f>IFERROR(VLOOKUP(E63,RMD,4,FALSE),0)</f>
        <v>0</v>
      </c>
      <c r="T63" s="263" t="str">
        <f t="shared" si="18"/>
        <v/>
      </c>
      <c r="U63" s="264" t="str">
        <f t="shared" si="19"/>
        <v/>
      </c>
      <c r="V63" s="264" t="str">
        <f>IF(E63="","",IF(LENB(E63)=10,"","×"))</f>
        <v/>
      </c>
      <c r="W63" s="264" t="str">
        <f>IF(E63="","",IF(COUNTA(E63:H63)=4,"","×"))</f>
        <v/>
      </c>
      <c r="X63" s="265" t="str">
        <f>IF(E63="","",IF(F63-AH63=0,"","×"))</f>
        <v/>
      </c>
      <c r="Y63" s="276">
        <f t="shared" si="20"/>
        <v>0</v>
      </c>
      <c r="Z63" s="262">
        <f t="shared" si="21"/>
        <v>0</v>
      </c>
      <c r="AA63" s="263" t="str">
        <f t="shared" si="22"/>
        <v/>
      </c>
      <c r="AB63" s="264" t="str">
        <f t="shared" si="23"/>
        <v/>
      </c>
      <c r="AC63" s="264" t="str">
        <f t="shared" si="24"/>
        <v/>
      </c>
      <c r="AD63" s="264" t="str">
        <f t="shared" si="25"/>
        <v/>
      </c>
      <c r="AE63" s="265" t="str">
        <f t="shared" si="26"/>
        <v/>
      </c>
      <c r="AG63" s="1">
        <f>DATEDIF(G63,DATE($AL$15,4,1),"Y")</f>
        <v>125</v>
      </c>
      <c r="AH63" s="1">
        <f t="shared" si="27"/>
        <v>4</v>
      </c>
      <c r="AI63" s="1">
        <f t="shared" si="28"/>
        <v>125</v>
      </c>
      <c r="AJ63" s="1">
        <f t="shared" si="29"/>
        <v>4</v>
      </c>
      <c r="AS63" s="1">
        <v>46</v>
      </c>
    </row>
    <row r="64" spans="1:45" ht="30" customHeight="1" x14ac:dyDescent="0.2">
      <c r="A64" s="32"/>
      <c r="B64" s="17">
        <v>47</v>
      </c>
      <c r="C64" s="57"/>
      <c r="D64" s="57"/>
      <c r="E64" s="18"/>
      <c r="F64" s="19"/>
      <c r="G64" s="29"/>
      <c r="H64" s="20"/>
      <c r="J64" s="17">
        <v>47</v>
      </c>
      <c r="K64" s="57"/>
      <c r="L64" s="57"/>
      <c r="M64" s="18"/>
      <c r="N64" s="19"/>
      <c r="O64" s="29"/>
      <c r="P64" s="20"/>
      <c r="R64" s="276">
        <f>IFERROR(VLOOKUP(E64,RMS,4,FALSE),0)</f>
        <v>0</v>
      </c>
      <c r="S64" s="262">
        <f>IFERROR(VLOOKUP(E64,RMD,4,FALSE),0)</f>
        <v>0</v>
      </c>
      <c r="T64" s="263" t="str">
        <f t="shared" si="18"/>
        <v/>
      </c>
      <c r="U64" s="264" t="str">
        <f t="shared" si="19"/>
        <v/>
      </c>
      <c r="V64" s="264" t="str">
        <f>IF(E64="","",IF(LENB(E64)=10,"","×"))</f>
        <v/>
      </c>
      <c r="W64" s="264" t="str">
        <f>IF(E64="","",IF(COUNTA(E64:H64)=4,"","×"))</f>
        <v/>
      </c>
      <c r="X64" s="265" t="str">
        <f>IF(E64="","",IF(F64-AH64=0,"","×"))</f>
        <v/>
      </c>
      <c r="Y64" s="276">
        <f t="shared" si="20"/>
        <v>0</v>
      </c>
      <c r="Z64" s="262">
        <f t="shared" si="21"/>
        <v>0</v>
      </c>
      <c r="AA64" s="263" t="str">
        <f t="shared" si="22"/>
        <v/>
      </c>
      <c r="AB64" s="264" t="str">
        <f t="shared" si="23"/>
        <v/>
      </c>
      <c r="AC64" s="264" t="str">
        <f t="shared" si="24"/>
        <v/>
      </c>
      <c r="AD64" s="264" t="str">
        <f t="shared" si="25"/>
        <v/>
      </c>
      <c r="AE64" s="265" t="str">
        <f t="shared" si="26"/>
        <v/>
      </c>
      <c r="AG64" s="1">
        <f>DATEDIF(G64,DATE($AL$15,4,1),"Y")</f>
        <v>125</v>
      </c>
      <c r="AH64" s="1">
        <f t="shared" si="27"/>
        <v>4</v>
      </c>
      <c r="AI64" s="1">
        <f t="shared" si="28"/>
        <v>125</v>
      </c>
      <c r="AJ64" s="1">
        <f t="shared" si="29"/>
        <v>4</v>
      </c>
      <c r="AS64" s="1">
        <v>47</v>
      </c>
    </row>
    <row r="65" spans="1:45" ht="30" customHeight="1" x14ac:dyDescent="0.2">
      <c r="A65" s="32"/>
      <c r="B65" s="17">
        <v>48</v>
      </c>
      <c r="C65" s="57"/>
      <c r="D65" s="57"/>
      <c r="E65" s="18"/>
      <c r="F65" s="19"/>
      <c r="G65" s="29"/>
      <c r="H65" s="20"/>
      <c r="J65" s="17">
        <v>48</v>
      </c>
      <c r="K65" s="57"/>
      <c r="L65" s="57"/>
      <c r="M65" s="18"/>
      <c r="N65" s="19"/>
      <c r="O65" s="29"/>
      <c r="P65" s="20"/>
      <c r="R65" s="276">
        <f>IFERROR(VLOOKUP(E65,RMS,4,FALSE),0)</f>
        <v>0</v>
      </c>
      <c r="S65" s="262">
        <f>IFERROR(VLOOKUP(E65,RMD,4,FALSE),0)</f>
        <v>0</v>
      </c>
      <c r="T65" s="263" t="str">
        <f t="shared" si="18"/>
        <v/>
      </c>
      <c r="U65" s="264" t="str">
        <f t="shared" si="19"/>
        <v/>
      </c>
      <c r="V65" s="264" t="str">
        <f>IF(E65="","",IF(LENB(E65)=10,"","×"))</f>
        <v/>
      </c>
      <c r="W65" s="264" t="str">
        <f>IF(E65="","",IF(COUNTA(E65:H65)=4,"","×"))</f>
        <v/>
      </c>
      <c r="X65" s="265" t="str">
        <f>IF(E65="","",IF(F65-AH65=0,"","×"))</f>
        <v/>
      </c>
      <c r="Y65" s="276">
        <f t="shared" si="20"/>
        <v>0</v>
      </c>
      <c r="Z65" s="262">
        <f t="shared" si="21"/>
        <v>0</v>
      </c>
      <c r="AA65" s="263" t="str">
        <f t="shared" si="22"/>
        <v/>
      </c>
      <c r="AB65" s="264" t="str">
        <f t="shared" si="23"/>
        <v/>
      </c>
      <c r="AC65" s="264" t="str">
        <f t="shared" si="24"/>
        <v/>
      </c>
      <c r="AD65" s="264" t="str">
        <f t="shared" si="25"/>
        <v/>
      </c>
      <c r="AE65" s="265" t="str">
        <f t="shared" si="26"/>
        <v/>
      </c>
      <c r="AG65" s="1">
        <f>DATEDIF(G65,DATE($AL$15,4,1),"Y")</f>
        <v>125</v>
      </c>
      <c r="AH65" s="1">
        <f t="shared" si="27"/>
        <v>4</v>
      </c>
      <c r="AI65" s="1">
        <f t="shared" si="28"/>
        <v>125</v>
      </c>
      <c r="AJ65" s="1">
        <f t="shared" si="29"/>
        <v>4</v>
      </c>
      <c r="AS65" s="1">
        <v>48</v>
      </c>
    </row>
    <row r="66" spans="1:45" ht="30" customHeight="1" x14ac:dyDescent="0.2">
      <c r="A66" s="32"/>
      <c r="B66" s="17">
        <v>49</v>
      </c>
      <c r="C66" s="57"/>
      <c r="D66" s="57"/>
      <c r="E66" s="18"/>
      <c r="F66" s="19"/>
      <c r="G66" s="29"/>
      <c r="H66" s="20"/>
      <c r="J66" s="17">
        <v>49</v>
      </c>
      <c r="K66" s="57"/>
      <c r="L66" s="57"/>
      <c r="M66" s="18"/>
      <c r="N66" s="19"/>
      <c r="O66" s="29"/>
      <c r="P66" s="20"/>
      <c r="R66" s="276">
        <f t="shared" ref="R66:R67" si="60">IFERROR(VLOOKUP(E66,RMS,4,FALSE),0)</f>
        <v>0</v>
      </c>
      <c r="S66" s="262">
        <f t="shared" ref="S66:S67" si="61">IFERROR(VLOOKUP(E66,RMD,4,FALSE),0)</f>
        <v>0</v>
      </c>
      <c r="T66" s="263" t="str">
        <f t="shared" si="18"/>
        <v/>
      </c>
      <c r="U66" s="264" t="str">
        <f t="shared" si="19"/>
        <v/>
      </c>
      <c r="V66" s="264" t="str">
        <f t="shared" ref="V66:V67" si="62">IF(E66="","",IF(LENB(E66)=10,"","×"))</f>
        <v/>
      </c>
      <c r="W66" s="264" t="str">
        <f t="shared" ref="W66:W67" si="63">IF(E66="","",IF(COUNTA(E66:H66)=4,"","×"))</f>
        <v/>
      </c>
      <c r="X66" s="265" t="str">
        <f t="shared" ref="X66:X67" si="64">IF(E66="","",IF(F66-AH66=0,"","×"))</f>
        <v/>
      </c>
      <c r="Y66" s="276">
        <f t="shared" si="20"/>
        <v>0</v>
      </c>
      <c r="Z66" s="262">
        <f t="shared" si="21"/>
        <v>0</v>
      </c>
      <c r="AA66" s="263" t="str">
        <f t="shared" si="22"/>
        <v/>
      </c>
      <c r="AB66" s="264" t="str">
        <f t="shared" si="23"/>
        <v/>
      </c>
      <c r="AC66" s="264" t="str">
        <f t="shared" si="24"/>
        <v/>
      </c>
      <c r="AD66" s="264" t="str">
        <f t="shared" si="25"/>
        <v/>
      </c>
      <c r="AE66" s="265" t="str">
        <f t="shared" si="26"/>
        <v/>
      </c>
      <c r="AG66" s="1">
        <f t="shared" ref="AG66:AG67" si="65">DATEDIF(G66,DATE($AL$15,4,1),"Y")</f>
        <v>125</v>
      </c>
      <c r="AH66" s="1">
        <f t="shared" si="27"/>
        <v>4</v>
      </c>
      <c r="AI66" s="1">
        <f t="shared" si="28"/>
        <v>125</v>
      </c>
      <c r="AJ66" s="1">
        <f t="shared" si="29"/>
        <v>4</v>
      </c>
      <c r="AS66" s="1">
        <v>49</v>
      </c>
    </row>
    <row r="67" spans="1:45" ht="30" customHeight="1" thickBot="1" x14ac:dyDescent="0.25">
      <c r="A67" s="32"/>
      <c r="B67" s="48">
        <v>50</v>
      </c>
      <c r="C67" s="58"/>
      <c r="D67" s="58"/>
      <c r="E67" s="54"/>
      <c r="F67" s="28"/>
      <c r="G67" s="30"/>
      <c r="H67" s="31"/>
      <c r="J67" s="48">
        <v>50</v>
      </c>
      <c r="K67" s="58"/>
      <c r="L67" s="58"/>
      <c r="M67" s="54"/>
      <c r="N67" s="28"/>
      <c r="O67" s="30"/>
      <c r="P67" s="31"/>
      <c r="R67" s="277">
        <f t="shared" si="60"/>
        <v>0</v>
      </c>
      <c r="S67" s="266">
        <f t="shared" si="61"/>
        <v>0</v>
      </c>
      <c r="T67" s="267" t="str">
        <f t="shared" si="18"/>
        <v/>
      </c>
      <c r="U67" s="268" t="str">
        <f t="shared" si="19"/>
        <v/>
      </c>
      <c r="V67" s="268" t="str">
        <f t="shared" si="62"/>
        <v/>
      </c>
      <c r="W67" s="268" t="str">
        <f t="shared" si="63"/>
        <v/>
      </c>
      <c r="X67" s="269" t="str">
        <f t="shared" si="64"/>
        <v/>
      </c>
      <c r="Y67" s="277">
        <f t="shared" si="20"/>
        <v>0</v>
      </c>
      <c r="Z67" s="266">
        <f t="shared" si="21"/>
        <v>0</v>
      </c>
      <c r="AA67" s="267" t="str">
        <f t="shared" si="22"/>
        <v/>
      </c>
      <c r="AB67" s="268" t="str">
        <f t="shared" si="23"/>
        <v/>
      </c>
      <c r="AC67" s="268" t="str">
        <f t="shared" si="24"/>
        <v/>
      </c>
      <c r="AD67" s="268" t="str">
        <f t="shared" si="25"/>
        <v/>
      </c>
      <c r="AE67" s="269" t="str">
        <f t="shared" si="26"/>
        <v/>
      </c>
      <c r="AG67" s="1">
        <f t="shared" si="65"/>
        <v>125</v>
      </c>
      <c r="AH67" s="1">
        <f t="shared" si="27"/>
        <v>4</v>
      </c>
      <c r="AI67" s="1">
        <f t="shared" si="28"/>
        <v>125</v>
      </c>
      <c r="AJ67" s="1">
        <f t="shared" si="29"/>
        <v>4</v>
      </c>
      <c r="AS67" s="1">
        <v>50</v>
      </c>
    </row>
    <row r="68" spans="1:45" ht="30" customHeight="1" x14ac:dyDescent="0.2">
      <c r="A68" s="32"/>
      <c r="B68" s="17">
        <v>51</v>
      </c>
      <c r="C68" s="57"/>
      <c r="D68" s="57"/>
      <c r="E68" s="18"/>
      <c r="F68" s="19"/>
      <c r="G68" s="29"/>
      <c r="H68" s="20"/>
      <c r="J68" s="17">
        <v>51</v>
      </c>
      <c r="K68" s="57"/>
      <c r="L68" s="57"/>
      <c r="M68" s="18"/>
      <c r="N68" s="19"/>
      <c r="O68" s="29"/>
      <c r="P68" s="20"/>
      <c r="R68" s="276">
        <f>IFERROR(VLOOKUP(E68,RMS,4,FALSE),0)</f>
        <v>0</v>
      </c>
      <c r="S68" s="262">
        <f>IFERROR(VLOOKUP(E68,RMD,4,FALSE),0)</f>
        <v>0</v>
      </c>
      <c r="T68" s="263" t="str">
        <f t="shared" si="18"/>
        <v/>
      </c>
      <c r="U68" s="264" t="str">
        <f t="shared" si="19"/>
        <v/>
      </c>
      <c r="V68" s="264" t="str">
        <f>IF(E68="","",IF(LENB(E68)=10,"","×"))</f>
        <v/>
      </c>
      <c r="W68" s="264" t="str">
        <f>IF(E68="","",IF(COUNTA(E68:H68)=4,"","×"))</f>
        <v/>
      </c>
      <c r="X68" s="265" t="str">
        <f>IF(E68="","",IF(F68-AH68=0,"","×"))</f>
        <v/>
      </c>
      <c r="Y68" s="276">
        <f t="shared" si="20"/>
        <v>0</v>
      </c>
      <c r="Z68" s="262">
        <f t="shared" si="21"/>
        <v>0</v>
      </c>
      <c r="AA68" s="263" t="str">
        <f t="shared" si="22"/>
        <v/>
      </c>
      <c r="AB68" s="264" t="str">
        <f t="shared" si="23"/>
        <v/>
      </c>
      <c r="AC68" s="264" t="str">
        <f t="shared" si="24"/>
        <v/>
      </c>
      <c r="AD68" s="264" t="str">
        <f t="shared" si="25"/>
        <v/>
      </c>
      <c r="AE68" s="265" t="str">
        <f t="shared" si="26"/>
        <v/>
      </c>
      <c r="AG68" s="1">
        <f>DATEDIF(G68,DATE($AL$15,4,1),"Y")</f>
        <v>125</v>
      </c>
      <c r="AH68" s="1">
        <f t="shared" si="27"/>
        <v>4</v>
      </c>
      <c r="AI68" s="1">
        <f t="shared" si="28"/>
        <v>125</v>
      </c>
      <c r="AJ68" s="1">
        <f t="shared" si="29"/>
        <v>4</v>
      </c>
      <c r="AS68" s="1">
        <v>51</v>
      </c>
    </row>
    <row r="69" spans="1:45" ht="30" customHeight="1" x14ac:dyDescent="0.2">
      <c r="A69" s="32"/>
      <c r="B69" s="17">
        <v>52</v>
      </c>
      <c r="C69" s="57"/>
      <c r="D69" s="57"/>
      <c r="E69" s="18"/>
      <c r="F69" s="19"/>
      <c r="G69" s="29"/>
      <c r="H69" s="20"/>
      <c r="J69" s="17">
        <v>52</v>
      </c>
      <c r="K69" s="57"/>
      <c r="L69" s="57"/>
      <c r="M69" s="18"/>
      <c r="N69" s="19"/>
      <c r="O69" s="29"/>
      <c r="P69" s="20"/>
      <c r="R69" s="276">
        <f>IFERROR(VLOOKUP(E69,RMS,4,FALSE),0)</f>
        <v>0</v>
      </c>
      <c r="S69" s="262">
        <f>IFERROR(VLOOKUP(E69,RMD,4,FALSE),0)</f>
        <v>0</v>
      </c>
      <c r="T69" s="263" t="str">
        <f t="shared" si="18"/>
        <v/>
      </c>
      <c r="U69" s="264" t="str">
        <f t="shared" si="19"/>
        <v/>
      </c>
      <c r="V69" s="264" t="str">
        <f>IF(E69="","",IF(LENB(E69)=10,"","×"))</f>
        <v/>
      </c>
      <c r="W69" s="264" t="str">
        <f>IF(E69="","",IF(COUNTA(E69:H69)=4,"","×"))</f>
        <v/>
      </c>
      <c r="X69" s="265" t="str">
        <f>IF(E69="","",IF(F69-AH69=0,"","×"))</f>
        <v/>
      </c>
      <c r="Y69" s="276">
        <f t="shared" si="20"/>
        <v>0</v>
      </c>
      <c r="Z69" s="262">
        <f t="shared" si="21"/>
        <v>0</v>
      </c>
      <c r="AA69" s="263" t="str">
        <f t="shared" si="22"/>
        <v/>
      </c>
      <c r="AB69" s="264" t="str">
        <f t="shared" si="23"/>
        <v/>
      </c>
      <c r="AC69" s="264" t="str">
        <f t="shared" si="24"/>
        <v/>
      </c>
      <c r="AD69" s="264" t="str">
        <f t="shared" si="25"/>
        <v/>
      </c>
      <c r="AE69" s="265" t="str">
        <f t="shared" si="26"/>
        <v/>
      </c>
      <c r="AG69" s="1">
        <f>DATEDIF(G69,DATE($AL$15,4,1),"Y")</f>
        <v>125</v>
      </c>
      <c r="AH69" s="1">
        <f t="shared" si="27"/>
        <v>4</v>
      </c>
      <c r="AI69" s="1">
        <f t="shared" si="28"/>
        <v>125</v>
      </c>
      <c r="AJ69" s="1">
        <f t="shared" si="29"/>
        <v>4</v>
      </c>
      <c r="AS69" s="1">
        <v>52</v>
      </c>
    </row>
    <row r="70" spans="1:45" ht="30" customHeight="1" x14ac:dyDescent="0.2">
      <c r="A70" s="32"/>
      <c r="B70" s="17">
        <v>53</v>
      </c>
      <c r="C70" s="57"/>
      <c r="D70" s="57"/>
      <c r="E70" s="18"/>
      <c r="F70" s="19"/>
      <c r="G70" s="29"/>
      <c r="H70" s="20"/>
      <c r="J70" s="17">
        <v>53</v>
      </c>
      <c r="K70" s="57"/>
      <c r="L70" s="57"/>
      <c r="M70" s="18"/>
      <c r="N70" s="19"/>
      <c r="O70" s="29"/>
      <c r="P70" s="20"/>
      <c r="R70" s="276">
        <f>IFERROR(VLOOKUP(E70,RMS,4,FALSE),0)</f>
        <v>0</v>
      </c>
      <c r="S70" s="262">
        <f>IFERROR(VLOOKUP(E70,RMD,4,FALSE),0)</f>
        <v>0</v>
      </c>
      <c r="T70" s="263" t="str">
        <f t="shared" si="18"/>
        <v/>
      </c>
      <c r="U70" s="264" t="str">
        <f t="shared" si="19"/>
        <v/>
      </c>
      <c r="V70" s="264" t="str">
        <f>IF(E70="","",IF(LENB(E70)=10,"","×"))</f>
        <v/>
      </c>
      <c r="W70" s="264" t="str">
        <f>IF(E70="","",IF(COUNTA(E70:H70)=4,"","×"))</f>
        <v/>
      </c>
      <c r="X70" s="265" t="str">
        <f>IF(E70="","",IF(F70-AH70=0,"","×"))</f>
        <v/>
      </c>
      <c r="Y70" s="276">
        <f t="shared" si="20"/>
        <v>0</v>
      </c>
      <c r="Z70" s="262">
        <f t="shared" si="21"/>
        <v>0</v>
      </c>
      <c r="AA70" s="263" t="str">
        <f t="shared" si="22"/>
        <v/>
      </c>
      <c r="AB70" s="264" t="str">
        <f t="shared" si="23"/>
        <v/>
      </c>
      <c r="AC70" s="264" t="str">
        <f t="shared" si="24"/>
        <v/>
      </c>
      <c r="AD70" s="264" t="str">
        <f t="shared" si="25"/>
        <v/>
      </c>
      <c r="AE70" s="265" t="str">
        <f t="shared" si="26"/>
        <v/>
      </c>
      <c r="AG70" s="1">
        <f>DATEDIF(G70,DATE($AL$15,4,1),"Y")</f>
        <v>125</v>
      </c>
      <c r="AH70" s="1">
        <f t="shared" si="27"/>
        <v>4</v>
      </c>
      <c r="AI70" s="1">
        <f t="shared" si="28"/>
        <v>125</v>
      </c>
      <c r="AJ70" s="1">
        <f t="shared" si="29"/>
        <v>4</v>
      </c>
      <c r="AS70" s="1">
        <v>53</v>
      </c>
    </row>
    <row r="71" spans="1:45" ht="30" customHeight="1" x14ac:dyDescent="0.2">
      <c r="A71" s="32"/>
      <c r="B71" s="17">
        <v>54</v>
      </c>
      <c r="C71" s="57"/>
      <c r="D71" s="57"/>
      <c r="E71" s="18"/>
      <c r="F71" s="19"/>
      <c r="G71" s="29"/>
      <c r="H71" s="20"/>
      <c r="J71" s="17">
        <v>54</v>
      </c>
      <c r="K71" s="57"/>
      <c r="L71" s="57"/>
      <c r="M71" s="18"/>
      <c r="N71" s="19"/>
      <c r="O71" s="29"/>
      <c r="P71" s="20"/>
      <c r="R71" s="276">
        <f t="shared" ref="R71:R72" si="66">IFERROR(VLOOKUP(E71,RMS,4,FALSE),0)</f>
        <v>0</v>
      </c>
      <c r="S71" s="262">
        <f t="shared" ref="S71:S72" si="67">IFERROR(VLOOKUP(E71,RMD,4,FALSE),0)</f>
        <v>0</v>
      </c>
      <c r="T71" s="263" t="str">
        <f t="shared" si="18"/>
        <v/>
      </c>
      <c r="U71" s="264" t="str">
        <f t="shared" si="19"/>
        <v/>
      </c>
      <c r="V71" s="264" t="str">
        <f t="shared" ref="V71:V72" si="68">IF(E71="","",IF(LENB(E71)=10,"","×"))</f>
        <v/>
      </c>
      <c r="W71" s="264" t="str">
        <f t="shared" ref="W71:W72" si="69">IF(E71="","",IF(COUNTA(E71:H71)=4,"","×"))</f>
        <v/>
      </c>
      <c r="X71" s="265" t="str">
        <f t="shared" ref="X71:X72" si="70">IF(E71="","",IF(F71-AH71=0,"","×"))</f>
        <v/>
      </c>
      <c r="Y71" s="276">
        <f t="shared" si="20"/>
        <v>0</v>
      </c>
      <c r="Z71" s="262">
        <f t="shared" si="21"/>
        <v>0</v>
      </c>
      <c r="AA71" s="263" t="str">
        <f t="shared" si="22"/>
        <v/>
      </c>
      <c r="AB71" s="264" t="str">
        <f t="shared" si="23"/>
        <v/>
      </c>
      <c r="AC71" s="264" t="str">
        <f t="shared" si="24"/>
        <v/>
      </c>
      <c r="AD71" s="264" t="str">
        <f t="shared" si="25"/>
        <v/>
      </c>
      <c r="AE71" s="265" t="str">
        <f t="shared" si="26"/>
        <v/>
      </c>
      <c r="AG71" s="1">
        <f t="shared" ref="AG71:AG72" si="71">DATEDIF(G71,DATE($AL$15,4,1),"Y")</f>
        <v>125</v>
      </c>
      <c r="AH71" s="1">
        <f t="shared" si="27"/>
        <v>4</v>
      </c>
      <c r="AI71" s="1">
        <f t="shared" si="28"/>
        <v>125</v>
      </c>
      <c r="AJ71" s="1">
        <f t="shared" si="29"/>
        <v>4</v>
      </c>
      <c r="AS71" s="1">
        <v>54</v>
      </c>
    </row>
    <row r="72" spans="1:45" ht="30" customHeight="1" thickBot="1" x14ac:dyDescent="0.25">
      <c r="A72" s="32"/>
      <c r="B72" s="48">
        <v>55</v>
      </c>
      <c r="C72" s="58"/>
      <c r="D72" s="58"/>
      <c r="E72" s="54"/>
      <c r="F72" s="28"/>
      <c r="G72" s="30"/>
      <c r="H72" s="31"/>
      <c r="J72" s="48">
        <v>55</v>
      </c>
      <c r="K72" s="58"/>
      <c r="L72" s="58"/>
      <c r="M72" s="54"/>
      <c r="N72" s="28"/>
      <c r="O72" s="30"/>
      <c r="P72" s="31"/>
      <c r="R72" s="277">
        <f t="shared" si="66"/>
        <v>0</v>
      </c>
      <c r="S72" s="266">
        <f t="shared" si="67"/>
        <v>0</v>
      </c>
      <c r="T72" s="267" t="str">
        <f t="shared" si="18"/>
        <v/>
      </c>
      <c r="U72" s="268" t="str">
        <f t="shared" si="19"/>
        <v/>
      </c>
      <c r="V72" s="268" t="str">
        <f t="shared" si="68"/>
        <v/>
      </c>
      <c r="W72" s="268" t="str">
        <f t="shared" si="69"/>
        <v/>
      </c>
      <c r="X72" s="269" t="str">
        <f t="shared" si="70"/>
        <v/>
      </c>
      <c r="Y72" s="277">
        <f t="shared" si="20"/>
        <v>0</v>
      </c>
      <c r="Z72" s="266">
        <f t="shared" si="21"/>
        <v>0</v>
      </c>
      <c r="AA72" s="267" t="str">
        <f t="shared" si="22"/>
        <v/>
      </c>
      <c r="AB72" s="268" t="str">
        <f t="shared" si="23"/>
        <v/>
      </c>
      <c r="AC72" s="268" t="str">
        <f t="shared" si="24"/>
        <v/>
      </c>
      <c r="AD72" s="268" t="str">
        <f t="shared" si="25"/>
        <v/>
      </c>
      <c r="AE72" s="269" t="str">
        <f t="shared" si="26"/>
        <v/>
      </c>
      <c r="AG72" s="1">
        <f t="shared" si="71"/>
        <v>125</v>
      </c>
      <c r="AH72" s="1">
        <f t="shared" si="27"/>
        <v>4</v>
      </c>
      <c r="AI72" s="1">
        <f t="shared" si="28"/>
        <v>125</v>
      </c>
      <c r="AJ72" s="1">
        <f t="shared" si="29"/>
        <v>4</v>
      </c>
      <c r="AS72" s="1">
        <v>55</v>
      </c>
    </row>
    <row r="73" spans="1:45" ht="30" customHeight="1" x14ac:dyDescent="0.2">
      <c r="A73" s="32"/>
      <c r="B73" s="17">
        <v>56</v>
      </c>
      <c r="C73" s="57"/>
      <c r="D73" s="57"/>
      <c r="E73" s="18"/>
      <c r="F73" s="19"/>
      <c r="G73" s="29"/>
      <c r="H73" s="20"/>
      <c r="J73" s="17">
        <v>56</v>
      </c>
      <c r="K73" s="57"/>
      <c r="L73" s="57"/>
      <c r="M73" s="18"/>
      <c r="N73" s="19"/>
      <c r="O73" s="29"/>
      <c r="P73" s="20"/>
      <c r="R73" s="276">
        <f>IFERROR(VLOOKUP(E73,RMS,4,FALSE),0)</f>
        <v>0</v>
      </c>
      <c r="S73" s="262">
        <f>IFERROR(VLOOKUP(E73,RMD,4,FALSE),0)</f>
        <v>0</v>
      </c>
      <c r="T73" s="263" t="str">
        <f t="shared" si="18"/>
        <v/>
      </c>
      <c r="U73" s="264" t="str">
        <f t="shared" si="19"/>
        <v/>
      </c>
      <c r="V73" s="264" t="str">
        <f>IF(E73="","",IF(LENB(E73)=10,"","×"))</f>
        <v/>
      </c>
      <c r="W73" s="264" t="str">
        <f>IF(E73="","",IF(COUNTA(E73:H73)=4,"","×"))</f>
        <v/>
      </c>
      <c r="X73" s="265" t="str">
        <f>IF(E73="","",IF(F73-AH73=0,"","×"))</f>
        <v/>
      </c>
      <c r="Y73" s="276">
        <f t="shared" si="20"/>
        <v>0</v>
      </c>
      <c r="Z73" s="262">
        <f t="shared" si="21"/>
        <v>0</v>
      </c>
      <c r="AA73" s="263" t="str">
        <f t="shared" si="22"/>
        <v/>
      </c>
      <c r="AB73" s="264" t="str">
        <f t="shared" si="23"/>
        <v/>
      </c>
      <c r="AC73" s="264" t="str">
        <f t="shared" si="24"/>
        <v/>
      </c>
      <c r="AD73" s="264" t="str">
        <f t="shared" si="25"/>
        <v/>
      </c>
      <c r="AE73" s="265" t="str">
        <f t="shared" si="26"/>
        <v/>
      </c>
      <c r="AG73" s="1">
        <f>DATEDIF(G73,DATE($AL$15,4,1),"Y")</f>
        <v>125</v>
      </c>
      <c r="AH73" s="1">
        <f t="shared" si="27"/>
        <v>4</v>
      </c>
      <c r="AI73" s="1">
        <f t="shared" si="28"/>
        <v>125</v>
      </c>
      <c r="AJ73" s="1">
        <f t="shared" si="29"/>
        <v>4</v>
      </c>
      <c r="AS73" s="1">
        <v>56</v>
      </c>
    </row>
    <row r="74" spans="1:45" ht="30" customHeight="1" x14ac:dyDescent="0.2">
      <c r="A74" s="32"/>
      <c r="B74" s="17">
        <v>57</v>
      </c>
      <c r="C74" s="57"/>
      <c r="D74" s="57"/>
      <c r="E74" s="18"/>
      <c r="F74" s="19"/>
      <c r="G74" s="29"/>
      <c r="H74" s="20"/>
      <c r="J74" s="17">
        <v>57</v>
      </c>
      <c r="K74" s="57"/>
      <c r="L74" s="57"/>
      <c r="M74" s="18"/>
      <c r="N74" s="19"/>
      <c r="O74" s="29"/>
      <c r="P74" s="20"/>
      <c r="R74" s="276">
        <f>IFERROR(VLOOKUP(E74,RMS,4,FALSE),0)</f>
        <v>0</v>
      </c>
      <c r="S74" s="262">
        <f>IFERROR(VLOOKUP(E74,RMD,4,FALSE),0)</f>
        <v>0</v>
      </c>
      <c r="T74" s="263" t="str">
        <f t="shared" si="18"/>
        <v/>
      </c>
      <c r="U74" s="264" t="str">
        <f t="shared" si="19"/>
        <v/>
      </c>
      <c r="V74" s="264" t="str">
        <f>IF(E74="","",IF(LENB(E74)=10,"","×"))</f>
        <v/>
      </c>
      <c r="W74" s="264" t="str">
        <f>IF(E74="","",IF(COUNTA(E74:H74)=4,"","×"))</f>
        <v/>
      </c>
      <c r="X74" s="265" t="str">
        <f>IF(E74="","",IF(F74-AH74=0,"","×"))</f>
        <v/>
      </c>
      <c r="Y74" s="276">
        <f t="shared" si="20"/>
        <v>0</v>
      </c>
      <c r="Z74" s="262">
        <f t="shared" si="21"/>
        <v>0</v>
      </c>
      <c r="AA74" s="263" t="str">
        <f t="shared" si="22"/>
        <v/>
      </c>
      <c r="AB74" s="264" t="str">
        <f t="shared" si="23"/>
        <v/>
      </c>
      <c r="AC74" s="264" t="str">
        <f t="shared" si="24"/>
        <v/>
      </c>
      <c r="AD74" s="264" t="str">
        <f t="shared" si="25"/>
        <v/>
      </c>
      <c r="AE74" s="265" t="str">
        <f t="shared" si="26"/>
        <v/>
      </c>
      <c r="AG74" s="1">
        <f>DATEDIF(G74,DATE($AL$15,4,1),"Y")</f>
        <v>125</v>
      </c>
      <c r="AH74" s="1">
        <f t="shared" si="27"/>
        <v>4</v>
      </c>
      <c r="AI74" s="1">
        <f t="shared" si="28"/>
        <v>125</v>
      </c>
      <c r="AJ74" s="1">
        <f t="shared" si="29"/>
        <v>4</v>
      </c>
      <c r="AS74" s="1">
        <v>57</v>
      </c>
    </row>
    <row r="75" spans="1:45" ht="30" customHeight="1" x14ac:dyDescent="0.2">
      <c r="A75" s="32"/>
      <c r="B75" s="17">
        <v>58</v>
      </c>
      <c r="C75" s="57"/>
      <c r="D75" s="57"/>
      <c r="E75" s="18"/>
      <c r="F75" s="19"/>
      <c r="G75" s="29"/>
      <c r="H75" s="20"/>
      <c r="J75" s="17">
        <v>58</v>
      </c>
      <c r="K75" s="57"/>
      <c r="L75" s="57"/>
      <c r="M75" s="18"/>
      <c r="N75" s="19"/>
      <c r="O75" s="29"/>
      <c r="P75" s="20"/>
      <c r="R75" s="276">
        <f>IFERROR(VLOOKUP(E75,RMS,4,FALSE),0)</f>
        <v>0</v>
      </c>
      <c r="S75" s="262">
        <f>IFERROR(VLOOKUP(E75,RMD,4,FALSE),0)</f>
        <v>0</v>
      </c>
      <c r="T75" s="263" t="str">
        <f t="shared" si="18"/>
        <v/>
      </c>
      <c r="U75" s="264" t="str">
        <f t="shared" si="19"/>
        <v/>
      </c>
      <c r="V75" s="264" t="str">
        <f>IF(E75="","",IF(LENB(E75)=10,"","×"))</f>
        <v/>
      </c>
      <c r="W75" s="264" t="str">
        <f>IF(E75="","",IF(COUNTA(E75:H75)=4,"","×"))</f>
        <v/>
      </c>
      <c r="X75" s="265" t="str">
        <f>IF(E75="","",IF(F75-AH75=0,"","×"))</f>
        <v/>
      </c>
      <c r="Y75" s="276">
        <f t="shared" si="20"/>
        <v>0</v>
      </c>
      <c r="Z75" s="262">
        <f t="shared" si="21"/>
        <v>0</v>
      </c>
      <c r="AA75" s="263" t="str">
        <f t="shared" si="22"/>
        <v/>
      </c>
      <c r="AB75" s="264" t="str">
        <f t="shared" si="23"/>
        <v/>
      </c>
      <c r="AC75" s="264" t="str">
        <f t="shared" si="24"/>
        <v/>
      </c>
      <c r="AD75" s="264" t="str">
        <f t="shared" si="25"/>
        <v/>
      </c>
      <c r="AE75" s="265" t="str">
        <f t="shared" si="26"/>
        <v/>
      </c>
      <c r="AG75" s="1">
        <f>DATEDIF(G75,DATE($AL$15,4,1),"Y")</f>
        <v>125</v>
      </c>
      <c r="AH75" s="1">
        <f t="shared" si="27"/>
        <v>4</v>
      </c>
      <c r="AI75" s="1">
        <f t="shared" si="28"/>
        <v>125</v>
      </c>
      <c r="AJ75" s="1">
        <f t="shared" si="29"/>
        <v>4</v>
      </c>
      <c r="AS75" s="1">
        <v>58</v>
      </c>
    </row>
    <row r="76" spans="1:45" ht="30" customHeight="1" x14ac:dyDescent="0.2">
      <c r="A76" s="32"/>
      <c r="B76" s="17">
        <v>59</v>
      </c>
      <c r="C76" s="57"/>
      <c r="D76" s="57"/>
      <c r="E76" s="18"/>
      <c r="F76" s="19"/>
      <c r="G76" s="29"/>
      <c r="H76" s="20"/>
      <c r="J76" s="17">
        <v>59</v>
      </c>
      <c r="K76" s="57"/>
      <c r="L76" s="57"/>
      <c r="M76" s="18"/>
      <c r="N76" s="19"/>
      <c r="O76" s="29"/>
      <c r="P76" s="20"/>
      <c r="R76" s="276">
        <f t="shared" ref="R76:R77" si="72">IFERROR(VLOOKUP(E76,RMS,4,FALSE),0)</f>
        <v>0</v>
      </c>
      <c r="S76" s="262">
        <f t="shared" ref="S76:S77" si="73">IFERROR(VLOOKUP(E76,RMD,4,FALSE),0)</f>
        <v>0</v>
      </c>
      <c r="T76" s="263" t="str">
        <f t="shared" si="18"/>
        <v/>
      </c>
      <c r="U76" s="264" t="str">
        <f t="shared" si="19"/>
        <v/>
      </c>
      <c r="V76" s="264" t="str">
        <f t="shared" ref="V76:V77" si="74">IF(E76="","",IF(LENB(E76)=10,"","×"))</f>
        <v/>
      </c>
      <c r="W76" s="264" t="str">
        <f t="shared" ref="W76:W77" si="75">IF(E76="","",IF(COUNTA(E76:H76)=4,"","×"))</f>
        <v/>
      </c>
      <c r="X76" s="265" t="str">
        <f t="shared" ref="X76:X77" si="76">IF(E76="","",IF(F76-AH76=0,"","×"))</f>
        <v/>
      </c>
      <c r="Y76" s="276">
        <f t="shared" si="20"/>
        <v>0</v>
      </c>
      <c r="Z76" s="262">
        <f t="shared" si="21"/>
        <v>0</v>
      </c>
      <c r="AA76" s="263" t="str">
        <f t="shared" si="22"/>
        <v/>
      </c>
      <c r="AB76" s="264" t="str">
        <f t="shared" si="23"/>
        <v/>
      </c>
      <c r="AC76" s="264" t="str">
        <f t="shared" si="24"/>
        <v/>
      </c>
      <c r="AD76" s="264" t="str">
        <f t="shared" si="25"/>
        <v/>
      </c>
      <c r="AE76" s="265" t="str">
        <f t="shared" si="26"/>
        <v/>
      </c>
      <c r="AG76" s="1">
        <f t="shared" ref="AG76:AG77" si="77">DATEDIF(G76,DATE($AL$15,4,1),"Y")</f>
        <v>125</v>
      </c>
      <c r="AH76" s="1">
        <f t="shared" si="27"/>
        <v>4</v>
      </c>
      <c r="AI76" s="1">
        <f t="shared" si="28"/>
        <v>125</v>
      </c>
      <c r="AJ76" s="1">
        <f t="shared" si="29"/>
        <v>4</v>
      </c>
      <c r="AS76" s="1">
        <v>59</v>
      </c>
    </row>
    <row r="77" spans="1:45" ht="30" customHeight="1" thickBot="1" x14ac:dyDescent="0.25">
      <c r="A77" s="32"/>
      <c r="B77" s="48">
        <v>60</v>
      </c>
      <c r="C77" s="58"/>
      <c r="D77" s="58"/>
      <c r="E77" s="54"/>
      <c r="F77" s="28"/>
      <c r="G77" s="30"/>
      <c r="H77" s="31"/>
      <c r="J77" s="48">
        <v>60</v>
      </c>
      <c r="K77" s="58"/>
      <c r="L77" s="58"/>
      <c r="M77" s="54"/>
      <c r="N77" s="28"/>
      <c r="O77" s="30"/>
      <c r="P77" s="31"/>
      <c r="R77" s="277">
        <f t="shared" si="72"/>
        <v>0</v>
      </c>
      <c r="S77" s="266">
        <f t="shared" si="73"/>
        <v>0</v>
      </c>
      <c r="T77" s="267" t="str">
        <f t="shared" si="18"/>
        <v/>
      </c>
      <c r="U77" s="268" t="str">
        <f t="shared" si="19"/>
        <v/>
      </c>
      <c r="V77" s="268" t="str">
        <f t="shared" si="74"/>
        <v/>
      </c>
      <c r="W77" s="268" t="str">
        <f t="shared" si="75"/>
        <v/>
      </c>
      <c r="X77" s="269" t="str">
        <f t="shared" si="76"/>
        <v/>
      </c>
      <c r="Y77" s="277">
        <f t="shared" si="20"/>
        <v>0</v>
      </c>
      <c r="Z77" s="266">
        <f t="shared" si="21"/>
        <v>0</v>
      </c>
      <c r="AA77" s="267" t="str">
        <f t="shared" si="22"/>
        <v/>
      </c>
      <c r="AB77" s="268" t="str">
        <f t="shared" si="23"/>
        <v/>
      </c>
      <c r="AC77" s="268" t="str">
        <f t="shared" si="24"/>
        <v/>
      </c>
      <c r="AD77" s="268" t="str">
        <f t="shared" si="25"/>
        <v/>
      </c>
      <c r="AE77" s="269" t="str">
        <f t="shared" si="26"/>
        <v/>
      </c>
      <c r="AG77" s="1">
        <f t="shared" si="77"/>
        <v>125</v>
      </c>
      <c r="AH77" s="1">
        <f t="shared" si="27"/>
        <v>4</v>
      </c>
      <c r="AI77" s="1">
        <f t="shared" si="28"/>
        <v>125</v>
      </c>
      <c r="AJ77" s="1">
        <f t="shared" si="29"/>
        <v>4</v>
      </c>
      <c r="AS77" s="1">
        <v>60</v>
      </c>
    </row>
    <row r="78" spans="1:45" ht="13.8" thickBot="1" x14ac:dyDescent="0.25"/>
    <row r="79" spans="1:45" ht="61.2" customHeight="1" x14ac:dyDescent="0.2">
      <c r="B79" s="371" t="s">
        <v>46</v>
      </c>
      <c r="C79" s="372"/>
      <c r="D79" s="372"/>
      <c r="E79" s="372"/>
      <c r="F79" s="372"/>
      <c r="G79" s="372"/>
      <c r="H79" s="382"/>
      <c r="J79" s="371" t="s">
        <v>47</v>
      </c>
      <c r="K79" s="372"/>
      <c r="L79" s="372"/>
      <c r="M79" s="372"/>
      <c r="N79" s="372"/>
      <c r="O79" s="372"/>
      <c r="P79" s="382"/>
      <c r="R79" s="375" t="s">
        <v>48</v>
      </c>
      <c r="S79" s="376"/>
      <c r="T79" s="376"/>
      <c r="U79" s="376"/>
      <c r="V79" s="376"/>
      <c r="W79" s="376"/>
      <c r="X79" s="376"/>
      <c r="Y79" s="376"/>
      <c r="Z79" s="377"/>
    </row>
    <row r="80" spans="1:45" ht="30" customHeight="1" x14ac:dyDescent="0.2">
      <c r="B80" s="6" t="s">
        <v>49</v>
      </c>
      <c r="C80" s="3" t="s">
        <v>50</v>
      </c>
      <c r="D80" s="3" t="s">
        <v>27</v>
      </c>
      <c r="E80" s="3" t="s">
        <v>51</v>
      </c>
      <c r="F80" s="2" t="s">
        <v>29</v>
      </c>
      <c r="G80" s="8" t="s">
        <v>52</v>
      </c>
      <c r="H80" s="274" t="s">
        <v>31</v>
      </c>
      <c r="J80" s="6" t="s">
        <v>49</v>
      </c>
      <c r="K80" s="3" t="s">
        <v>50</v>
      </c>
      <c r="L80" s="3" t="s">
        <v>27</v>
      </c>
      <c r="M80" s="3" t="s">
        <v>51</v>
      </c>
      <c r="N80" s="2" t="s">
        <v>29</v>
      </c>
      <c r="O80" s="8" t="s">
        <v>52</v>
      </c>
      <c r="P80" s="274" t="s">
        <v>31</v>
      </c>
      <c r="S80" s="378" t="s">
        <v>21</v>
      </c>
      <c r="T80" s="379"/>
      <c r="U80" s="379"/>
      <c r="V80" s="380"/>
      <c r="W80" s="381" t="s">
        <v>22</v>
      </c>
      <c r="X80" s="379"/>
      <c r="Y80" s="379"/>
      <c r="Z80" s="380"/>
    </row>
    <row r="81" spans="1:26" ht="41.4" customHeight="1" thickBot="1" x14ac:dyDescent="0.25">
      <c r="B81" s="342" t="s">
        <v>53</v>
      </c>
      <c r="C81" s="343"/>
      <c r="D81" s="343"/>
      <c r="E81" s="343"/>
      <c r="F81" s="343"/>
      <c r="G81" s="343"/>
      <c r="H81" s="344"/>
      <c r="J81" s="342" t="s">
        <v>53</v>
      </c>
      <c r="K81" s="343"/>
      <c r="L81" s="343"/>
      <c r="M81" s="343"/>
      <c r="N81" s="343"/>
      <c r="O81" s="343"/>
      <c r="P81" s="344"/>
      <c r="S81" s="222" t="s">
        <v>54</v>
      </c>
      <c r="T81" s="222" t="s">
        <v>55</v>
      </c>
      <c r="U81" s="222" t="s">
        <v>56</v>
      </c>
      <c r="V81" s="222" t="s">
        <v>57</v>
      </c>
      <c r="W81" s="222" t="s">
        <v>54</v>
      </c>
      <c r="X81" s="222" t="s">
        <v>55</v>
      </c>
      <c r="Y81" s="222" t="s">
        <v>56</v>
      </c>
      <c r="Z81" s="222" t="s">
        <v>57</v>
      </c>
    </row>
    <row r="82" spans="1:26" ht="30" customHeight="1" x14ac:dyDescent="0.2">
      <c r="A82" s="307">
        <v>1</v>
      </c>
      <c r="B82" s="69"/>
      <c r="C82" s="308" t="str">
        <f>IF(B82="","",IF(D82+D83&gt;0,D82+D83,0))</f>
        <v/>
      </c>
      <c r="D82" s="70" t="str" cm="1">
        <f t="array" ref="D82">IF(B82="","",INDEX(motoM,B82,3))</f>
        <v/>
      </c>
      <c r="E82" s="35" t="str" cm="1">
        <f t="array" ref="E82">IF(B82="","",INDEX(motoM,B82,4))</f>
        <v/>
      </c>
      <c r="F82" s="71" t="str" cm="1">
        <f t="array" ref="F82">IF(B82="","",INDEX(motoM,B82,5))</f>
        <v/>
      </c>
      <c r="G82" s="72" t="str" cm="1">
        <f t="array" ref="G82">IF(B82="","",IF(INDEX(motoM,B82,6)=0,"",INDEX(motoM,B82,6)))</f>
        <v/>
      </c>
      <c r="H82" s="73" t="str" cm="1">
        <f t="array" ref="H82">IF(B82="","",INDEX(motoM,B82,7))</f>
        <v/>
      </c>
      <c r="J82" s="69"/>
      <c r="K82" s="308" t="str">
        <f>IF(J82="","",IF(L82+L83&gt;0,L82+L83,0))</f>
        <v/>
      </c>
      <c r="L82" s="70" t="str" cm="1">
        <f t="array" ref="L82">IF(J82="","",INDEX(motoF,J82,3))</f>
        <v/>
      </c>
      <c r="M82" s="35" t="str" cm="1">
        <f t="array" ref="M82">IF(J82="","",INDEX(motoF,J82,4))</f>
        <v/>
      </c>
      <c r="N82" s="71" t="str" cm="1">
        <f t="array" ref="N82">IF(J82="","",INDEX(motoF,J82,5))</f>
        <v/>
      </c>
      <c r="O82" s="72" t="str" cm="1">
        <f t="array" ref="O82">IF(J82="","",IF(INDEX(motoF,J82,6)=0,"",INDEX(motoF,J82,6)))</f>
        <v/>
      </c>
      <c r="P82" s="73" t="str" cm="1">
        <f t="array" ref="P82">IF(J82="","",INDEX(motoF,J82,7))</f>
        <v/>
      </c>
      <c r="Q82" s="310">
        <v>1</v>
      </c>
      <c r="S82" s="311">
        <f>IF(B82+B83=0,100,B82+B83)</f>
        <v>100</v>
      </c>
      <c r="T82" s="302" t="str">
        <f>IF(S82=100,"",IF(C82=MAX(C82:C131),"","×"))</f>
        <v/>
      </c>
      <c r="U82" s="302" t="str">
        <f>IF(S82=MIN(S82:S101),"","注意")</f>
        <v/>
      </c>
      <c r="V82" s="305" t="str">
        <f>IF(S82=100,"",IF(S82=S84,"次と同じ注意",""))</f>
        <v/>
      </c>
      <c r="W82" s="311">
        <f>IF(J82+J83=0,100,J82+J83)</f>
        <v>100</v>
      </c>
      <c r="X82" s="302" t="str">
        <f>IF(W82=100,"",IF(K82=MAX(K82:K131),"","×"))</f>
        <v/>
      </c>
      <c r="Y82" s="302" t="str">
        <f>IF(W82=MIN(W82:W101),"","注意")</f>
        <v/>
      </c>
      <c r="Z82" s="305" t="str">
        <f>IF(W82=100,"",IF(W82=W84,"同じ"&amp;CHAR(10)&amp;"注意",""))</f>
        <v/>
      </c>
    </row>
    <row r="83" spans="1:26" ht="30" customHeight="1" thickBot="1" x14ac:dyDescent="0.25">
      <c r="A83" s="307"/>
      <c r="B83" s="33"/>
      <c r="C83" s="309"/>
      <c r="D83" s="63" t="str" cm="1">
        <f t="array" ref="D83">IF(B83="","",INDEX(motoM,B83,3))</f>
        <v/>
      </c>
      <c r="E83" s="64" t="str" cm="1">
        <f t="array" ref="E83">IF(B83="","",INDEX(motoM,B83,4))</f>
        <v/>
      </c>
      <c r="F83" s="65" t="str" cm="1">
        <f t="array" ref="F83">IF(B83="","",INDEX(motoM,B83,5))</f>
        <v/>
      </c>
      <c r="G83" s="66" t="str" cm="1">
        <f t="array" ref="G83">IF(B83="","",IF(INDEX(motoM,B83,6)=0,"",INDEX(motoM,B83,6)))</f>
        <v/>
      </c>
      <c r="H83" s="67" t="str" cm="1">
        <f t="array" ref="H83">IF(B83="","",INDEX(motoM,B83,7))</f>
        <v/>
      </c>
      <c r="J83" s="33"/>
      <c r="K83" s="309"/>
      <c r="L83" s="63" t="str" cm="1">
        <f t="array" ref="L83">IF(J83="","",INDEX(motoF,J83,3))</f>
        <v/>
      </c>
      <c r="M83" s="64" t="str" cm="1">
        <f t="array" ref="M83">IF(J83="","",INDEX(motoF,J83,4))</f>
        <v/>
      </c>
      <c r="N83" s="65" t="str" cm="1">
        <f t="array" ref="N83">IF(J83="","",INDEX(motoF,J83,5))</f>
        <v/>
      </c>
      <c r="O83" s="66" t="str" cm="1">
        <f t="array" ref="O83">IF(J83="","",IF(INDEX(motoF,J83,6)=0,"",INDEX(motoF,J83,6)))</f>
        <v/>
      </c>
      <c r="P83" s="67" t="str" cm="1">
        <f t="array" ref="P83">IF(J83="","",INDEX(motoF,J83,7))</f>
        <v/>
      </c>
      <c r="Q83" s="310"/>
      <c r="S83" s="314"/>
      <c r="T83" s="303"/>
      <c r="U83" s="303"/>
      <c r="V83" s="313"/>
      <c r="W83" s="314"/>
      <c r="X83" s="303"/>
      <c r="Y83" s="303"/>
      <c r="Z83" s="313"/>
    </row>
    <row r="84" spans="1:26" ht="30" customHeight="1" x14ac:dyDescent="0.2">
      <c r="A84" s="307">
        <v>2</v>
      </c>
      <c r="B84" s="69"/>
      <c r="C84" s="308" t="str">
        <f>IF(B84="","",IF(D84+D85&gt;0,D84+D85,0))</f>
        <v/>
      </c>
      <c r="D84" s="70" t="str" cm="1">
        <f t="array" ref="D84">IF(B84="","",INDEX(motoM,B84,3))</f>
        <v/>
      </c>
      <c r="E84" s="35" t="str" cm="1">
        <f t="array" ref="E84">IF(B84="","",INDEX(motoM,B84,4))</f>
        <v/>
      </c>
      <c r="F84" s="71" t="str" cm="1">
        <f t="array" ref="F84">IF(B84="","",INDEX(motoM,B84,5))</f>
        <v/>
      </c>
      <c r="G84" s="72" t="str" cm="1">
        <f t="array" ref="G84">IF(B84="","",IF(INDEX(motoM,B84,6)=0,"",INDEX(motoM,B84,6)))</f>
        <v/>
      </c>
      <c r="H84" s="73" t="str" cm="1">
        <f t="array" ref="H84">IF(B84="","",INDEX(motoM,B84,7))</f>
        <v/>
      </c>
      <c r="J84" s="69"/>
      <c r="K84" s="308" t="str">
        <f>IF(J84="","",IF(L84+L85&gt;0,L84+L85,0))</f>
        <v/>
      </c>
      <c r="L84" s="70" t="str" cm="1">
        <f t="array" ref="L84">IF(J84="","",INDEX(motoF,J84,3))</f>
        <v/>
      </c>
      <c r="M84" s="35" t="str" cm="1">
        <f t="array" ref="M84">IF(J84="","",INDEX(motoF,J84,4))</f>
        <v/>
      </c>
      <c r="N84" s="71" t="str" cm="1">
        <f t="array" ref="N84">IF(J84="","",INDEX(motoF,J84,5))</f>
        <v/>
      </c>
      <c r="O84" s="72" t="str" cm="1">
        <f t="array" ref="O84">IF(J84="","",IF(INDEX(motoF,J84,6)=0,"",INDEX(motoF,J84,6)))</f>
        <v/>
      </c>
      <c r="P84" s="73" t="str" cm="1">
        <f t="array" ref="P84">IF(J84="","",INDEX(motoF,J84,7))</f>
        <v/>
      </c>
      <c r="Q84" s="310">
        <v>2</v>
      </c>
      <c r="S84" s="311">
        <f>IF(B84+B85=0,100,B84+B85)</f>
        <v>100</v>
      </c>
      <c r="T84" s="302" t="str">
        <f>IF(S84=100,"",IF(C84=MAX(C84:C131),"","×"))</f>
        <v/>
      </c>
      <c r="U84" s="302" t="str">
        <f>IF(S84=MIN(S84:S103),"","注意")</f>
        <v/>
      </c>
      <c r="V84" s="305" t="str">
        <f>IF(S84=100,"",IF(S84=S86,"次と同じ注意",""))</f>
        <v/>
      </c>
      <c r="W84" s="311">
        <f>IF(J84+J85=0,100,J84+J85)</f>
        <v>100</v>
      </c>
      <c r="X84" s="302" t="str">
        <f>IF(W84=100,"",IF(K84=MAX(K84:K131),"","×"))</f>
        <v/>
      </c>
      <c r="Y84" s="302" t="str">
        <f>IF(W84=MIN(W84:W103),"","注意")</f>
        <v/>
      </c>
      <c r="Z84" s="305" t="str">
        <f>IF(W84=100,"",IF(W84=W86,"同じ"&amp;CHAR(10)&amp;"注意",""))</f>
        <v/>
      </c>
    </row>
    <row r="85" spans="1:26" ht="30" customHeight="1" thickBot="1" x14ac:dyDescent="0.25">
      <c r="A85" s="307"/>
      <c r="B85" s="33"/>
      <c r="C85" s="309"/>
      <c r="D85" s="63" t="str" cm="1">
        <f t="array" ref="D85">IF(B85="","",INDEX(motoM,B85,3))</f>
        <v/>
      </c>
      <c r="E85" s="64" t="str" cm="1">
        <f t="array" ref="E85">IF(B85="","",INDEX(motoM,B85,4))</f>
        <v/>
      </c>
      <c r="F85" s="65" t="str" cm="1">
        <f t="array" ref="F85">IF(B85="","",INDEX(motoM,B85,5))</f>
        <v/>
      </c>
      <c r="G85" s="66" t="str" cm="1">
        <f t="array" ref="G85">IF(B85="","",IF(INDEX(motoM,B85,6)=0,"",INDEX(motoM,B85,6)))</f>
        <v/>
      </c>
      <c r="H85" s="67" t="str" cm="1">
        <f t="array" ref="H85">IF(B85="","",INDEX(motoM,B85,7))</f>
        <v/>
      </c>
      <c r="J85" s="33"/>
      <c r="K85" s="309"/>
      <c r="L85" s="63" t="str" cm="1">
        <f t="array" ref="L85">IF(J85="","",INDEX(motoF,J85,3))</f>
        <v/>
      </c>
      <c r="M85" s="64" t="str" cm="1">
        <f t="array" ref="M85">IF(J85="","",INDEX(motoF,J85,4))</f>
        <v/>
      </c>
      <c r="N85" s="65" t="str" cm="1">
        <f t="array" ref="N85">IF(J85="","",INDEX(motoF,J85,5))</f>
        <v/>
      </c>
      <c r="O85" s="66" t="str" cm="1">
        <f t="array" ref="O85">IF(J85="","",IF(INDEX(motoF,J85,6)=0,"",INDEX(motoF,J85,6)))</f>
        <v/>
      </c>
      <c r="P85" s="67" t="str" cm="1">
        <f t="array" ref="P85">IF(J85="","",INDEX(motoF,J85,7))</f>
        <v/>
      </c>
      <c r="Q85" s="310"/>
      <c r="S85" s="314"/>
      <c r="T85" s="303"/>
      <c r="U85" s="303"/>
      <c r="V85" s="313"/>
      <c r="W85" s="314"/>
      <c r="X85" s="303"/>
      <c r="Y85" s="303"/>
      <c r="Z85" s="313"/>
    </row>
    <row r="86" spans="1:26" ht="30" customHeight="1" x14ac:dyDescent="0.2">
      <c r="A86" s="307">
        <v>3</v>
      </c>
      <c r="B86" s="69"/>
      <c r="C86" s="308" t="str">
        <f>IF(B86="","",IF(D86+D87&gt;0,D86+D87,0))</f>
        <v/>
      </c>
      <c r="D86" s="70" t="str" cm="1">
        <f t="array" ref="D86">IF(B86="","",INDEX(motoM,B86,3))</f>
        <v/>
      </c>
      <c r="E86" s="35" t="str" cm="1">
        <f t="array" ref="E86">IF(B86="","",INDEX(motoM,B86,4))</f>
        <v/>
      </c>
      <c r="F86" s="71" t="str" cm="1">
        <f t="array" ref="F86">IF(B86="","",INDEX(motoM,B86,5))</f>
        <v/>
      </c>
      <c r="G86" s="72" t="str" cm="1">
        <f t="array" ref="G86">IF(B86="","",IF(INDEX(motoM,B86,6)=0,"",INDEX(motoM,B86,6)))</f>
        <v/>
      </c>
      <c r="H86" s="73" t="str" cm="1">
        <f t="array" ref="H86">IF(B86="","",INDEX(motoM,B86,7))</f>
        <v/>
      </c>
      <c r="J86" s="69"/>
      <c r="K86" s="308" t="str">
        <f>IF(J86="","",IF(L86+L87&gt;0,L86+L87,0))</f>
        <v/>
      </c>
      <c r="L86" s="70" t="str" cm="1">
        <f t="array" ref="L86">IF(J86="","",INDEX(motoF,J86,3))</f>
        <v/>
      </c>
      <c r="M86" s="35" t="str" cm="1">
        <f t="array" ref="M86">IF(J86="","",INDEX(motoF,J86,4))</f>
        <v/>
      </c>
      <c r="N86" s="71" t="str" cm="1">
        <f t="array" ref="N86">IF(J86="","",INDEX(motoF,J86,5))</f>
        <v/>
      </c>
      <c r="O86" s="72" t="str" cm="1">
        <f t="array" ref="O86">IF(J86="","",IF(INDEX(motoF,J86,6)=0,"",INDEX(motoF,J86,6)))</f>
        <v/>
      </c>
      <c r="P86" s="73" t="str" cm="1">
        <f t="array" ref="P86">IF(J86="","",INDEX(motoF,J86,7))</f>
        <v/>
      </c>
      <c r="Q86" s="310">
        <v>3</v>
      </c>
      <c r="S86" s="311">
        <f>IF(B86+B87=0,100,B86+B87)</f>
        <v>100</v>
      </c>
      <c r="T86" s="302" t="str">
        <f t="shared" ref="T86" si="78">IF(S86=100,"",IF(C86=MAX(C86:C133),"","×"))</f>
        <v/>
      </c>
      <c r="U86" s="302" t="str">
        <f>IF(S86=MIN(S86:S105),"","注意")</f>
        <v/>
      </c>
      <c r="V86" s="305" t="str">
        <f>IF(S86=100,"",IF(S86=S88,"次と同じ注意",""))</f>
        <v/>
      </c>
      <c r="W86" s="311">
        <f>IF(J86+J87=0,100,J86+J87)</f>
        <v>100</v>
      </c>
      <c r="X86" s="302" t="str">
        <f t="shared" ref="X86" si="79">IF(W86=100,"",IF(K86=MAX(K86:K133),"","×"))</f>
        <v/>
      </c>
      <c r="Y86" s="302" t="str">
        <f>IF(W86=MIN(W86:W105),"","注意")</f>
        <v/>
      </c>
      <c r="Z86" s="305" t="str">
        <f>IF(W86=100,"",IF(W86=W88,"同じ"&amp;CHAR(10)&amp;"注意",""))</f>
        <v/>
      </c>
    </row>
    <row r="87" spans="1:26" ht="30" customHeight="1" thickBot="1" x14ac:dyDescent="0.25">
      <c r="A87" s="307"/>
      <c r="B87" s="33"/>
      <c r="C87" s="309"/>
      <c r="D87" s="63" t="str" cm="1">
        <f t="array" ref="D87">IF(B87="","",INDEX(motoM,B87,3))</f>
        <v/>
      </c>
      <c r="E87" s="64" t="str" cm="1">
        <f t="array" ref="E87">IF(B87="","",INDEX(motoM,B87,4))</f>
        <v/>
      </c>
      <c r="F87" s="65" t="str" cm="1">
        <f t="array" ref="F87">IF(B87="","",INDEX(motoM,B87,5))</f>
        <v/>
      </c>
      <c r="G87" s="66" t="str" cm="1">
        <f t="array" ref="G87">IF(B87="","",IF(INDEX(motoM,B87,6)=0,"",INDEX(motoM,B87,6)))</f>
        <v/>
      </c>
      <c r="H87" s="67" t="str" cm="1">
        <f t="array" ref="H87">IF(B87="","",INDEX(motoM,B87,7))</f>
        <v/>
      </c>
      <c r="J87" s="33"/>
      <c r="K87" s="309"/>
      <c r="L87" s="63" t="str" cm="1">
        <f t="array" ref="L87">IF(J87="","",INDEX(motoF,J87,3))</f>
        <v/>
      </c>
      <c r="M87" s="64" t="str" cm="1">
        <f t="array" ref="M87">IF(J87="","",INDEX(motoF,J87,4))</f>
        <v/>
      </c>
      <c r="N87" s="65" t="str" cm="1">
        <f t="array" ref="N87">IF(J87="","",INDEX(motoF,J87,5))</f>
        <v/>
      </c>
      <c r="O87" s="66" t="str" cm="1">
        <f t="array" ref="O87">IF(J87="","",IF(INDEX(motoF,J87,6)=0,"",INDEX(motoF,J87,6)))</f>
        <v/>
      </c>
      <c r="P87" s="67" t="str" cm="1">
        <f t="array" ref="P87">IF(J87="","",INDEX(motoF,J87,7))</f>
        <v/>
      </c>
      <c r="Q87" s="310"/>
      <c r="S87" s="314"/>
      <c r="T87" s="303"/>
      <c r="U87" s="303"/>
      <c r="V87" s="313"/>
      <c r="W87" s="314"/>
      <c r="X87" s="303"/>
      <c r="Y87" s="303"/>
      <c r="Z87" s="313"/>
    </row>
    <row r="88" spans="1:26" ht="30" customHeight="1" x14ac:dyDescent="0.2">
      <c r="A88" s="307">
        <v>4</v>
      </c>
      <c r="B88" s="69"/>
      <c r="C88" s="308" t="str">
        <f>IF(B88="","",IF(D88+D89&gt;0,D88+D89,0))</f>
        <v/>
      </c>
      <c r="D88" s="70" t="str" cm="1">
        <f t="array" ref="D88">IF(B88="","",INDEX(motoM,B88,3))</f>
        <v/>
      </c>
      <c r="E88" s="35" t="str" cm="1">
        <f t="array" ref="E88">IF(B88="","",INDEX(motoM,B88,4))</f>
        <v/>
      </c>
      <c r="F88" s="71" t="str" cm="1">
        <f t="array" ref="F88">IF(B88="","",INDEX(motoM,B88,5))</f>
        <v/>
      </c>
      <c r="G88" s="72" t="str" cm="1">
        <f t="array" ref="G88">IF(B88="","",IF(INDEX(motoM,B88,6)=0,"",INDEX(motoM,B88,6)))</f>
        <v/>
      </c>
      <c r="H88" s="73" t="str" cm="1">
        <f t="array" ref="H88">IF(B88="","",INDEX(motoM,B88,7))</f>
        <v/>
      </c>
      <c r="J88" s="69"/>
      <c r="K88" s="308" t="str">
        <f>IF(J88="","",IF(L88+L89&gt;0,L88+L89,0))</f>
        <v/>
      </c>
      <c r="L88" s="70" t="str" cm="1">
        <f t="array" ref="L88">IF(J88="","",INDEX(motoF,J88,3))</f>
        <v/>
      </c>
      <c r="M88" s="35" t="str" cm="1">
        <f t="array" ref="M88">IF(J88="","",INDEX(motoF,J88,4))</f>
        <v/>
      </c>
      <c r="N88" s="71" t="str" cm="1">
        <f t="array" ref="N88">IF(J88="","",INDEX(motoF,J88,5))</f>
        <v/>
      </c>
      <c r="O88" s="72" t="str" cm="1">
        <f t="array" ref="O88">IF(J88="","",IF(INDEX(motoF,J88,6)=0,"",INDEX(motoF,J88,6)))</f>
        <v/>
      </c>
      <c r="P88" s="73" t="str" cm="1">
        <f t="array" ref="P88">IF(J88="","",INDEX(motoF,J88,7))</f>
        <v/>
      </c>
      <c r="Q88" s="310">
        <v>4</v>
      </c>
      <c r="S88" s="311">
        <f>IF(B88+B89=0,100,B88+B89)</f>
        <v>100</v>
      </c>
      <c r="T88" s="302" t="str">
        <f t="shared" ref="T88" si="80">IF(S88=100,"",IF(C88=MAX(C88:C135),"","×"))</f>
        <v/>
      </c>
      <c r="U88" s="302" t="str">
        <f>IF(S88=MIN(S88:S107),"","注意")</f>
        <v/>
      </c>
      <c r="V88" s="305" t="str">
        <f>IF(S88=100,"",IF(S88=S90,"次と同じ注意",""))</f>
        <v/>
      </c>
      <c r="W88" s="311">
        <f>IF(J88+J89=0,100,J88+J89)</f>
        <v>100</v>
      </c>
      <c r="X88" s="302" t="str">
        <f t="shared" ref="X88" si="81">IF(W88=100,"",IF(K88=MAX(K88:K135),"","×"))</f>
        <v/>
      </c>
      <c r="Y88" s="302" t="str">
        <f>IF(W88=MIN(W88:W107),"","注意")</f>
        <v/>
      </c>
      <c r="Z88" s="305" t="str">
        <f>IF(W88=100,"",IF(W88=W90,"同じ"&amp;CHAR(10)&amp;"注意",""))</f>
        <v/>
      </c>
    </row>
    <row r="89" spans="1:26" ht="30" customHeight="1" thickBot="1" x14ac:dyDescent="0.25">
      <c r="A89" s="307"/>
      <c r="B89" s="33"/>
      <c r="C89" s="309"/>
      <c r="D89" s="63" t="str" cm="1">
        <f t="array" ref="D89">IF(B89="","",INDEX(motoM,B89,3))</f>
        <v/>
      </c>
      <c r="E89" s="64" t="str" cm="1">
        <f t="array" ref="E89">IF(B89="","",INDEX(motoM,B89,4))</f>
        <v/>
      </c>
      <c r="F89" s="65" t="str" cm="1">
        <f t="array" ref="F89">IF(B89="","",INDEX(motoM,B89,5))</f>
        <v/>
      </c>
      <c r="G89" s="66" t="str" cm="1">
        <f t="array" ref="G89">IF(B89="","",IF(INDEX(motoM,B89,6)=0,"",INDEX(motoM,B89,6)))</f>
        <v/>
      </c>
      <c r="H89" s="67" t="str" cm="1">
        <f t="array" ref="H89">IF(B89="","",INDEX(motoM,B89,7))</f>
        <v/>
      </c>
      <c r="J89" s="33"/>
      <c r="K89" s="309"/>
      <c r="L89" s="63" t="str" cm="1">
        <f t="array" ref="L89">IF(J89="","",INDEX(motoF,J89,3))</f>
        <v/>
      </c>
      <c r="M89" s="64" t="str" cm="1">
        <f t="array" ref="M89">IF(J89="","",INDEX(motoF,J89,4))</f>
        <v/>
      </c>
      <c r="N89" s="65" t="str" cm="1">
        <f t="array" ref="N89">IF(J89="","",INDEX(motoF,J89,5))</f>
        <v/>
      </c>
      <c r="O89" s="66" t="str" cm="1">
        <f t="array" ref="O89">IF(J89="","",IF(INDEX(motoF,J89,6)=0,"",INDEX(motoF,J89,6)))</f>
        <v/>
      </c>
      <c r="P89" s="67" t="str" cm="1">
        <f t="array" ref="P89">IF(J89="","",INDEX(motoF,J89,7))</f>
        <v/>
      </c>
      <c r="Q89" s="310"/>
      <c r="S89" s="314"/>
      <c r="T89" s="303"/>
      <c r="U89" s="303"/>
      <c r="V89" s="313"/>
      <c r="W89" s="314"/>
      <c r="X89" s="303"/>
      <c r="Y89" s="303"/>
      <c r="Z89" s="313"/>
    </row>
    <row r="90" spans="1:26" ht="30" customHeight="1" x14ac:dyDescent="0.2">
      <c r="A90" s="307">
        <v>5</v>
      </c>
      <c r="B90" s="69"/>
      <c r="C90" s="308" t="str">
        <f>IF(B90="","",IF(D90+D91&gt;0,D90+D91,0))</f>
        <v/>
      </c>
      <c r="D90" s="70" t="str" cm="1">
        <f t="array" ref="D90">IF(B90="","",INDEX(motoM,B90,3))</f>
        <v/>
      </c>
      <c r="E90" s="35" t="str" cm="1">
        <f t="array" ref="E90">IF(B90="","",INDEX(motoM,B90,4))</f>
        <v/>
      </c>
      <c r="F90" s="71" t="str" cm="1">
        <f t="array" ref="F90">IF(B90="","",INDEX(motoM,B90,5))</f>
        <v/>
      </c>
      <c r="G90" s="72" t="str" cm="1">
        <f t="array" ref="G90">IF(B90="","",IF(INDEX(motoM,B90,6)=0,"",INDEX(motoM,B90,6)))</f>
        <v/>
      </c>
      <c r="H90" s="73" t="str" cm="1">
        <f t="array" ref="H90">IF(B90="","",INDEX(motoM,B90,7))</f>
        <v/>
      </c>
      <c r="J90" s="69"/>
      <c r="K90" s="308" t="str">
        <f>IF(J90="","",IF(L90+L91&gt;0,L90+L91,0))</f>
        <v/>
      </c>
      <c r="L90" s="70" t="str" cm="1">
        <f t="array" ref="L90">IF(J90="","",INDEX(motoF,J90,3))</f>
        <v/>
      </c>
      <c r="M90" s="35" t="str" cm="1">
        <f t="array" ref="M90">IF(J90="","",INDEX(motoF,J90,4))</f>
        <v/>
      </c>
      <c r="N90" s="71" t="str" cm="1">
        <f t="array" ref="N90">IF(J90="","",INDEX(motoF,J90,5))</f>
        <v/>
      </c>
      <c r="O90" s="72" t="str" cm="1">
        <f t="array" ref="O90">IF(J90="","",IF(INDEX(motoF,J90,6)=0,"",INDEX(motoF,J90,6)))</f>
        <v/>
      </c>
      <c r="P90" s="73" t="str" cm="1">
        <f t="array" ref="P90">IF(J90="","",INDEX(motoF,J90,7))</f>
        <v/>
      </c>
      <c r="Q90" s="310">
        <v>5</v>
      </c>
      <c r="S90" s="311">
        <f>IF(B90+B91=0,100,B90+B91)</f>
        <v>100</v>
      </c>
      <c r="T90" s="302" t="str">
        <f t="shared" ref="T90" si="82">IF(S90=100,"",IF(C90=MAX(C90:C137),"","×"))</f>
        <v/>
      </c>
      <c r="U90" s="302" t="str">
        <f>IF(S90=MIN(S90:S109),"","注意")</f>
        <v/>
      </c>
      <c r="V90" s="305" t="str">
        <f>IF(S90=100,"",IF(S90=S92,"次と同じ注意",""))</f>
        <v/>
      </c>
      <c r="W90" s="311">
        <f>IF(J90+J91=0,100,J90+J91)</f>
        <v>100</v>
      </c>
      <c r="X90" s="302" t="str">
        <f t="shared" ref="X90" si="83">IF(W90=100,"",IF(K90=MAX(K90:K137),"","×"))</f>
        <v/>
      </c>
      <c r="Y90" s="302" t="str">
        <f>IF(W90=MIN(W90:W109),"","注意")</f>
        <v/>
      </c>
      <c r="Z90" s="305" t="str">
        <f>IF(W90=100,"",IF(W90=W92,"同じ"&amp;CHAR(10)&amp;"注意",""))</f>
        <v/>
      </c>
    </row>
    <row r="91" spans="1:26" ht="30" customHeight="1" thickBot="1" x14ac:dyDescent="0.25">
      <c r="A91" s="307"/>
      <c r="B91" s="33"/>
      <c r="C91" s="309"/>
      <c r="D91" s="63" t="str" cm="1">
        <f t="array" ref="D91">IF(B91="","",INDEX(motoM,B91,3))</f>
        <v/>
      </c>
      <c r="E91" s="64" t="str" cm="1">
        <f t="array" ref="E91">IF(B91="","",INDEX(motoM,B91,4))</f>
        <v/>
      </c>
      <c r="F91" s="65" t="str" cm="1">
        <f t="array" ref="F91">IF(B91="","",INDEX(motoM,B91,5))</f>
        <v/>
      </c>
      <c r="G91" s="66" t="str" cm="1">
        <f t="array" ref="G91">IF(B91="","",IF(INDEX(motoM,B91,6)=0,"",INDEX(motoM,B91,6)))</f>
        <v/>
      </c>
      <c r="H91" s="67" t="str" cm="1">
        <f t="array" ref="H91">IF(B91="","",INDEX(motoM,B91,7))</f>
        <v/>
      </c>
      <c r="J91" s="33"/>
      <c r="K91" s="309"/>
      <c r="L91" s="63" t="str" cm="1">
        <f t="array" ref="L91">IF(J91="","",INDEX(motoF,J91,3))</f>
        <v/>
      </c>
      <c r="M91" s="64" t="str" cm="1">
        <f t="array" ref="M91">IF(J91="","",INDEX(motoF,J91,4))</f>
        <v/>
      </c>
      <c r="N91" s="65" t="str" cm="1">
        <f t="array" ref="N91">IF(J91="","",INDEX(motoF,J91,5))</f>
        <v/>
      </c>
      <c r="O91" s="66" t="str" cm="1">
        <f t="array" ref="O91">IF(J91="","",IF(INDEX(motoF,J91,6)=0,"",INDEX(motoF,J91,6)))</f>
        <v/>
      </c>
      <c r="P91" s="67" t="str" cm="1">
        <f t="array" ref="P91">IF(J91="","",INDEX(motoF,J91,7))</f>
        <v/>
      </c>
      <c r="Q91" s="310"/>
      <c r="S91" s="314"/>
      <c r="T91" s="303"/>
      <c r="U91" s="303"/>
      <c r="V91" s="313"/>
      <c r="W91" s="314"/>
      <c r="X91" s="303"/>
      <c r="Y91" s="303"/>
      <c r="Z91" s="313"/>
    </row>
    <row r="92" spans="1:26" ht="30" customHeight="1" x14ac:dyDescent="0.2">
      <c r="A92" s="307">
        <v>6</v>
      </c>
      <c r="B92" s="69"/>
      <c r="C92" s="308" t="str">
        <f>IF(B92="","",IF(D92+D93&gt;0,D92+D93,0))</f>
        <v/>
      </c>
      <c r="D92" s="70" t="str" cm="1">
        <f t="array" ref="D92">IF(B92="","",INDEX(motoM,B92,3))</f>
        <v/>
      </c>
      <c r="E92" s="35" t="str" cm="1">
        <f t="array" ref="E92">IF(B92="","",INDEX(motoM,B92,4))</f>
        <v/>
      </c>
      <c r="F92" s="71" t="str" cm="1">
        <f t="array" ref="F92">IF(B92="","",INDEX(motoM,B92,5))</f>
        <v/>
      </c>
      <c r="G92" s="72" t="str" cm="1">
        <f t="array" ref="G92">IF(B92="","",IF(INDEX(motoM,B92,6)=0,"",INDEX(motoM,B92,6)))</f>
        <v/>
      </c>
      <c r="H92" s="73" t="str" cm="1">
        <f t="array" ref="H92">IF(B92="","",INDEX(motoM,B92,7))</f>
        <v/>
      </c>
      <c r="J92" s="69"/>
      <c r="K92" s="308" t="str">
        <f>IF(J92="","",IF(L92+L93&gt;0,L92+L93,0))</f>
        <v/>
      </c>
      <c r="L92" s="70" t="str" cm="1">
        <f t="array" ref="L92">IF(J92="","",INDEX(motoF,J92,3))</f>
        <v/>
      </c>
      <c r="M92" s="35" t="str" cm="1">
        <f t="array" ref="M92">IF(J92="","",INDEX(motoF,J92,4))</f>
        <v/>
      </c>
      <c r="N92" s="71" t="str" cm="1">
        <f t="array" ref="N92">IF(J92="","",INDEX(motoF,J92,5))</f>
        <v/>
      </c>
      <c r="O92" s="72" t="str" cm="1">
        <f t="array" ref="O92">IF(J92="","",IF(INDEX(motoF,J92,6)=0,"",INDEX(motoF,J92,6)))</f>
        <v/>
      </c>
      <c r="P92" s="73" t="str" cm="1">
        <f t="array" ref="P92">IF(J92="","",INDEX(motoF,J92,7))</f>
        <v/>
      </c>
      <c r="Q92" s="310">
        <v>6</v>
      </c>
      <c r="S92" s="311">
        <f>IF(B92+B93=0,100,B92+B93)</f>
        <v>100</v>
      </c>
      <c r="T92" s="302" t="str">
        <f t="shared" ref="T92" si="84">IF(S92=100,"",IF(C92=MAX(C92:C139),"","×"))</f>
        <v/>
      </c>
      <c r="U92" s="302" t="str">
        <f>IF(S92=MIN(S92:S111),"","注意")</f>
        <v/>
      </c>
      <c r="V92" s="305" t="str">
        <f>IF(S92=100,"",IF(S92=S94,"次と同じ注意",""))</f>
        <v/>
      </c>
      <c r="W92" s="311">
        <f>IF(J92+J93=0,100,J92+J93)</f>
        <v>100</v>
      </c>
      <c r="X92" s="302" t="str">
        <f t="shared" ref="X92" si="85">IF(W92=100,"",IF(K92=MAX(K92:K139),"","×"))</f>
        <v/>
      </c>
      <c r="Y92" s="302" t="str">
        <f>IF(W92=MIN(W92:W111),"","注意")</f>
        <v/>
      </c>
      <c r="Z92" s="305" t="str">
        <f>IF(W92=100,"",IF(W92=W94,"同じ"&amp;CHAR(10)&amp;"注意",""))</f>
        <v/>
      </c>
    </row>
    <row r="93" spans="1:26" ht="30" customHeight="1" thickBot="1" x14ac:dyDescent="0.25">
      <c r="A93" s="307"/>
      <c r="B93" s="33"/>
      <c r="C93" s="309"/>
      <c r="D93" s="63" t="str" cm="1">
        <f t="array" ref="D93">IF(B93="","",INDEX(motoM,B93,3))</f>
        <v/>
      </c>
      <c r="E93" s="64" t="str" cm="1">
        <f t="array" ref="E93">IF(B93="","",INDEX(motoM,B93,4))</f>
        <v/>
      </c>
      <c r="F93" s="65" t="str" cm="1">
        <f t="array" ref="F93">IF(B93="","",INDEX(motoM,B93,5))</f>
        <v/>
      </c>
      <c r="G93" s="66" t="str" cm="1">
        <f t="array" ref="G93">IF(B93="","",IF(INDEX(motoM,B93,6)=0,"",INDEX(motoM,B93,6)))</f>
        <v/>
      </c>
      <c r="H93" s="67" t="str" cm="1">
        <f t="array" ref="H93">IF(B93="","",INDEX(motoM,B93,7))</f>
        <v/>
      </c>
      <c r="J93" s="33"/>
      <c r="K93" s="309"/>
      <c r="L93" s="63" t="str" cm="1">
        <f t="array" ref="L93">IF(J93="","",INDEX(motoF,J93,3))</f>
        <v/>
      </c>
      <c r="M93" s="64" t="str" cm="1">
        <f t="array" ref="M93">IF(J93="","",INDEX(motoF,J93,4))</f>
        <v/>
      </c>
      <c r="N93" s="65" t="str" cm="1">
        <f t="array" ref="N93">IF(J93="","",INDEX(motoF,J93,5))</f>
        <v/>
      </c>
      <c r="O93" s="66" t="str" cm="1">
        <f t="array" ref="O93">IF(J93="","",IF(INDEX(motoF,J93,6)=0,"",INDEX(motoF,J93,6)))</f>
        <v/>
      </c>
      <c r="P93" s="67" t="str" cm="1">
        <f t="array" ref="P93">IF(J93="","",INDEX(motoF,J93,7))</f>
        <v/>
      </c>
      <c r="Q93" s="310"/>
      <c r="S93" s="314"/>
      <c r="T93" s="303"/>
      <c r="U93" s="303"/>
      <c r="V93" s="313"/>
      <c r="W93" s="314"/>
      <c r="X93" s="303"/>
      <c r="Y93" s="303"/>
      <c r="Z93" s="313"/>
    </row>
    <row r="94" spans="1:26" ht="30" customHeight="1" x14ac:dyDescent="0.2">
      <c r="A94" s="307">
        <v>7</v>
      </c>
      <c r="B94" s="223"/>
      <c r="C94" s="315" t="str">
        <f>IF(B94="","",IF(D94+D95&gt;0,D94+D95,0))</f>
        <v/>
      </c>
      <c r="D94" s="224" t="str" cm="1">
        <f t="array" ref="D94">IF(B94="","",INDEX(motoM,B94,3))</f>
        <v/>
      </c>
      <c r="E94" s="42" t="str" cm="1">
        <f t="array" ref="E94">IF(B94="","",INDEX(motoM,B94,4))</f>
        <v/>
      </c>
      <c r="F94" s="225" t="str" cm="1">
        <f t="array" ref="F94">IF(B94="","",INDEX(motoM,B94,5))</f>
        <v/>
      </c>
      <c r="G94" s="226" t="str" cm="1">
        <f t="array" ref="G94">IF(B94="","",IF(INDEX(motoM,B94,6)=0,"",INDEX(motoM,B94,6)))</f>
        <v/>
      </c>
      <c r="H94" s="227" t="str" cm="1">
        <f t="array" ref="H94">IF(B94="","",INDEX(motoM,B94,7))</f>
        <v/>
      </c>
      <c r="J94" s="223"/>
      <c r="K94" s="315" t="str">
        <f>IF(J94="","",IF(L94+L95&gt;0,L94+L95,0))</f>
        <v/>
      </c>
      <c r="L94" s="224" t="str" cm="1">
        <f t="array" ref="L94">IF(J94="","",INDEX(motoF,J94,3))</f>
        <v/>
      </c>
      <c r="M94" s="42" t="str" cm="1">
        <f t="array" ref="M94">IF(J94="","",INDEX(motoF,J94,4))</f>
        <v/>
      </c>
      <c r="N94" s="225" t="str" cm="1">
        <f t="array" ref="N94">IF(J94="","",INDEX(motoF,J94,5))</f>
        <v/>
      </c>
      <c r="O94" s="226" t="str" cm="1">
        <f t="array" ref="O94">IF(J94="","",IF(INDEX(motoF,J94,6)=0,"",INDEX(motoF,J94,6)))</f>
        <v/>
      </c>
      <c r="P94" s="227" t="str" cm="1">
        <f t="array" ref="P94">IF(J94="","",INDEX(motoF,J94,7))</f>
        <v/>
      </c>
      <c r="Q94" s="310">
        <v>7</v>
      </c>
      <c r="S94" s="311">
        <f>IF(B94+B95=0,100,B94+B95)</f>
        <v>100</v>
      </c>
      <c r="T94" s="302" t="str">
        <f t="shared" ref="T94" si="86">IF(S94=100,"",IF(C94=MAX(C94:C141),"","×"))</f>
        <v/>
      </c>
      <c r="U94" s="302" t="str">
        <f>IF(S94=MIN(S94:S113),"","注意")</f>
        <v/>
      </c>
      <c r="V94" s="305" t="str">
        <f>IF(S94=100,"",IF(S94=S96,"次と同じ注意",""))</f>
        <v/>
      </c>
      <c r="W94" s="311">
        <f>IF(J94+J95=0,100,J94+J95)</f>
        <v>100</v>
      </c>
      <c r="X94" s="302" t="str">
        <f t="shared" ref="X94" si="87">IF(W94=100,"",IF(K94=MAX(K94:K141),"","×"))</f>
        <v/>
      </c>
      <c r="Y94" s="302" t="str">
        <f>IF(W94=MIN(W94:W113),"","注意")</f>
        <v/>
      </c>
      <c r="Z94" s="305" t="str">
        <f>IF(W94=100,"",IF(W94=W96,"同じ"&amp;CHAR(10)&amp;"注意",""))</f>
        <v/>
      </c>
    </row>
    <row r="95" spans="1:26" ht="30" customHeight="1" thickBot="1" x14ac:dyDescent="0.25">
      <c r="A95" s="307"/>
      <c r="B95" s="33"/>
      <c r="C95" s="309"/>
      <c r="D95" s="63" t="str" cm="1">
        <f t="array" ref="D95">IF(B95="","",INDEX(motoM,B95,3))</f>
        <v/>
      </c>
      <c r="E95" s="64" t="str" cm="1">
        <f t="array" ref="E95">IF(B95="","",INDEX(motoM,B95,4))</f>
        <v/>
      </c>
      <c r="F95" s="65" t="str" cm="1">
        <f t="array" ref="F95">IF(B95="","",INDEX(motoM,B95,5))</f>
        <v/>
      </c>
      <c r="G95" s="66" t="str" cm="1">
        <f t="array" ref="G95">IF(B95="","",IF(INDEX(motoM,B95,6)=0,"",INDEX(motoM,B95,6)))</f>
        <v/>
      </c>
      <c r="H95" s="67" t="str" cm="1">
        <f t="array" ref="H95">IF(B95="","",INDEX(motoM,B95,7))</f>
        <v/>
      </c>
      <c r="J95" s="33"/>
      <c r="K95" s="309"/>
      <c r="L95" s="63" t="str" cm="1">
        <f t="array" ref="L95">IF(J95="","",INDEX(motoF,J95,3))</f>
        <v/>
      </c>
      <c r="M95" s="64" t="str" cm="1">
        <f t="array" ref="M95">IF(J95="","",INDEX(motoF,J95,4))</f>
        <v/>
      </c>
      <c r="N95" s="65" t="str" cm="1">
        <f t="array" ref="N95">IF(J95="","",INDEX(motoF,J95,5))</f>
        <v/>
      </c>
      <c r="O95" s="66" t="str" cm="1">
        <f t="array" ref="O95">IF(J95="","",IF(INDEX(motoF,J95,6)=0,"",INDEX(motoF,J95,6)))</f>
        <v/>
      </c>
      <c r="P95" s="67" t="str" cm="1">
        <f t="array" ref="P95">IF(J95="","",INDEX(motoF,J95,7))</f>
        <v/>
      </c>
      <c r="Q95" s="310"/>
      <c r="S95" s="314"/>
      <c r="T95" s="303"/>
      <c r="U95" s="303"/>
      <c r="V95" s="313"/>
      <c r="W95" s="314"/>
      <c r="X95" s="303"/>
      <c r="Y95" s="303"/>
      <c r="Z95" s="313"/>
    </row>
    <row r="96" spans="1:26" ht="30" customHeight="1" x14ac:dyDescent="0.2">
      <c r="A96" s="307">
        <v>8</v>
      </c>
      <c r="B96" s="69"/>
      <c r="C96" s="308" t="str">
        <f>IF(B96="","",IF(D96+D97&gt;0,D96+D97,0))</f>
        <v/>
      </c>
      <c r="D96" s="70" t="str" cm="1">
        <f t="array" ref="D96">IF(B96="","",INDEX(motoM,B96,3))</f>
        <v/>
      </c>
      <c r="E96" s="35" t="str" cm="1">
        <f t="array" ref="E96">IF(B96="","",INDEX(motoM,B96,4))</f>
        <v/>
      </c>
      <c r="F96" s="71" t="str" cm="1">
        <f t="array" ref="F96">IF(B96="","",INDEX(motoM,B96,5))</f>
        <v/>
      </c>
      <c r="G96" s="72" t="str" cm="1">
        <f t="array" ref="G96">IF(B96="","",IF(INDEX(motoM,B96,6)=0,"",INDEX(motoM,B96,6)))</f>
        <v/>
      </c>
      <c r="H96" s="73" t="str" cm="1">
        <f t="array" ref="H96">IF(B96="","",INDEX(motoM,B96,7))</f>
        <v/>
      </c>
      <c r="J96" s="69"/>
      <c r="K96" s="308" t="str">
        <f>IF(J96="","",IF(L96+L97&gt;0,L96+L97,0))</f>
        <v/>
      </c>
      <c r="L96" s="70" t="str" cm="1">
        <f t="array" ref="L96">IF(J96="","",INDEX(motoF,J96,3))</f>
        <v/>
      </c>
      <c r="M96" s="35" t="str" cm="1">
        <f t="array" ref="M96">IF(J96="","",INDEX(motoF,J96,4))</f>
        <v/>
      </c>
      <c r="N96" s="71" t="str" cm="1">
        <f t="array" ref="N96">IF(J96="","",INDEX(motoF,J96,5))</f>
        <v/>
      </c>
      <c r="O96" s="72" t="str" cm="1">
        <f t="array" ref="O96">IF(J96="","",IF(INDEX(motoF,J96,6)=0,"",INDEX(motoF,J96,6)))</f>
        <v/>
      </c>
      <c r="P96" s="73" t="str" cm="1">
        <f t="array" ref="P96">IF(J96="","",INDEX(motoF,J96,7))</f>
        <v/>
      </c>
      <c r="Q96" s="310">
        <v>8</v>
      </c>
      <c r="S96" s="311">
        <f>IF(B96+B97=0,100,B96+B97)</f>
        <v>100</v>
      </c>
      <c r="T96" s="302" t="str">
        <f t="shared" ref="T96" si="88">IF(S96=100,"",IF(C96=MAX(C96:C143),"","×"))</f>
        <v/>
      </c>
      <c r="U96" s="302" t="str">
        <f>IF(S96=MIN(S96:S115),"","注意")</f>
        <v/>
      </c>
      <c r="V96" s="305" t="str">
        <f>IF(S96=100,"",IF(S96=S98,"次と同じ注意",""))</f>
        <v/>
      </c>
      <c r="W96" s="311">
        <f>IF(J96+J97=0,100,J96+J97)</f>
        <v>100</v>
      </c>
      <c r="X96" s="302" t="str">
        <f t="shared" ref="X96" si="89">IF(W96=100,"",IF(K96=MAX(K96:K143),"","×"))</f>
        <v/>
      </c>
      <c r="Y96" s="302" t="str">
        <f>IF(W96=MIN(W96:W115),"","注意")</f>
        <v/>
      </c>
      <c r="Z96" s="305" t="str">
        <f>IF(W96=100,"",IF(W96=W98,"同じ"&amp;CHAR(10)&amp;"注意",""))</f>
        <v/>
      </c>
    </row>
    <row r="97" spans="1:26" ht="30" customHeight="1" thickBot="1" x14ac:dyDescent="0.25">
      <c r="A97" s="307"/>
      <c r="B97" s="33"/>
      <c r="C97" s="309"/>
      <c r="D97" s="63" t="str" cm="1">
        <f t="array" ref="D97">IF(B97="","",INDEX(motoM,B97,3))</f>
        <v/>
      </c>
      <c r="E97" s="64" t="str" cm="1">
        <f t="array" ref="E97">IF(B97="","",INDEX(motoM,B97,4))</f>
        <v/>
      </c>
      <c r="F97" s="65" t="str" cm="1">
        <f t="array" ref="F97">IF(B97="","",INDEX(motoM,B97,5))</f>
        <v/>
      </c>
      <c r="G97" s="66" t="str" cm="1">
        <f t="array" ref="G97">IF(B97="","",IF(INDEX(motoM,B97,6)=0,"",INDEX(motoM,B97,6)))</f>
        <v/>
      </c>
      <c r="H97" s="67" t="str" cm="1">
        <f t="array" ref="H97">IF(B97="","",INDEX(motoM,B97,7))</f>
        <v/>
      </c>
      <c r="J97" s="33"/>
      <c r="K97" s="309"/>
      <c r="L97" s="63" t="str" cm="1">
        <f t="array" ref="L97">IF(J97="","",INDEX(motoF,J97,3))</f>
        <v/>
      </c>
      <c r="M97" s="64" t="str" cm="1">
        <f t="array" ref="M97">IF(J97="","",INDEX(motoF,J97,4))</f>
        <v/>
      </c>
      <c r="N97" s="65" t="str" cm="1">
        <f t="array" ref="N97">IF(J97="","",INDEX(motoF,J97,5))</f>
        <v/>
      </c>
      <c r="O97" s="66" t="str" cm="1">
        <f t="array" ref="O97">IF(J97="","",IF(INDEX(motoF,J97,6)=0,"",INDEX(motoF,J97,6)))</f>
        <v/>
      </c>
      <c r="P97" s="67" t="str" cm="1">
        <f t="array" ref="P97">IF(J97="","",INDEX(motoF,J97,7))</f>
        <v/>
      </c>
      <c r="Q97" s="310"/>
      <c r="S97" s="314"/>
      <c r="T97" s="303"/>
      <c r="U97" s="303"/>
      <c r="V97" s="313"/>
      <c r="W97" s="314"/>
      <c r="X97" s="303"/>
      <c r="Y97" s="303"/>
      <c r="Z97" s="313"/>
    </row>
    <row r="98" spans="1:26" ht="30" customHeight="1" x14ac:dyDescent="0.2">
      <c r="A98" s="307">
        <v>9</v>
      </c>
      <c r="B98" s="69"/>
      <c r="C98" s="308" t="str">
        <f>IF(B98="","",IF(D98+D99&gt;0,D98+D99,0))</f>
        <v/>
      </c>
      <c r="D98" s="70" t="str" cm="1">
        <f t="array" ref="D98">IF(B98="","",INDEX(motoM,B98,3))</f>
        <v/>
      </c>
      <c r="E98" s="35" t="str" cm="1">
        <f t="array" ref="E98">IF(B98="","",INDEX(motoM,B98,4))</f>
        <v/>
      </c>
      <c r="F98" s="71" t="str" cm="1">
        <f t="array" ref="F98">IF(B98="","",INDEX(motoM,B98,5))</f>
        <v/>
      </c>
      <c r="G98" s="72" t="str" cm="1">
        <f t="array" ref="G98">IF(B98="","",IF(INDEX(motoM,B98,6)=0,"",INDEX(motoM,B98,6)))</f>
        <v/>
      </c>
      <c r="H98" s="73" t="str" cm="1">
        <f t="array" ref="H98">IF(B98="","",INDEX(motoM,B98,7))</f>
        <v/>
      </c>
      <c r="J98" s="69"/>
      <c r="K98" s="308" t="str">
        <f>IF(J98="","",IF(L98+L99&gt;0,L98+L99,0))</f>
        <v/>
      </c>
      <c r="L98" s="70" t="str" cm="1">
        <f t="array" ref="L98">IF(J98="","",INDEX(motoF,J98,3))</f>
        <v/>
      </c>
      <c r="M98" s="35" t="str" cm="1">
        <f t="array" ref="M98">IF(J98="","",INDEX(motoF,J98,4))</f>
        <v/>
      </c>
      <c r="N98" s="71" t="str" cm="1">
        <f t="array" ref="N98">IF(J98="","",INDEX(motoF,J98,5))</f>
        <v/>
      </c>
      <c r="O98" s="72" t="str" cm="1">
        <f t="array" ref="O98">IF(J98="","",IF(INDEX(motoF,J98,6)=0,"",INDEX(motoF,J98,6)))</f>
        <v/>
      </c>
      <c r="P98" s="73" t="str" cm="1">
        <f t="array" ref="P98">IF(J98="","",INDEX(motoF,J98,7))</f>
        <v/>
      </c>
      <c r="Q98" s="310">
        <v>9</v>
      </c>
      <c r="S98" s="311">
        <f>IF(B98+B99=0,100,B98+B99)</f>
        <v>100</v>
      </c>
      <c r="T98" s="302" t="str">
        <f t="shared" ref="T98" si="90">IF(S98=100,"",IF(C98=MAX(C98:C145),"","×"))</f>
        <v/>
      </c>
      <c r="U98" s="302" t="str">
        <f>IF(S98=MIN(S98:S117),"","注意")</f>
        <v/>
      </c>
      <c r="V98" s="305" t="str">
        <f>IF(S98=100,"",IF(S98=S100,"次と同じ注意",""))</f>
        <v/>
      </c>
      <c r="W98" s="311">
        <f>IF(J98+J99=0,100,J98+J99)</f>
        <v>100</v>
      </c>
      <c r="X98" s="302" t="str">
        <f t="shared" ref="X98" si="91">IF(W98=100,"",IF(K98=MAX(K98:K145),"","×"))</f>
        <v/>
      </c>
      <c r="Y98" s="302" t="str">
        <f>IF(W98=MIN(W98:W117),"","注意")</f>
        <v/>
      </c>
      <c r="Z98" s="305" t="str">
        <f>IF(W98=100,"",IF(W98=W100,"同じ"&amp;CHAR(10)&amp;"注意",""))</f>
        <v/>
      </c>
    </row>
    <row r="99" spans="1:26" ht="30" customHeight="1" thickBot="1" x14ac:dyDescent="0.25">
      <c r="A99" s="307"/>
      <c r="B99" s="33"/>
      <c r="C99" s="309"/>
      <c r="D99" s="63" t="str" cm="1">
        <f t="array" ref="D99">IF(B99="","",INDEX(motoM,B99,3))</f>
        <v/>
      </c>
      <c r="E99" s="64" t="str" cm="1">
        <f t="array" ref="E99">IF(B99="","",INDEX(motoM,B99,4))</f>
        <v/>
      </c>
      <c r="F99" s="65" t="str" cm="1">
        <f t="array" ref="F99">IF(B99="","",INDEX(motoM,B99,5))</f>
        <v/>
      </c>
      <c r="G99" s="66" t="str" cm="1">
        <f t="array" ref="G99">IF(B99="","",IF(INDEX(motoM,B99,6)=0,"",INDEX(motoM,B99,6)))</f>
        <v/>
      </c>
      <c r="H99" s="67" t="str" cm="1">
        <f t="array" ref="H99">IF(B99="","",INDEX(motoM,B99,7))</f>
        <v/>
      </c>
      <c r="J99" s="33"/>
      <c r="K99" s="309"/>
      <c r="L99" s="63" t="str" cm="1">
        <f t="array" ref="L99">IF(J99="","",INDEX(motoF,J99,3))</f>
        <v/>
      </c>
      <c r="M99" s="64" t="str" cm="1">
        <f t="array" ref="M99">IF(J99="","",INDEX(motoF,J99,4))</f>
        <v/>
      </c>
      <c r="N99" s="65" t="str" cm="1">
        <f t="array" ref="N99">IF(J99="","",INDEX(motoF,J99,5))</f>
        <v/>
      </c>
      <c r="O99" s="66" t="str" cm="1">
        <f t="array" ref="O99">IF(J99="","",IF(INDEX(motoF,J99,6)=0,"",INDEX(motoF,J99,6)))</f>
        <v/>
      </c>
      <c r="P99" s="67" t="str" cm="1">
        <f t="array" ref="P99">IF(J99="","",INDEX(motoF,J99,7))</f>
        <v/>
      </c>
      <c r="Q99" s="310"/>
      <c r="S99" s="314"/>
      <c r="T99" s="303"/>
      <c r="U99" s="303"/>
      <c r="V99" s="313"/>
      <c r="W99" s="314"/>
      <c r="X99" s="303"/>
      <c r="Y99" s="303"/>
      <c r="Z99" s="313"/>
    </row>
    <row r="100" spans="1:26" ht="30" customHeight="1" x14ac:dyDescent="0.2">
      <c r="A100" s="307">
        <v>10</v>
      </c>
      <c r="B100" s="69"/>
      <c r="C100" s="308" t="str">
        <f>IF(B100="","",IF(D100+D101&gt;0,D100+D101,0))</f>
        <v/>
      </c>
      <c r="D100" s="70" t="str" cm="1">
        <f t="array" ref="D100">IF(B100="","",INDEX(motoM,B100,3))</f>
        <v/>
      </c>
      <c r="E100" s="35" t="str" cm="1">
        <f t="array" ref="E100">IF(B100="","",INDEX(motoM,B100,4))</f>
        <v/>
      </c>
      <c r="F100" s="71" t="str" cm="1">
        <f t="array" ref="F100">IF(B100="","",INDEX(motoM,B100,5))</f>
        <v/>
      </c>
      <c r="G100" s="72" t="str" cm="1">
        <f t="array" ref="G100">IF(B100="","",IF(INDEX(motoM,B100,6)=0,"",INDEX(motoM,B100,6)))</f>
        <v/>
      </c>
      <c r="H100" s="73" t="str" cm="1">
        <f t="array" ref="H100">IF(B100="","",INDEX(motoM,B100,7))</f>
        <v/>
      </c>
      <c r="J100" s="69"/>
      <c r="K100" s="308" t="str">
        <f>IF(J100="","",IF(L100+L101&gt;0,L100+L101,0))</f>
        <v/>
      </c>
      <c r="L100" s="70" t="str" cm="1">
        <f t="array" ref="L100">IF(J100="","",INDEX(motoF,J100,3))</f>
        <v/>
      </c>
      <c r="M100" s="35" t="str" cm="1">
        <f t="array" ref="M100">IF(J100="","",INDEX(motoF,J100,4))</f>
        <v/>
      </c>
      <c r="N100" s="71" t="str" cm="1">
        <f t="array" ref="N100">IF(J100="","",INDEX(motoF,J100,5))</f>
        <v/>
      </c>
      <c r="O100" s="72" t="str" cm="1">
        <f t="array" ref="O100">IF(J100="","",IF(INDEX(motoF,J100,6)=0,"",INDEX(motoF,J100,6)))</f>
        <v/>
      </c>
      <c r="P100" s="73" t="str" cm="1">
        <f t="array" ref="P100">IF(J100="","",INDEX(motoF,J100,7))</f>
        <v/>
      </c>
      <c r="Q100" s="310">
        <v>10</v>
      </c>
      <c r="S100" s="311">
        <f>IF(B100+B101=0,100,B100+B101)</f>
        <v>100</v>
      </c>
      <c r="T100" s="302" t="str">
        <f t="shared" ref="T100" si="92">IF(S100=100,"",IF(C100=MAX(C100:C147),"","×"))</f>
        <v/>
      </c>
      <c r="U100" s="302" t="str">
        <f>IF(S100=MIN(S100:S119),"","注意")</f>
        <v/>
      </c>
      <c r="V100" s="305" t="str">
        <f>IF(S100=100,"",IF(S100=S102,"次と同じ注意",""))</f>
        <v/>
      </c>
      <c r="W100" s="311">
        <f>IF(J100+J101=0,100,J100+J101)</f>
        <v>100</v>
      </c>
      <c r="X100" s="302" t="str">
        <f t="shared" ref="X100" si="93">IF(W100=100,"",IF(K100=MAX(K100:K147),"","×"))</f>
        <v/>
      </c>
      <c r="Y100" s="302" t="str">
        <f>IF(W100=MIN(W100:W119),"","注意")</f>
        <v/>
      </c>
      <c r="Z100" s="305" t="str">
        <f>IF(W100=100,"",IF(W100=W102,"同じ"&amp;CHAR(10)&amp;"注意",""))</f>
        <v/>
      </c>
    </row>
    <row r="101" spans="1:26" ht="30" customHeight="1" thickBot="1" x14ac:dyDescent="0.25">
      <c r="A101" s="307"/>
      <c r="B101" s="33"/>
      <c r="C101" s="309"/>
      <c r="D101" s="63" t="str" cm="1">
        <f t="array" ref="D101">IF(B101="","",INDEX(motoM,B101,3))</f>
        <v/>
      </c>
      <c r="E101" s="64" t="str" cm="1">
        <f t="array" ref="E101">IF(B101="","",INDEX(motoM,B101,4))</f>
        <v/>
      </c>
      <c r="F101" s="65" t="str" cm="1">
        <f t="array" ref="F101">IF(B101="","",INDEX(motoM,B101,5))</f>
        <v/>
      </c>
      <c r="G101" s="66" t="str" cm="1">
        <f t="array" ref="G101">IF(B101="","",IF(INDEX(motoM,B101,6)=0,"",INDEX(motoM,B101,6)))</f>
        <v/>
      </c>
      <c r="H101" s="67" t="str" cm="1">
        <f t="array" ref="H101">IF(B101="","",INDEX(motoM,B101,7))</f>
        <v/>
      </c>
      <c r="J101" s="33"/>
      <c r="K101" s="309"/>
      <c r="L101" s="63" t="str" cm="1">
        <f t="array" ref="L101">IF(J101="","",INDEX(motoF,J101,3))</f>
        <v/>
      </c>
      <c r="M101" s="64" t="str" cm="1">
        <f t="array" ref="M101">IF(J101="","",INDEX(motoF,J101,4))</f>
        <v/>
      </c>
      <c r="N101" s="65" t="str" cm="1">
        <f t="array" ref="N101">IF(J101="","",INDEX(motoF,J101,5))</f>
        <v/>
      </c>
      <c r="O101" s="66" t="str" cm="1">
        <f t="array" ref="O101">IF(J101="","",IF(INDEX(motoF,J101,6)=0,"",INDEX(motoF,J101,6)))</f>
        <v/>
      </c>
      <c r="P101" s="67" t="str" cm="1">
        <f t="array" ref="P101">IF(J101="","",INDEX(motoF,J101,7))</f>
        <v/>
      </c>
      <c r="Q101" s="310"/>
      <c r="S101" s="312"/>
      <c r="T101" s="304"/>
      <c r="U101" s="304"/>
      <c r="V101" s="306"/>
      <c r="W101" s="312"/>
      <c r="X101" s="303"/>
      <c r="Y101" s="304"/>
      <c r="Z101" s="306"/>
    </row>
    <row r="102" spans="1:26" ht="30" customHeight="1" x14ac:dyDescent="0.2">
      <c r="A102" s="307">
        <v>11</v>
      </c>
      <c r="B102" s="69"/>
      <c r="C102" s="308" t="str">
        <f>IF(B102="","",IF(D102+D103&gt;0,D102+D103,0))</f>
        <v/>
      </c>
      <c r="D102" s="70" t="str" cm="1">
        <f t="array" ref="D102">IF(B102="","",INDEX(motoM,B102,3))</f>
        <v/>
      </c>
      <c r="E102" s="35" t="str" cm="1">
        <f t="array" ref="E102">IF(B102="","",INDEX(motoM,B102,4))</f>
        <v/>
      </c>
      <c r="F102" s="71" t="str" cm="1">
        <f t="array" ref="F102">IF(B102="","",INDEX(motoM,B102,5))</f>
        <v/>
      </c>
      <c r="G102" s="72" t="str" cm="1">
        <f t="array" ref="G102">IF(B102="","",IF(INDEX(motoM,B102,6)=0,"",INDEX(motoM,B102,6)))</f>
        <v/>
      </c>
      <c r="H102" s="73" t="str" cm="1">
        <f t="array" ref="H102">IF(B102="","",INDEX(motoM,B102,7))</f>
        <v/>
      </c>
      <c r="J102" s="69"/>
      <c r="K102" s="308" t="str">
        <f>IF(J102="","",IF(L102+L103&gt;0,L102+L103,0))</f>
        <v/>
      </c>
      <c r="L102" s="70" t="str" cm="1">
        <f t="array" ref="L102">IF(J102="","",INDEX(motoF,J102,3))</f>
        <v/>
      </c>
      <c r="M102" s="35" t="str" cm="1">
        <f t="array" ref="M102">IF(J102="","",INDEX(motoF,J102,4))</f>
        <v/>
      </c>
      <c r="N102" s="71" t="str" cm="1">
        <f t="array" ref="N102">IF(J102="","",INDEX(motoF,J102,5))</f>
        <v/>
      </c>
      <c r="O102" s="72" t="str" cm="1">
        <f t="array" ref="O102">IF(J102="","",IF(INDEX(motoF,J102,6)=0,"",INDEX(motoF,J102,6)))</f>
        <v/>
      </c>
      <c r="P102" s="73" t="str" cm="1">
        <f t="array" ref="P102">IF(J102="","",INDEX(motoF,J102,7))</f>
        <v/>
      </c>
      <c r="Q102" s="310">
        <v>10</v>
      </c>
      <c r="S102" s="311">
        <f>IF(B102+B103=0,100,B102+B103)</f>
        <v>100</v>
      </c>
      <c r="T102" s="302" t="str">
        <f t="shared" ref="T102" si="94">IF(S102=100,"",IF(C102=MAX(C102:C149),"","×"))</f>
        <v/>
      </c>
      <c r="U102" s="302" t="str">
        <f>IF(S102=MIN(S102:S121),"","注意")</f>
        <v/>
      </c>
      <c r="V102" s="305" t="str">
        <f>IF(S102=100,"",IF(S102=S104,"次と同じ注意",""))</f>
        <v/>
      </c>
      <c r="W102" s="311">
        <f>IF(J102+J103=0,100,J102+J103)</f>
        <v>100</v>
      </c>
      <c r="X102" s="302" t="str">
        <f t="shared" ref="X102" si="95">IF(W102=100,"",IF(K102=MAX(K102:K149),"","×"))</f>
        <v/>
      </c>
      <c r="Y102" s="302" t="str">
        <f>IF(W102=MIN(W102:W121),"","注意")</f>
        <v/>
      </c>
      <c r="Z102" s="305" t="str">
        <f>IF(W102=100,"",IF(W102=W104,"同じ"&amp;CHAR(10)&amp;"注意",""))</f>
        <v/>
      </c>
    </row>
    <row r="103" spans="1:26" ht="30" customHeight="1" thickBot="1" x14ac:dyDescent="0.25">
      <c r="A103" s="307"/>
      <c r="B103" s="33"/>
      <c r="C103" s="309"/>
      <c r="D103" s="63" t="str" cm="1">
        <f t="array" ref="D103">IF(B103="","",INDEX(motoM,B103,3))</f>
        <v/>
      </c>
      <c r="E103" s="64" t="str" cm="1">
        <f t="array" ref="E103">IF(B103="","",INDEX(motoM,B103,4))</f>
        <v/>
      </c>
      <c r="F103" s="65" t="str" cm="1">
        <f t="array" ref="F103">IF(B103="","",INDEX(motoM,B103,5))</f>
        <v/>
      </c>
      <c r="G103" s="66" t="str" cm="1">
        <f t="array" ref="G103">IF(B103="","",IF(INDEX(motoM,B103,6)=0,"",INDEX(motoM,B103,6)))</f>
        <v/>
      </c>
      <c r="H103" s="67" t="str" cm="1">
        <f t="array" ref="H103">IF(B103="","",INDEX(motoM,B103,7))</f>
        <v/>
      </c>
      <c r="J103" s="33"/>
      <c r="K103" s="309"/>
      <c r="L103" s="63" t="str" cm="1">
        <f t="array" ref="L103">IF(J103="","",INDEX(motoF,J103,3))</f>
        <v/>
      </c>
      <c r="M103" s="64" t="str" cm="1">
        <f t="array" ref="M103">IF(J103="","",INDEX(motoF,J103,4))</f>
        <v/>
      </c>
      <c r="N103" s="65" t="str" cm="1">
        <f t="array" ref="N103">IF(J103="","",INDEX(motoF,J103,5))</f>
        <v/>
      </c>
      <c r="O103" s="66" t="str" cm="1">
        <f t="array" ref="O103">IF(J103="","",IF(INDEX(motoF,J103,6)=0,"",INDEX(motoF,J103,6)))</f>
        <v/>
      </c>
      <c r="P103" s="67" t="str" cm="1">
        <f t="array" ref="P103">IF(J103="","",INDEX(motoF,J103,7))</f>
        <v/>
      </c>
      <c r="Q103" s="310"/>
      <c r="S103" s="312"/>
      <c r="T103" s="304"/>
      <c r="U103" s="304"/>
      <c r="V103" s="306"/>
      <c r="W103" s="312"/>
      <c r="X103" s="303"/>
      <c r="Y103" s="304"/>
      <c r="Z103" s="306"/>
    </row>
    <row r="104" spans="1:26" ht="30" customHeight="1" x14ac:dyDescent="0.2">
      <c r="A104" s="307">
        <v>12</v>
      </c>
      <c r="B104" s="69"/>
      <c r="C104" s="308" t="str">
        <f>IF(B104="","",IF(D104+D105&gt;0,D104+D105,0))</f>
        <v/>
      </c>
      <c r="D104" s="70" t="str" cm="1">
        <f t="array" ref="D104">IF(B104="","",INDEX(motoM,B104,3))</f>
        <v/>
      </c>
      <c r="E104" s="35" t="str" cm="1">
        <f t="array" ref="E104">IF(B104="","",INDEX(motoM,B104,4))</f>
        <v/>
      </c>
      <c r="F104" s="71" t="str" cm="1">
        <f t="array" ref="F104">IF(B104="","",INDEX(motoM,B104,5))</f>
        <v/>
      </c>
      <c r="G104" s="72" t="str" cm="1">
        <f t="array" ref="G104">IF(B104="","",IF(INDEX(motoM,B104,6)=0,"",INDEX(motoM,B104,6)))</f>
        <v/>
      </c>
      <c r="H104" s="73" t="str" cm="1">
        <f t="array" ref="H104">IF(B104="","",INDEX(motoM,B104,7))</f>
        <v/>
      </c>
      <c r="J104" s="69"/>
      <c r="K104" s="308" t="str">
        <f>IF(J104="","",IF(L104+L105&gt;0,L104+L105,0))</f>
        <v/>
      </c>
      <c r="L104" s="70" t="str" cm="1">
        <f t="array" ref="L104">IF(J104="","",INDEX(motoF,J104,3))</f>
        <v/>
      </c>
      <c r="M104" s="35" t="str" cm="1">
        <f t="array" ref="M104">IF(J104="","",INDEX(motoF,J104,4))</f>
        <v/>
      </c>
      <c r="N104" s="71" t="str" cm="1">
        <f t="array" ref="N104">IF(J104="","",INDEX(motoF,J104,5))</f>
        <v/>
      </c>
      <c r="O104" s="72" t="str" cm="1">
        <f t="array" ref="O104">IF(J104="","",IF(INDEX(motoF,J104,6)=0,"",INDEX(motoF,J104,6)))</f>
        <v/>
      </c>
      <c r="P104" s="73" t="str" cm="1">
        <f t="array" ref="P104">IF(J104="","",INDEX(motoF,J104,7))</f>
        <v/>
      </c>
      <c r="Q104" s="310">
        <v>5</v>
      </c>
      <c r="S104" s="311">
        <f>IF(B104+B105=0,100,B104+B105)</f>
        <v>100</v>
      </c>
      <c r="T104" s="302" t="str">
        <f t="shared" ref="T104" si="96">IF(S104=100,"",IF(C104=MAX(C104:C151),"","×"))</f>
        <v/>
      </c>
      <c r="U104" s="302" t="str">
        <f>IF(S104=MIN(S104:S123),"","注意")</f>
        <v/>
      </c>
      <c r="V104" s="305" t="str">
        <f>IF(S104=100,"",IF(S104=S106,"次と同じ注意",""))</f>
        <v/>
      </c>
      <c r="W104" s="311">
        <f>IF(J104+J105=0,100,J104+J105)</f>
        <v>100</v>
      </c>
      <c r="X104" s="302" t="str">
        <f t="shared" ref="X104" si="97">IF(W104=100,"",IF(K104=MAX(K104:K151),"","×"))</f>
        <v/>
      </c>
      <c r="Y104" s="302" t="str">
        <f>IF(W104=MIN(W104:W123),"","注意")</f>
        <v/>
      </c>
      <c r="Z104" s="305" t="str">
        <f>IF(W104=100,"",IF(W104=W106,"同じ"&amp;CHAR(10)&amp;"注意",""))</f>
        <v/>
      </c>
    </row>
    <row r="105" spans="1:26" ht="30" customHeight="1" thickBot="1" x14ac:dyDescent="0.25">
      <c r="A105" s="307"/>
      <c r="B105" s="33"/>
      <c r="C105" s="309"/>
      <c r="D105" s="63" t="str" cm="1">
        <f t="array" ref="D105">IF(B105="","",INDEX(motoM,B105,3))</f>
        <v/>
      </c>
      <c r="E105" s="64" t="str" cm="1">
        <f t="array" ref="E105">IF(B105="","",INDEX(motoM,B105,4))</f>
        <v/>
      </c>
      <c r="F105" s="65" t="str" cm="1">
        <f t="array" ref="F105">IF(B105="","",INDEX(motoM,B105,5))</f>
        <v/>
      </c>
      <c r="G105" s="66" t="str" cm="1">
        <f t="array" ref="G105">IF(B105="","",IF(INDEX(motoM,B105,6)=0,"",INDEX(motoM,B105,6)))</f>
        <v/>
      </c>
      <c r="H105" s="67" t="str" cm="1">
        <f t="array" ref="H105">IF(B105="","",INDEX(motoM,B105,7))</f>
        <v/>
      </c>
      <c r="J105" s="33"/>
      <c r="K105" s="309"/>
      <c r="L105" s="63" t="str" cm="1">
        <f t="array" ref="L105">IF(J105="","",INDEX(motoF,J105,3))</f>
        <v/>
      </c>
      <c r="M105" s="64" t="str" cm="1">
        <f t="array" ref="M105">IF(J105="","",INDEX(motoF,J105,4))</f>
        <v/>
      </c>
      <c r="N105" s="65" t="str" cm="1">
        <f t="array" ref="N105">IF(J105="","",INDEX(motoF,J105,5))</f>
        <v/>
      </c>
      <c r="O105" s="66" t="str" cm="1">
        <f t="array" ref="O105">IF(J105="","",IF(INDEX(motoF,J105,6)=0,"",INDEX(motoF,J105,6)))</f>
        <v/>
      </c>
      <c r="P105" s="67" t="str" cm="1">
        <f t="array" ref="P105">IF(J105="","",INDEX(motoF,J105,7))</f>
        <v/>
      </c>
      <c r="Q105" s="310"/>
      <c r="S105" s="314"/>
      <c r="T105" s="303"/>
      <c r="U105" s="303"/>
      <c r="V105" s="313"/>
      <c r="W105" s="314"/>
      <c r="X105" s="303"/>
      <c r="Y105" s="303"/>
      <c r="Z105" s="313"/>
    </row>
    <row r="106" spans="1:26" ht="30" customHeight="1" x14ac:dyDescent="0.2">
      <c r="A106" s="307">
        <v>13</v>
      </c>
      <c r="B106" s="69"/>
      <c r="C106" s="308" t="str">
        <f>IF(B106="","",IF(D106+D107&gt;0,D106+D107,0))</f>
        <v/>
      </c>
      <c r="D106" s="70" t="str" cm="1">
        <f t="array" ref="D106">IF(B106="","",INDEX(motoM,B106,3))</f>
        <v/>
      </c>
      <c r="E106" s="35" t="str" cm="1">
        <f t="array" ref="E106">IF(B106="","",INDEX(motoM,B106,4))</f>
        <v/>
      </c>
      <c r="F106" s="71" t="str" cm="1">
        <f t="array" ref="F106">IF(B106="","",INDEX(motoM,B106,5))</f>
        <v/>
      </c>
      <c r="G106" s="72" t="str" cm="1">
        <f t="array" ref="G106">IF(B106="","",IF(INDEX(motoM,B106,6)=0,"",INDEX(motoM,B106,6)))</f>
        <v/>
      </c>
      <c r="H106" s="73" t="str" cm="1">
        <f t="array" ref="H106">IF(B106="","",INDEX(motoM,B106,7))</f>
        <v/>
      </c>
      <c r="J106" s="69"/>
      <c r="K106" s="308" t="str">
        <f>IF(J106="","",IF(L106+L107&gt;0,L106+L107,0))</f>
        <v/>
      </c>
      <c r="L106" s="70" t="str" cm="1">
        <f t="array" ref="L106">IF(J106="","",INDEX(motoF,J106,3))</f>
        <v/>
      </c>
      <c r="M106" s="35" t="str" cm="1">
        <f t="array" ref="M106">IF(J106="","",INDEX(motoF,J106,4))</f>
        <v/>
      </c>
      <c r="N106" s="71" t="str" cm="1">
        <f t="array" ref="N106">IF(J106="","",INDEX(motoF,J106,5))</f>
        <v/>
      </c>
      <c r="O106" s="72" t="str" cm="1">
        <f t="array" ref="O106">IF(J106="","",IF(INDEX(motoF,J106,6)=0,"",INDEX(motoF,J106,6)))</f>
        <v/>
      </c>
      <c r="P106" s="73" t="str" cm="1">
        <f t="array" ref="P106">IF(J106="","",INDEX(motoF,J106,7))</f>
        <v/>
      </c>
      <c r="Q106" s="310">
        <v>6</v>
      </c>
      <c r="S106" s="311">
        <f>IF(B106+B107=0,100,B106+B107)</f>
        <v>100</v>
      </c>
      <c r="T106" s="302" t="str">
        <f t="shared" ref="T106" si="98">IF(S106=100,"",IF(C106=MAX(C106:C153),"","×"))</f>
        <v/>
      </c>
      <c r="U106" s="302" t="str">
        <f>IF(S106=MIN(S106:S125),"","注意")</f>
        <v/>
      </c>
      <c r="V106" s="305" t="str">
        <f>IF(S106=100,"",IF(S106=S108,"次と同じ注意",""))</f>
        <v/>
      </c>
      <c r="W106" s="311">
        <f>IF(J106+J107=0,100,J106+J107)</f>
        <v>100</v>
      </c>
      <c r="X106" s="302" t="str">
        <f t="shared" ref="X106" si="99">IF(W106=100,"",IF(K106=MAX(K106:K153),"","×"))</f>
        <v/>
      </c>
      <c r="Y106" s="302" t="str">
        <f>IF(W106=MIN(W106:W125),"","注意")</f>
        <v/>
      </c>
      <c r="Z106" s="305" t="str">
        <f>IF(W106=100,"",IF(W106=W108,"同じ"&amp;CHAR(10)&amp;"注意",""))</f>
        <v/>
      </c>
    </row>
    <row r="107" spans="1:26" ht="30" customHeight="1" thickBot="1" x14ac:dyDescent="0.25">
      <c r="A107" s="307"/>
      <c r="B107" s="33"/>
      <c r="C107" s="309"/>
      <c r="D107" s="63" t="str" cm="1">
        <f t="array" ref="D107">IF(B107="","",INDEX(motoM,B107,3))</f>
        <v/>
      </c>
      <c r="E107" s="64" t="str" cm="1">
        <f t="array" ref="E107">IF(B107="","",INDEX(motoM,B107,4))</f>
        <v/>
      </c>
      <c r="F107" s="65" t="str" cm="1">
        <f t="array" ref="F107">IF(B107="","",INDEX(motoM,B107,5))</f>
        <v/>
      </c>
      <c r="G107" s="66" t="str" cm="1">
        <f t="array" ref="G107">IF(B107="","",IF(INDEX(motoM,B107,6)=0,"",INDEX(motoM,B107,6)))</f>
        <v/>
      </c>
      <c r="H107" s="67" t="str" cm="1">
        <f t="array" ref="H107">IF(B107="","",INDEX(motoM,B107,7))</f>
        <v/>
      </c>
      <c r="J107" s="33"/>
      <c r="K107" s="309"/>
      <c r="L107" s="63" t="str" cm="1">
        <f t="array" ref="L107">IF(J107="","",INDEX(motoF,J107,3))</f>
        <v/>
      </c>
      <c r="M107" s="64" t="str" cm="1">
        <f t="array" ref="M107">IF(J107="","",INDEX(motoF,J107,4))</f>
        <v/>
      </c>
      <c r="N107" s="65" t="str" cm="1">
        <f t="array" ref="N107">IF(J107="","",INDEX(motoF,J107,5))</f>
        <v/>
      </c>
      <c r="O107" s="66" t="str" cm="1">
        <f t="array" ref="O107">IF(J107="","",IF(INDEX(motoF,J107,6)=0,"",INDEX(motoF,J107,6)))</f>
        <v/>
      </c>
      <c r="P107" s="67" t="str" cm="1">
        <f t="array" ref="P107">IF(J107="","",INDEX(motoF,J107,7))</f>
        <v/>
      </c>
      <c r="Q107" s="310"/>
      <c r="S107" s="314"/>
      <c r="T107" s="303"/>
      <c r="U107" s="303"/>
      <c r="V107" s="313"/>
      <c r="W107" s="314"/>
      <c r="X107" s="303"/>
      <c r="Y107" s="303"/>
      <c r="Z107" s="313"/>
    </row>
    <row r="108" spans="1:26" ht="30" customHeight="1" x14ac:dyDescent="0.2">
      <c r="A108" s="307">
        <v>14</v>
      </c>
      <c r="B108" s="223"/>
      <c r="C108" s="315" t="str">
        <f>IF(B108="","",IF(D108+D109&gt;0,D108+D109,0))</f>
        <v/>
      </c>
      <c r="D108" s="224" t="str" cm="1">
        <f t="array" ref="D108">IF(B108="","",INDEX(motoM,B108,3))</f>
        <v/>
      </c>
      <c r="E108" s="42" t="str" cm="1">
        <f t="array" ref="E108">IF(B108="","",INDEX(motoM,B108,4))</f>
        <v/>
      </c>
      <c r="F108" s="225" t="str" cm="1">
        <f t="array" ref="F108">IF(B108="","",INDEX(motoM,B108,5))</f>
        <v/>
      </c>
      <c r="G108" s="226" t="str" cm="1">
        <f t="array" ref="G108">IF(B108="","",IF(INDEX(motoM,B108,6)=0,"",INDEX(motoM,B108,6)))</f>
        <v/>
      </c>
      <c r="H108" s="227" t="str" cm="1">
        <f t="array" ref="H108">IF(B108="","",INDEX(motoM,B108,7))</f>
        <v/>
      </c>
      <c r="J108" s="223"/>
      <c r="K108" s="315" t="str">
        <f>IF(J108="","",IF(L108+L109&gt;0,L108+L109,0))</f>
        <v/>
      </c>
      <c r="L108" s="224" t="str" cm="1">
        <f t="array" ref="L108">IF(J108="","",INDEX(motoF,J108,3))</f>
        <v/>
      </c>
      <c r="M108" s="42" t="str" cm="1">
        <f t="array" ref="M108">IF(J108="","",INDEX(motoF,J108,4))</f>
        <v/>
      </c>
      <c r="N108" s="225" t="str" cm="1">
        <f t="array" ref="N108">IF(J108="","",INDEX(motoF,J108,5))</f>
        <v/>
      </c>
      <c r="O108" s="226" t="str" cm="1">
        <f t="array" ref="O108">IF(J108="","",IF(INDEX(motoF,J108,6)=0,"",INDEX(motoF,J108,6)))</f>
        <v/>
      </c>
      <c r="P108" s="227" t="str" cm="1">
        <f t="array" ref="P108">IF(J108="","",INDEX(motoF,J108,7))</f>
        <v/>
      </c>
      <c r="Q108" s="310">
        <v>7</v>
      </c>
      <c r="S108" s="311">
        <f>IF(B108+B109=0,100,B108+B109)</f>
        <v>100</v>
      </c>
      <c r="T108" s="302" t="str">
        <f t="shared" ref="T108" si="100">IF(S108=100,"",IF(C108=MAX(C108:C155),"","×"))</f>
        <v/>
      </c>
      <c r="U108" s="302" t="str">
        <f>IF(S108=MIN(S108:S127),"","注意")</f>
        <v/>
      </c>
      <c r="V108" s="305" t="str">
        <f>IF(S108=100,"",IF(S108=S110,"次と同じ注意",""))</f>
        <v/>
      </c>
      <c r="W108" s="311">
        <f>IF(J108+J109=0,100,J108+J109)</f>
        <v>100</v>
      </c>
      <c r="X108" s="302" t="str">
        <f t="shared" ref="X108" si="101">IF(W108=100,"",IF(K108=MAX(K108:K155),"","×"))</f>
        <v/>
      </c>
      <c r="Y108" s="302" t="str">
        <f>IF(W108=MIN(W108:W127),"","注意")</f>
        <v/>
      </c>
      <c r="Z108" s="305" t="str">
        <f>IF(W108=100,"",IF(W108=W110,"同じ"&amp;CHAR(10)&amp;"注意",""))</f>
        <v/>
      </c>
    </row>
    <row r="109" spans="1:26" ht="30" customHeight="1" thickBot="1" x14ac:dyDescent="0.25">
      <c r="A109" s="307"/>
      <c r="B109" s="33"/>
      <c r="C109" s="309"/>
      <c r="D109" s="63" t="str" cm="1">
        <f t="array" ref="D109">IF(B109="","",INDEX(motoM,B109,3))</f>
        <v/>
      </c>
      <c r="E109" s="64" t="str" cm="1">
        <f t="array" ref="E109">IF(B109="","",INDEX(motoM,B109,4))</f>
        <v/>
      </c>
      <c r="F109" s="65" t="str" cm="1">
        <f t="array" ref="F109">IF(B109="","",INDEX(motoM,B109,5))</f>
        <v/>
      </c>
      <c r="G109" s="66" t="str" cm="1">
        <f t="array" ref="G109">IF(B109="","",IF(INDEX(motoM,B109,6)=0,"",INDEX(motoM,B109,6)))</f>
        <v/>
      </c>
      <c r="H109" s="67" t="str" cm="1">
        <f t="array" ref="H109">IF(B109="","",INDEX(motoM,B109,7))</f>
        <v/>
      </c>
      <c r="J109" s="33"/>
      <c r="K109" s="309"/>
      <c r="L109" s="63" t="str" cm="1">
        <f t="array" ref="L109">IF(J109="","",INDEX(motoF,J109,3))</f>
        <v/>
      </c>
      <c r="M109" s="64" t="str" cm="1">
        <f t="array" ref="M109">IF(J109="","",INDEX(motoF,J109,4))</f>
        <v/>
      </c>
      <c r="N109" s="65" t="str" cm="1">
        <f t="array" ref="N109">IF(J109="","",INDEX(motoF,J109,5))</f>
        <v/>
      </c>
      <c r="O109" s="66" t="str" cm="1">
        <f t="array" ref="O109">IF(J109="","",IF(INDEX(motoF,J109,6)=0,"",INDEX(motoF,J109,6)))</f>
        <v/>
      </c>
      <c r="P109" s="67" t="str" cm="1">
        <f t="array" ref="P109">IF(J109="","",INDEX(motoF,J109,7))</f>
        <v/>
      </c>
      <c r="Q109" s="310"/>
      <c r="S109" s="314"/>
      <c r="T109" s="303"/>
      <c r="U109" s="303"/>
      <c r="V109" s="313"/>
      <c r="W109" s="314"/>
      <c r="X109" s="303"/>
      <c r="Y109" s="303"/>
      <c r="Z109" s="313"/>
    </row>
    <row r="110" spans="1:26" ht="30" customHeight="1" x14ac:dyDescent="0.2">
      <c r="A110" s="307">
        <v>15</v>
      </c>
      <c r="B110" s="69"/>
      <c r="C110" s="308" t="str">
        <f>IF(B110="","",IF(D110+D111&gt;0,D110+D111,0))</f>
        <v/>
      </c>
      <c r="D110" s="70" t="str" cm="1">
        <f t="array" ref="D110">IF(B110="","",INDEX(motoM,B110,3))</f>
        <v/>
      </c>
      <c r="E110" s="35" t="str" cm="1">
        <f t="array" ref="E110">IF(B110="","",INDEX(motoM,B110,4))</f>
        <v/>
      </c>
      <c r="F110" s="71" t="str" cm="1">
        <f t="array" ref="F110">IF(B110="","",INDEX(motoM,B110,5))</f>
        <v/>
      </c>
      <c r="G110" s="72" t="str" cm="1">
        <f t="array" ref="G110">IF(B110="","",IF(INDEX(motoM,B110,6)=0,"",INDEX(motoM,B110,6)))</f>
        <v/>
      </c>
      <c r="H110" s="73" t="str" cm="1">
        <f t="array" ref="H110">IF(B110="","",INDEX(motoM,B110,7))</f>
        <v/>
      </c>
      <c r="J110" s="69"/>
      <c r="K110" s="308" t="str">
        <f>IF(J110="","",IF(L110+L111&gt;0,L110+L111,0))</f>
        <v/>
      </c>
      <c r="L110" s="70" t="str" cm="1">
        <f t="array" ref="L110">IF(J110="","",INDEX(motoF,J110,3))</f>
        <v/>
      </c>
      <c r="M110" s="35" t="str" cm="1">
        <f t="array" ref="M110">IF(J110="","",INDEX(motoF,J110,4))</f>
        <v/>
      </c>
      <c r="N110" s="71" t="str" cm="1">
        <f t="array" ref="N110">IF(J110="","",INDEX(motoF,J110,5))</f>
        <v/>
      </c>
      <c r="O110" s="72" t="str" cm="1">
        <f t="array" ref="O110">IF(J110="","",IF(INDEX(motoF,J110,6)=0,"",INDEX(motoF,J110,6)))</f>
        <v/>
      </c>
      <c r="P110" s="73" t="str" cm="1">
        <f t="array" ref="P110">IF(J110="","",INDEX(motoF,J110,7))</f>
        <v/>
      </c>
      <c r="Q110" s="310">
        <v>8</v>
      </c>
      <c r="S110" s="311">
        <f>IF(B110+B111=0,100,B110+B111)</f>
        <v>100</v>
      </c>
      <c r="T110" s="302" t="str">
        <f t="shared" ref="T110" si="102">IF(S110=100,"",IF(C110=MAX(C110:C157),"","×"))</f>
        <v/>
      </c>
      <c r="U110" s="302" t="str">
        <f>IF(S110=MIN(S110:S129),"","注意")</f>
        <v/>
      </c>
      <c r="V110" s="305" t="str">
        <f>IF(S110=100,"",IF(S110=S112,"次と同じ注意",""))</f>
        <v/>
      </c>
      <c r="W110" s="311">
        <f>IF(J110+J111=0,100,J110+J111)</f>
        <v>100</v>
      </c>
      <c r="X110" s="302" t="str">
        <f t="shared" ref="X110" si="103">IF(W110=100,"",IF(K110=MAX(K110:K157),"","×"))</f>
        <v/>
      </c>
      <c r="Y110" s="302" t="str">
        <f>IF(W110=MIN(W110:W129),"","注意")</f>
        <v/>
      </c>
      <c r="Z110" s="305" t="str">
        <f>IF(W110=100,"",IF(W110=W112,"同じ"&amp;CHAR(10)&amp;"注意",""))</f>
        <v/>
      </c>
    </row>
    <row r="111" spans="1:26" ht="30" customHeight="1" thickBot="1" x14ac:dyDescent="0.25">
      <c r="A111" s="307"/>
      <c r="B111" s="33"/>
      <c r="C111" s="309"/>
      <c r="D111" s="63" t="str" cm="1">
        <f t="array" ref="D111">IF(B111="","",INDEX(motoM,B111,3))</f>
        <v/>
      </c>
      <c r="E111" s="64" t="str" cm="1">
        <f t="array" ref="E111">IF(B111="","",INDEX(motoM,B111,4))</f>
        <v/>
      </c>
      <c r="F111" s="65" t="str" cm="1">
        <f t="array" ref="F111">IF(B111="","",INDEX(motoM,B111,5))</f>
        <v/>
      </c>
      <c r="G111" s="66" t="str" cm="1">
        <f t="array" ref="G111">IF(B111="","",IF(INDEX(motoM,B111,6)=0,"",INDEX(motoM,B111,6)))</f>
        <v/>
      </c>
      <c r="H111" s="67" t="str" cm="1">
        <f t="array" ref="H111">IF(B111="","",INDEX(motoM,B111,7))</f>
        <v/>
      </c>
      <c r="J111" s="33"/>
      <c r="K111" s="309"/>
      <c r="L111" s="63" t="str" cm="1">
        <f t="array" ref="L111">IF(J111="","",INDEX(motoF,J111,3))</f>
        <v/>
      </c>
      <c r="M111" s="64" t="str" cm="1">
        <f t="array" ref="M111">IF(J111="","",INDEX(motoF,J111,4))</f>
        <v/>
      </c>
      <c r="N111" s="65" t="str" cm="1">
        <f t="array" ref="N111">IF(J111="","",INDEX(motoF,J111,5))</f>
        <v/>
      </c>
      <c r="O111" s="66" t="str" cm="1">
        <f t="array" ref="O111">IF(J111="","",IF(INDEX(motoF,J111,6)=0,"",INDEX(motoF,J111,6)))</f>
        <v/>
      </c>
      <c r="P111" s="67" t="str" cm="1">
        <f t="array" ref="P111">IF(J111="","",INDEX(motoF,J111,7))</f>
        <v/>
      </c>
      <c r="Q111" s="310"/>
      <c r="S111" s="314"/>
      <c r="T111" s="303"/>
      <c r="U111" s="303"/>
      <c r="V111" s="313"/>
      <c r="W111" s="314"/>
      <c r="X111" s="303"/>
      <c r="Y111" s="303"/>
      <c r="Z111" s="313"/>
    </row>
    <row r="112" spans="1:26" ht="30" customHeight="1" x14ac:dyDescent="0.2">
      <c r="A112" s="307">
        <v>16</v>
      </c>
      <c r="B112" s="69"/>
      <c r="C112" s="308" t="str">
        <f>IF(B112="","",IF(D112+D113&gt;0,D112+D113,0))</f>
        <v/>
      </c>
      <c r="D112" s="70" t="str" cm="1">
        <f t="array" ref="D112">IF(B112="","",INDEX(motoM,B112,3))</f>
        <v/>
      </c>
      <c r="E112" s="35" t="str" cm="1">
        <f t="array" ref="E112">IF(B112="","",INDEX(motoM,B112,4))</f>
        <v/>
      </c>
      <c r="F112" s="71" t="str" cm="1">
        <f t="array" ref="F112">IF(B112="","",INDEX(motoM,B112,5))</f>
        <v/>
      </c>
      <c r="G112" s="72" t="str" cm="1">
        <f t="array" ref="G112">IF(B112="","",IF(INDEX(motoM,B112,6)=0,"",INDEX(motoM,B112,6)))</f>
        <v/>
      </c>
      <c r="H112" s="73" t="str" cm="1">
        <f t="array" ref="H112">IF(B112="","",INDEX(motoM,B112,7))</f>
        <v/>
      </c>
      <c r="J112" s="69"/>
      <c r="K112" s="308" t="str">
        <f>IF(J112="","",IF(L112+L113&gt;0,L112+L113,0))</f>
        <v/>
      </c>
      <c r="L112" s="70" t="str" cm="1">
        <f t="array" ref="L112">IF(J112="","",INDEX(motoF,J112,3))</f>
        <v/>
      </c>
      <c r="M112" s="35" t="str" cm="1">
        <f t="array" ref="M112">IF(J112="","",INDEX(motoF,J112,4))</f>
        <v/>
      </c>
      <c r="N112" s="71" t="str" cm="1">
        <f t="array" ref="N112">IF(J112="","",INDEX(motoF,J112,5))</f>
        <v/>
      </c>
      <c r="O112" s="72" t="str" cm="1">
        <f t="array" ref="O112">IF(J112="","",IF(INDEX(motoF,J112,6)=0,"",INDEX(motoF,J112,6)))</f>
        <v/>
      </c>
      <c r="P112" s="73" t="str" cm="1">
        <f t="array" ref="P112">IF(J112="","",INDEX(motoF,J112,7))</f>
        <v/>
      </c>
      <c r="Q112" s="310">
        <v>9</v>
      </c>
      <c r="S112" s="311">
        <f>IF(B112+B113=0,100,B112+B113)</f>
        <v>100</v>
      </c>
      <c r="T112" s="302" t="str">
        <f t="shared" ref="T112" si="104">IF(S112=100,"",IF(C112=MAX(C112:C159),"","×"))</f>
        <v/>
      </c>
      <c r="U112" s="302" t="str">
        <f>IF(S112=MIN(S112:S131),"","注意")</f>
        <v/>
      </c>
      <c r="V112" s="305" t="str">
        <f>IF(S112=100,"",IF(S112=S114,"次と同じ注意",""))</f>
        <v/>
      </c>
      <c r="W112" s="311">
        <f>IF(J112+J113=0,100,J112+J113)</f>
        <v>100</v>
      </c>
      <c r="X112" s="302" t="str">
        <f t="shared" ref="X112" si="105">IF(W112=100,"",IF(K112=MAX(K112:K159),"","×"))</f>
        <v/>
      </c>
      <c r="Y112" s="302" t="str">
        <f>IF(W112=MIN(W112:W131),"","注意")</f>
        <v/>
      </c>
      <c r="Z112" s="305" t="str">
        <f>IF(W112=100,"",IF(W112=W114,"同じ"&amp;CHAR(10)&amp;"注意",""))</f>
        <v/>
      </c>
    </row>
    <row r="113" spans="1:26" ht="30" customHeight="1" thickBot="1" x14ac:dyDescent="0.25">
      <c r="A113" s="307"/>
      <c r="B113" s="33"/>
      <c r="C113" s="309"/>
      <c r="D113" s="63" t="str" cm="1">
        <f t="array" ref="D113">IF(B113="","",INDEX(motoM,B113,3))</f>
        <v/>
      </c>
      <c r="E113" s="64" t="str" cm="1">
        <f t="array" ref="E113">IF(B113="","",INDEX(motoM,B113,4))</f>
        <v/>
      </c>
      <c r="F113" s="65" t="str" cm="1">
        <f t="array" ref="F113">IF(B113="","",INDEX(motoM,B113,5))</f>
        <v/>
      </c>
      <c r="G113" s="66" t="str" cm="1">
        <f t="array" ref="G113">IF(B113="","",IF(INDEX(motoM,B113,6)=0,"",INDEX(motoM,B113,6)))</f>
        <v/>
      </c>
      <c r="H113" s="67" t="str" cm="1">
        <f t="array" ref="H113">IF(B113="","",INDEX(motoM,B113,7))</f>
        <v/>
      </c>
      <c r="J113" s="33"/>
      <c r="K113" s="309"/>
      <c r="L113" s="63" t="str" cm="1">
        <f t="array" ref="L113">IF(J113="","",INDEX(motoF,J113,3))</f>
        <v/>
      </c>
      <c r="M113" s="64" t="str" cm="1">
        <f t="array" ref="M113">IF(J113="","",INDEX(motoF,J113,4))</f>
        <v/>
      </c>
      <c r="N113" s="65" t="str" cm="1">
        <f t="array" ref="N113">IF(J113="","",INDEX(motoF,J113,5))</f>
        <v/>
      </c>
      <c r="O113" s="66" t="str" cm="1">
        <f t="array" ref="O113">IF(J113="","",IF(INDEX(motoF,J113,6)=0,"",INDEX(motoF,J113,6)))</f>
        <v/>
      </c>
      <c r="P113" s="67" t="str" cm="1">
        <f t="array" ref="P113">IF(J113="","",INDEX(motoF,J113,7))</f>
        <v/>
      </c>
      <c r="Q113" s="310"/>
      <c r="S113" s="314"/>
      <c r="T113" s="303"/>
      <c r="U113" s="303"/>
      <c r="V113" s="313"/>
      <c r="W113" s="314"/>
      <c r="X113" s="303"/>
      <c r="Y113" s="303"/>
      <c r="Z113" s="313"/>
    </row>
    <row r="114" spans="1:26" ht="30" customHeight="1" x14ac:dyDescent="0.2">
      <c r="A114" s="307">
        <v>17</v>
      </c>
      <c r="B114" s="69"/>
      <c r="C114" s="308" t="str">
        <f>IF(B114="","",IF(D114+D115&gt;0,D114+D115,0))</f>
        <v/>
      </c>
      <c r="D114" s="70" t="str" cm="1">
        <f t="array" ref="D114">IF(B114="","",INDEX(motoM,B114,3))</f>
        <v/>
      </c>
      <c r="E114" s="35" t="str" cm="1">
        <f t="array" ref="E114">IF(B114="","",INDEX(motoM,B114,4))</f>
        <v/>
      </c>
      <c r="F114" s="71" t="str" cm="1">
        <f t="array" ref="F114">IF(B114="","",INDEX(motoM,B114,5))</f>
        <v/>
      </c>
      <c r="G114" s="72" t="str" cm="1">
        <f t="array" ref="G114">IF(B114="","",IF(INDEX(motoM,B114,6)=0,"",INDEX(motoM,B114,6)))</f>
        <v/>
      </c>
      <c r="H114" s="73" t="str" cm="1">
        <f t="array" ref="H114">IF(B114="","",INDEX(motoM,B114,7))</f>
        <v/>
      </c>
      <c r="J114" s="69"/>
      <c r="K114" s="308" t="str">
        <f>IF(J114="","",IF(L114+L115&gt;0,L114+L115,0))</f>
        <v/>
      </c>
      <c r="L114" s="70" t="str" cm="1">
        <f t="array" ref="L114">IF(J114="","",INDEX(motoF,J114,3))</f>
        <v/>
      </c>
      <c r="M114" s="35" t="str" cm="1">
        <f t="array" ref="M114">IF(J114="","",INDEX(motoF,J114,4))</f>
        <v/>
      </c>
      <c r="N114" s="71" t="str" cm="1">
        <f t="array" ref="N114">IF(J114="","",INDEX(motoF,J114,5))</f>
        <v/>
      </c>
      <c r="O114" s="72" t="str" cm="1">
        <f t="array" ref="O114">IF(J114="","",IF(INDEX(motoF,J114,6)=0,"",INDEX(motoF,J114,6)))</f>
        <v/>
      </c>
      <c r="P114" s="73" t="str" cm="1">
        <f t="array" ref="P114">IF(J114="","",INDEX(motoF,J114,7))</f>
        <v/>
      </c>
      <c r="Q114" s="310">
        <v>10</v>
      </c>
      <c r="S114" s="311">
        <f>IF(B114+B115=0,100,B114+B115)</f>
        <v>100</v>
      </c>
      <c r="T114" s="302" t="str">
        <f t="shared" ref="T114" si="106">IF(S114=100,"",IF(C114=MAX(C114:C161),"","×"))</f>
        <v/>
      </c>
      <c r="U114" s="302" t="str">
        <f>IF(S114=MIN(S114:S133),"","注意")</f>
        <v/>
      </c>
      <c r="V114" s="305" t="str">
        <f>IF(S114=100,"",IF(S114=S116,"次と同じ注意",""))</f>
        <v/>
      </c>
      <c r="W114" s="311">
        <f>IF(J114+J115=0,100,J114+J115)</f>
        <v>100</v>
      </c>
      <c r="X114" s="302" t="str">
        <f t="shared" ref="X114" si="107">IF(W114=100,"",IF(K114=MAX(K114:K161),"","×"))</f>
        <v/>
      </c>
      <c r="Y114" s="302" t="str">
        <f>IF(W114=MIN(W114:W133),"","注意")</f>
        <v/>
      </c>
      <c r="Z114" s="305" t="str">
        <f>IF(W114=100,"",IF(W114=W116,"同じ"&amp;CHAR(10)&amp;"注意",""))</f>
        <v/>
      </c>
    </row>
    <row r="115" spans="1:26" ht="30" customHeight="1" thickBot="1" x14ac:dyDescent="0.25">
      <c r="A115" s="307"/>
      <c r="B115" s="33"/>
      <c r="C115" s="309"/>
      <c r="D115" s="63" t="str" cm="1">
        <f t="array" ref="D115">IF(B115="","",INDEX(motoM,B115,3))</f>
        <v/>
      </c>
      <c r="E115" s="64" t="str" cm="1">
        <f t="array" ref="E115">IF(B115="","",INDEX(motoM,B115,4))</f>
        <v/>
      </c>
      <c r="F115" s="65" t="str" cm="1">
        <f t="array" ref="F115">IF(B115="","",INDEX(motoM,B115,5))</f>
        <v/>
      </c>
      <c r="G115" s="66" t="str" cm="1">
        <f t="array" ref="G115">IF(B115="","",IF(INDEX(motoM,B115,6)=0,"",INDEX(motoM,B115,6)))</f>
        <v/>
      </c>
      <c r="H115" s="67" t="str" cm="1">
        <f t="array" ref="H115">IF(B115="","",INDEX(motoM,B115,7))</f>
        <v/>
      </c>
      <c r="J115" s="33"/>
      <c r="K115" s="309"/>
      <c r="L115" s="63" t="str" cm="1">
        <f t="array" ref="L115">IF(J115="","",INDEX(motoF,J115,3))</f>
        <v/>
      </c>
      <c r="M115" s="64" t="str" cm="1">
        <f t="array" ref="M115">IF(J115="","",INDEX(motoF,J115,4))</f>
        <v/>
      </c>
      <c r="N115" s="65" t="str" cm="1">
        <f t="array" ref="N115">IF(J115="","",INDEX(motoF,J115,5))</f>
        <v/>
      </c>
      <c r="O115" s="66" t="str" cm="1">
        <f t="array" ref="O115">IF(J115="","",IF(INDEX(motoF,J115,6)=0,"",INDEX(motoF,J115,6)))</f>
        <v/>
      </c>
      <c r="P115" s="67" t="str" cm="1">
        <f t="array" ref="P115">IF(J115="","",INDEX(motoF,J115,7))</f>
        <v/>
      </c>
      <c r="Q115" s="310"/>
      <c r="S115" s="312"/>
      <c r="T115" s="304"/>
      <c r="U115" s="304"/>
      <c r="V115" s="306"/>
      <c r="W115" s="312"/>
      <c r="X115" s="303"/>
      <c r="Y115" s="304"/>
      <c r="Z115" s="306"/>
    </row>
    <row r="116" spans="1:26" ht="30" customHeight="1" x14ac:dyDescent="0.2">
      <c r="A116" s="307">
        <v>18</v>
      </c>
      <c r="B116" s="69"/>
      <c r="C116" s="308" t="str">
        <f>IF(B116="","",IF(D116+D117&gt;0,D116+D117,0))</f>
        <v/>
      </c>
      <c r="D116" s="70" t="str" cm="1">
        <f t="array" ref="D116">IF(B116="","",INDEX(motoM,B116,3))</f>
        <v/>
      </c>
      <c r="E116" s="35" t="str" cm="1">
        <f t="array" ref="E116">IF(B116="","",INDEX(motoM,B116,4))</f>
        <v/>
      </c>
      <c r="F116" s="71" t="str" cm="1">
        <f t="array" ref="F116">IF(B116="","",INDEX(motoM,B116,5))</f>
        <v/>
      </c>
      <c r="G116" s="72" t="str" cm="1">
        <f t="array" ref="G116">IF(B116="","",IF(INDEX(motoM,B116,6)=0,"",INDEX(motoM,B116,6)))</f>
        <v/>
      </c>
      <c r="H116" s="73" t="str" cm="1">
        <f t="array" ref="H116">IF(B116="","",INDEX(motoM,B116,7))</f>
        <v/>
      </c>
      <c r="J116" s="69"/>
      <c r="K116" s="308" t="str">
        <f>IF(J116="","",IF(L116+L117&gt;0,L116+L117,0))</f>
        <v/>
      </c>
      <c r="L116" s="70" t="str" cm="1">
        <f t="array" ref="L116">IF(J116="","",INDEX(motoF,J116,3))</f>
        <v/>
      </c>
      <c r="M116" s="35" t="str" cm="1">
        <f t="array" ref="M116">IF(J116="","",INDEX(motoF,J116,4))</f>
        <v/>
      </c>
      <c r="N116" s="71" t="str" cm="1">
        <f t="array" ref="N116">IF(J116="","",INDEX(motoF,J116,5))</f>
        <v/>
      </c>
      <c r="O116" s="72" t="str" cm="1">
        <f t="array" ref="O116">IF(J116="","",IF(INDEX(motoF,J116,6)=0,"",INDEX(motoF,J116,6)))</f>
        <v/>
      </c>
      <c r="P116" s="73" t="str" cm="1">
        <f t="array" ref="P116">IF(J116="","",INDEX(motoF,J116,7))</f>
        <v/>
      </c>
      <c r="Q116" s="310">
        <v>10</v>
      </c>
      <c r="S116" s="311">
        <f>IF(B116+B117=0,100,B116+B117)</f>
        <v>100</v>
      </c>
      <c r="T116" s="302" t="str">
        <f t="shared" ref="T116" si="108">IF(S116=100,"",IF(C116=MAX(C116:C163),"","×"))</f>
        <v/>
      </c>
      <c r="U116" s="302" t="str">
        <f>IF(S116=MIN(S116:S135),"","注意")</f>
        <v/>
      </c>
      <c r="V116" s="305" t="str">
        <f>IF(S116=100,"",IF(S116=S118,"次と同じ注意",""))</f>
        <v/>
      </c>
      <c r="W116" s="311">
        <f>IF(J116+J117=0,100,J116+J117)</f>
        <v>100</v>
      </c>
      <c r="X116" s="302" t="str">
        <f t="shared" ref="X116" si="109">IF(W116=100,"",IF(K116=MAX(K116:K163),"","×"))</f>
        <v/>
      </c>
      <c r="Y116" s="302" t="str">
        <f>IF(W116=MIN(W116:W135),"","注意")</f>
        <v/>
      </c>
      <c r="Z116" s="305" t="str">
        <f>IF(W116=100,"",IF(W116=W118,"同じ"&amp;CHAR(10)&amp;"注意",""))</f>
        <v/>
      </c>
    </row>
    <row r="117" spans="1:26" ht="30" customHeight="1" thickBot="1" x14ac:dyDescent="0.25">
      <c r="A117" s="307"/>
      <c r="B117" s="33"/>
      <c r="C117" s="309"/>
      <c r="D117" s="63" t="str" cm="1">
        <f t="array" ref="D117">IF(B117="","",INDEX(motoM,B117,3))</f>
        <v/>
      </c>
      <c r="E117" s="64" t="str" cm="1">
        <f t="array" ref="E117">IF(B117="","",INDEX(motoM,B117,4))</f>
        <v/>
      </c>
      <c r="F117" s="65" t="str" cm="1">
        <f t="array" ref="F117">IF(B117="","",INDEX(motoM,B117,5))</f>
        <v/>
      </c>
      <c r="G117" s="66" t="str" cm="1">
        <f t="array" ref="G117">IF(B117="","",IF(INDEX(motoM,B117,6)=0,"",INDEX(motoM,B117,6)))</f>
        <v/>
      </c>
      <c r="H117" s="67" t="str" cm="1">
        <f t="array" ref="H117">IF(B117="","",INDEX(motoM,B117,7))</f>
        <v/>
      </c>
      <c r="J117" s="33"/>
      <c r="K117" s="309"/>
      <c r="L117" s="63" t="str" cm="1">
        <f t="array" ref="L117">IF(J117="","",INDEX(motoF,J117,3))</f>
        <v/>
      </c>
      <c r="M117" s="64" t="str" cm="1">
        <f t="array" ref="M117">IF(J117="","",INDEX(motoF,J117,4))</f>
        <v/>
      </c>
      <c r="N117" s="65" t="str" cm="1">
        <f t="array" ref="N117">IF(J117="","",INDEX(motoF,J117,5))</f>
        <v/>
      </c>
      <c r="O117" s="66" t="str" cm="1">
        <f t="array" ref="O117">IF(J117="","",IF(INDEX(motoF,J117,6)=0,"",INDEX(motoF,J117,6)))</f>
        <v/>
      </c>
      <c r="P117" s="67" t="str" cm="1">
        <f t="array" ref="P117">IF(J117="","",INDEX(motoF,J117,7))</f>
        <v/>
      </c>
      <c r="Q117" s="310"/>
      <c r="S117" s="312"/>
      <c r="T117" s="304"/>
      <c r="U117" s="304"/>
      <c r="V117" s="306"/>
      <c r="W117" s="312"/>
      <c r="X117" s="303"/>
      <c r="Y117" s="304"/>
      <c r="Z117" s="306"/>
    </row>
    <row r="118" spans="1:26" ht="30" customHeight="1" x14ac:dyDescent="0.2">
      <c r="A118" s="307">
        <v>19</v>
      </c>
      <c r="B118" s="69"/>
      <c r="C118" s="308" t="str">
        <f>IF(B118="","",IF(D118+D119&gt;0,D118+D119,0))</f>
        <v/>
      </c>
      <c r="D118" s="70" t="str" cm="1">
        <f t="array" ref="D118">IF(B118="","",INDEX(motoM,B118,3))</f>
        <v/>
      </c>
      <c r="E118" s="35" t="str" cm="1">
        <f t="array" ref="E118">IF(B118="","",INDEX(motoM,B118,4))</f>
        <v/>
      </c>
      <c r="F118" s="71" t="str" cm="1">
        <f t="array" ref="F118">IF(B118="","",INDEX(motoM,B118,5))</f>
        <v/>
      </c>
      <c r="G118" s="72" t="str" cm="1">
        <f t="array" ref="G118">IF(B118="","",IF(INDEX(motoM,B118,6)=0,"",INDEX(motoM,B118,6)))</f>
        <v/>
      </c>
      <c r="H118" s="73" t="str" cm="1">
        <f t="array" ref="H118">IF(B118="","",INDEX(motoM,B118,7))</f>
        <v/>
      </c>
      <c r="J118" s="69"/>
      <c r="K118" s="308" t="str">
        <f>IF(J118="","",IF(L118+L119&gt;0,L118+L119,0))</f>
        <v/>
      </c>
      <c r="L118" s="70" t="str" cm="1">
        <f t="array" ref="L118">IF(J118="","",INDEX(motoF,J118,3))</f>
        <v/>
      </c>
      <c r="M118" s="35" t="str" cm="1">
        <f t="array" ref="M118">IF(J118="","",INDEX(motoF,J118,4))</f>
        <v/>
      </c>
      <c r="N118" s="71" t="str" cm="1">
        <f t="array" ref="N118">IF(J118="","",INDEX(motoF,J118,5))</f>
        <v/>
      </c>
      <c r="O118" s="72" t="str" cm="1">
        <f t="array" ref="O118">IF(J118="","",IF(INDEX(motoF,J118,6)=0,"",INDEX(motoF,J118,6)))</f>
        <v/>
      </c>
      <c r="P118" s="73" t="str" cm="1">
        <f t="array" ref="P118">IF(J118="","",INDEX(motoF,J118,7))</f>
        <v/>
      </c>
      <c r="Q118" s="310">
        <v>10</v>
      </c>
      <c r="S118" s="311">
        <f>IF(B118+B119=0,100,B118+B119)</f>
        <v>100</v>
      </c>
      <c r="T118" s="302" t="str">
        <f t="shared" ref="T118" si="110">IF(S118=100,"",IF(C118=MAX(C118:C165),"","×"))</f>
        <v/>
      </c>
      <c r="U118" s="302" t="str">
        <f>IF(S118=MIN(S118:S137),"","注意")</f>
        <v/>
      </c>
      <c r="V118" s="305" t="str">
        <f>IF(S118=100,"",IF(S118=S120,"次と同じ注意",""))</f>
        <v/>
      </c>
      <c r="W118" s="311">
        <f>IF(J118+J119=0,100,J118+J119)</f>
        <v>100</v>
      </c>
      <c r="X118" s="302" t="str">
        <f t="shared" ref="X118" si="111">IF(W118=100,"",IF(K118=MAX(K118:K165),"","×"))</f>
        <v/>
      </c>
      <c r="Y118" s="302" t="str">
        <f>IF(W118=MIN(W118:W137),"","注意")</f>
        <v/>
      </c>
      <c r="Z118" s="305" t="str">
        <f>IF(W118=100,"",IF(W118=W120,"同じ"&amp;CHAR(10)&amp;"注意",""))</f>
        <v/>
      </c>
    </row>
    <row r="119" spans="1:26" ht="30" customHeight="1" thickBot="1" x14ac:dyDescent="0.25">
      <c r="A119" s="307"/>
      <c r="B119" s="33"/>
      <c r="C119" s="309"/>
      <c r="D119" s="63" t="str" cm="1">
        <f t="array" ref="D119">IF(B119="","",INDEX(motoM,B119,3))</f>
        <v/>
      </c>
      <c r="E119" s="64" t="str" cm="1">
        <f t="array" ref="E119">IF(B119="","",INDEX(motoM,B119,4))</f>
        <v/>
      </c>
      <c r="F119" s="65" t="str" cm="1">
        <f t="array" ref="F119">IF(B119="","",INDEX(motoM,B119,5))</f>
        <v/>
      </c>
      <c r="G119" s="66" t="str" cm="1">
        <f t="array" ref="G119">IF(B119="","",IF(INDEX(motoM,B119,6)=0,"",INDEX(motoM,B119,6)))</f>
        <v/>
      </c>
      <c r="H119" s="67" t="str" cm="1">
        <f t="array" ref="H119">IF(B119="","",INDEX(motoM,B119,7))</f>
        <v/>
      </c>
      <c r="J119" s="33"/>
      <c r="K119" s="309"/>
      <c r="L119" s="63" t="str" cm="1">
        <f t="array" ref="L119">IF(J119="","",INDEX(motoF,J119,3))</f>
        <v/>
      </c>
      <c r="M119" s="64" t="str" cm="1">
        <f t="array" ref="M119">IF(J119="","",INDEX(motoF,J119,4))</f>
        <v/>
      </c>
      <c r="N119" s="65" t="str" cm="1">
        <f t="array" ref="N119">IF(J119="","",INDEX(motoF,J119,5))</f>
        <v/>
      </c>
      <c r="O119" s="66" t="str" cm="1">
        <f t="array" ref="O119">IF(J119="","",IF(INDEX(motoF,J119,6)=0,"",INDEX(motoF,J119,6)))</f>
        <v/>
      </c>
      <c r="P119" s="67" t="str" cm="1">
        <f t="array" ref="P119">IF(J119="","",INDEX(motoF,J119,7))</f>
        <v/>
      </c>
      <c r="Q119" s="310"/>
      <c r="S119" s="312"/>
      <c r="T119" s="304"/>
      <c r="U119" s="304"/>
      <c r="V119" s="306"/>
      <c r="W119" s="312"/>
      <c r="X119" s="303"/>
      <c r="Y119" s="304"/>
      <c r="Z119" s="306"/>
    </row>
    <row r="120" spans="1:26" ht="30" customHeight="1" x14ac:dyDescent="0.2">
      <c r="A120" s="307">
        <v>20</v>
      </c>
      <c r="B120" s="69"/>
      <c r="C120" s="308" t="str">
        <f>IF(B120="","",IF(D120+D121&gt;0,D120+D121,0))</f>
        <v/>
      </c>
      <c r="D120" s="70" t="str" cm="1">
        <f t="array" ref="D120">IF(B120="","",INDEX(motoM,B120,3))</f>
        <v/>
      </c>
      <c r="E120" s="35" t="str" cm="1">
        <f t="array" ref="E120">IF(B120="","",INDEX(motoM,B120,4))</f>
        <v/>
      </c>
      <c r="F120" s="71" t="str" cm="1">
        <f t="array" ref="F120">IF(B120="","",INDEX(motoM,B120,5))</f>
        <v/>
      </c>
      <c r="G120" s="72" t="str" cm="1">
        <f t="array" ref="G120">IF(B120="","",IF(INDEX(motoM,B120,6)=0,"",INDEX(motoM,B120,6)))</f>
        <v/>
      </c>
      <c r="H120" s="73" t="str" cm="1">
        <f t="array" ref="H120">IF(B120="","",INDEX(motoM,B120,7))</f>
        <v/>
      </c>
      <c r="J120" s="69"/>
      <c r="K120" s="308" t="str">
        <f>IF(J120="","",IF(L120+L121&gt;0,L120+L121,0))</f>
        <v/>
      </c>
      <c r="L120" s="70" t="str" cm="1">
        <f t="array" ref="L120">IF(J120="","",INDEX(motoF,J120,3))</f>
        <v/>
      </c>
      <c r="M120" s="35" t="str" cm="1">
        <f t="array" ref="M120">IF(J120="","",INDEX(motoF,J120,4))</f>
        <v/>
      </c>
      <c r="N120" s="71" t="str" cm="1">
        <f t="array" ref="N120">IF(J120="","",INDEX(motoF,J120,5))</f>
        <v/>
      </c>
      <c r="O120" s="72" t="str" cm="1">
        <f t="array" ref="O120">IF(J120="","",IF(INDEX(motoF,J120,6)=0,"",INDEX(motoF,J120,6)))</f>
        <v/>
      </c>
      <c r="P120" s="73" t="str" cm="1">
        <f t="array" ref="P120">IF(J120="","",INDEX(motoF,J120,7))</f>
        <v/>
      </c>
      <c r="Q120" s="310">
        <v>10</v>
      </c>
      <c r="S120" s="311">
        <f>IF(B120+B121=0,100,B120+B121)</f>
        <v>100</v>
      </c>
      <c r="T120" s="302" t="str">
        <f t="shared" ref="T120" si="112">IF(S120=100,"",IF(C120=MAX(C120:C167),"","×"))</f>
        <v/>
      </c>
      <c r="U120" s="302" t="str">
        <f>IF(S120=MIN(S120:S139),"","注意")</f>
        <v/>
      </c>
      <c r="V120" s="305" t="str">
        <f>IF(S120=100,"",IF(S120=S122,"次と同じ注意",""))</f>
        <v/>
      </c>
      <c r="W120" s="311">
        <f>IF(J120+J121=0,100,J120+J121)</f>
        <v>100</v>
      </c>
      <c r="X120" s="302" t="str">
        <f t="shared" ref="X120" si="113">IF(W120=100,"",IF(K120=MAX(K120:K167),"","×"))</f>
        <v/>
      </c>
      <c r="Y120" s="302" t="str">
        <f>IF(W120=MIN(W120:W139),"","注意")</f>
        <v/>
      </c>
      <c r="Z120" s="305" t="str">
        <f>IF(W120=100,"",IF(W120=W122,"同じ"&amp;CHAR(10)&amp;"注意",""))</f>
        <v/>
      </c>
    </row>
    <row r="121" spans="1:26" ht="30" customHeight="1" thickBot="1" x14ac:dyDescent="0.25">
      <c r="A121" s="307"/>
      <c r="B121" s="33"/>
      <c r="C121" s="309"/>
      <c r="D121" s="63" t="str" cm="1">
        <f t="array" ref="D121">IF(B121="","",INDEX(motoM,B121,3))</f>
        <v/>
      </c>
      <c r="E121" s="64" t="str" cm="1">
        <f t="array" ref="E121">IF(B121="","",INDEX(motoM,B121,4))</f>
        <v/>
      </c>
      <c r="F121" s="65" t="str" cm="1">
        <f t="array" ref="F121">IF(B121="","",INDEX(motoM,B121,5))</f>
        <v/>
      </c>
      <c r="G121" s="66" t="str" cm="1">
        <f t="array" ref="G121">IF(B121="","",IF(INDEX(motoM,B121,6)=0,"",INDEX(motoM,B121,6)))</f>
        <v/>
      </c>
      <c r="H121" s="67" t="str" cm="1">
        <f t="array" ref="H121">IF(B121="","",INDEX(motoM,B121,7))</f>
        <v/>
      </c>
      <c r="J121" s="33"/>
      <c r="K121" s="309"/>
      <c r="L121" s="63" t="str" cm="1">
        <f t="array" ref="L121">IF(J121="","",INDEX(motoF,J121,3))</f>
        <v/>
      </c>
      <c r="M121" s="64" t="str" cm="1">
        <f t="array" ref="M121">IF(J121="","",INDEX(motoF,J121,4))</f>
        <v/>
      </c>
      <c r="N121" s="65" t="str" cm="1">
        <f t="array" ref="N121">IF(J121="","",INDEX(motoF,J121,5))</f>
        <v/>
      </c>
      <c r="O121" s="66" t="str" cm="1">
        <f t="array" ref="O121">IF(J121="","",IF(INDEX(motoF,J121,6)=0,"",INDEX(motoF,J121,6)))</f>
        <v/>
      </c>
      <c r="P121" s="67" t="str" cm="1">
        <f t="array" ref="P121">IF(J121="","",INDEX(motoF,J121,7))</f>
        <v/>
      </c>
      <c r="Q121" s="310"/>
      <c r="S121" s="312"/>
      <c r="T121" s="304"/>
      <c r="U121" s="304"/>
      <c r="V121" s="306"/>
      <c r="W121" s="312"/>
      <c r="X121" s="303"/>
      <c r="Y121" s="304"/>
      <c r="Z121" s="306"/>
    </row>
    <row r="122" spans="1:26" ht="30" customHeight="1" x14ac:dyDescent="0.2">
      <c r="A122" s="307">
        <v>21</v>
      </c>
      <c r="B122" s="69"/>
      <c r="C122" s="308" t="str">
        <f>IF(B122="","",IF(D122+D123&gt;0,D122+D123,0))</f>
        <v/>
      </c>
      <c r="D122" s="70" t="str" cm="1">
        <f t="array" ref="D122">IF(B122="","",INDEX(motoM,B122,3))</f>
        <v/>
      </c>
      <c r="E122" s="35" t="str" cm="1">
        <f t="array" ref="E122">IF(B122="","",INDEX(motoM,B122,4))</f>
        <v/>
      </c>
      <c r="F122" s="71" t="str" cm="1">
        <f t="array" ref="F122">IF(B122="","",INDEX(motoM,B122,5))</f>
        <v/>
      </c>
      <c r="G122" s="72" t="str" cm="1">
        <f t="array" ref="G122">IF(B122="","",IF(INDEX(motoM,B122,6)=0,"",INDEX(motoM,B122,6)))</f>
        <v/>
      </c>
      <c r="H122" s="73" t="str" cm="1">
        <f t="array" ref="H122">IF(B122="","",INDEX(motoM,B122,7))</f>
        <v/>
      </c>
      <c r="J122" s="69"/>
      <c r="K122" s="308" t="str">
        <f>IF(J122="","",IF(L122+L123&gt;0,L122+L123,0))</f>
        <v/>
      </c>
      <c r="L122" s="70" t="str" cm="1">
        <f t="array" ref="L122">IF(J122="","",INDEX(motoF,J122,3))</f>
        <v/>
      </c>
      <c r="M122" s="35" t="str" cm="1">
        <f t="array" ref="M122">IF(J122="","",INDEX(motoF,J122,4))</f>
        <v/>
      </c>
      <c r="N122" s="71" t="str" cm="1">
        <f t="array" ref="N122">IF(J122="","",INDEX(motoF,J122,5))</f>
        <v/>
      </c>
      <c r="O122" s="72" t="str" cm="1">
        <f t="array" ref="O122">IF(J122="","",IF(INDEX(motoF,J122,6)=0,"",INDEX(motoF,J122,6)))</f>
        <v/>
      </c>
      <c r="P122" s="73" t="str" cm="1">
        <f t="array" ref="P122">IF(J122="","",INDEX(motoF,J122,7))</f>
        <v/>
      </c>
      <c r="Q122" s="310">
        <v>9</v>
      </c>
      <c r="S122" s="311">
        <f>IF(B122+B123=0,100,B122+B123)</f>
        <v>100</v>
      </c>
      <c r="T122" s="302" t="str">
        <f t="shared" ref="T122" si="114">IF(S122=100,"",IF(C122=MAX(C122:C169),"","×"))</f>
        <v/>
      </c>
      <c r="U122" s="302" t="str">
        <f>IF(S122=MIN(S122:S141),"","注意")</f>
        <v/>
      </c>
      <c r="V122" s="305" t="str">
        <f>IF(S122=100,"",IF(S122=S124,"次と同じ注意",""))</f>
        <v/>
      </c>
      <c r="W122" s="311">
        <f>IF(J122+J123=0,100,J122+J123)</f>
        <v>100</v>
      </c>
      <c r="X122" s="302" t="str">
        <f t="shared" ref="X122" si="115">IF(W122=100,"",IF(K122=MAX(K122:K169),"","×"))</f>
        <v/>
      </c>
      <c r="Y122" s="302" t="str">
        <f>IF(W122=MIN(W122:W141),"","注意")</f>
        <v/>
      </c>
      <c r="Z122" s="305" t="str">
        <f>IF(W122=100,"",IF(W122=W124,"同じ"&amp;CHAR(10)&amp;"注意",""))</f>
        <v/>
      </c>
    </row>
    <row r="123" spans="1:26" ht="30" customHeight="1" thickBot="1" x14ac:dyDescent="0.25">
      <c r="A123" s="307"/>
      <c r="B123" s="33"/>
      <c r="C123" s="309"/>
      <c r="D123" s="63" t="str" cm="1">
        <f t="array" ref="D123">IF(B123="","",INDEX(motoM,B123,3))</f>
        <v/>
      </c>
      <c r="E123" s="64" t="str" cm="1">
        <f t="array" ref="E123">IF(B123="","",INDEX(motoM,B123,4))</f>
        <v/>
      </c>
      <c r="F123" s="65" t="str" cm="1">
        <f t="array" ref="F123">IF(B123="","",INDEX(motoM,B123,5))</f>
        <v/>
      </c>
      <c r="G123" s="66" t="str" cm="1">
        <f t="array" ref="G123">IF(B123="","",IF(INDEX(motoM,B123,6)=0,"",INDEX(motoM,B123,6)))</f>
        <v/>
      </c>
      <c r="H123" s="67" t="str" cm="1">
        <f t="array" ref="H123">IF(B123="","",INDEX(motoM,B123,7))</f>
        <v/>
      </c>
      <c r="J123" s="33"/>
      <c r="K123" s="309"/>
      <c r="L123" s="63" t="str" cm="1">
        <f t="array" ref="L123">IF(J123="","",INDEX(motoF,J123,3))</f>
        <v/>
      </c>
      <c r="M123" s="64" t="str" cm="1">
        <f t="array" ref="M123">IF(J123="","",INDEX(motoF,J123,4))</f>
        <v/>
      </c>
      <c r="N123" s="65" t="str" cm="1">
        <f t="array" ref="N123">IF(J123="","",INDEX(motoF,J123,5))</f>
        <v/>
      </c>
      <c r="O123" s="66" t="str" cm="1">
        <f t="array" ref="O123">IF(J123="","",IF(INDEX(motoF,J123,6)=0,"",INDEX(motoF,J123,6)))</f>
        <v/>
      </c>
      <c r="P123" s="67" t="str" cm="1">
        <f t="array" ref="P123">IF(J123="","",INDEX(motoF,J123,7))</f>
        <v/>
      </c>
      <c r="Q123" s="310"/>
      <c r="S123" s="314"/>
      <c r="T123" s="303"/>
      <c r="U123" s="303"/>
      <c r="V123" s="313"/>
      <c r="W123" s="314"/>
      <c r="X123" s="303"/>
      <c r="Y123" s="303"/>
      <c r="Z123" s="313"/>
    </row>
    <row r="124" spans="1:26" ht="30" customHeight="1" x14ac:dyDescent="0.2">
      <c r="A124" s="307">
        <v>22</v>
      </c>
      <c r="B124" s="69"/>
      <c r="C124" s="308" t="str">
        <f>IF(B124="","",IF(D124+D125&gt;0,D124+D125,0))</f>
        <v/>
      </c>
      <c r="D124" s="70" t="str" cm="1">
        <f t="array" ref="D124">IF(B124="","",INDEX(motoM,B124,3))</f>
        <v/>
      </c>
      <c r="E124" s="35" t="str" cm="1">
        <f t="array" ref="E124">IF(B124="","",INDEX(motoM,B124,4))</f>
        <v/>
      </c>
      <c r="F124" s="71" t="str" cm="1">
        <f t="array" ref="F124">IF(B124="","",INDEX(motoM,B124,5))</f>
        <v/>
      </c>
      <c r="G124" s="72" t="str" cm="1">
        <f t="array" ref="G124">IF(B124="","",IF(INDEX(motoM,B124,6)=0,"",INDEX(motoM,B124,6)))</f>
        <v/>
      </c>
      <c r="H124" s="73" t="str" cm="1">
        <f t="array" ref="H124">IF(B124="","",INDEX(motoM,B124,7))</f>
        <v/>
      </c>
      <c r="J124" s="69"/>
      <c r="K124" s="308" t="str">
        <f>IF(J124="","",IF(L124+L125&gt;0,L124+L125,0))</f>
        <v/>
      </c>
      <c r="L124" s="70" t="str" cm="1">
        <f t="array" ref="L124">IF(J124="","",INDEX(motoF,J124,3))</f>
        <v/>
      </c>
      <c r="M124" s="35" t="str" cm="1">
        <f t="array" ref="M124">IF(J124="","",INDEX(motoF,J124,4))</f>
        <v/>
      </c>
      <c r="N124" s="71" t="str" cm="1">
        <f t="array" ref="N124">IF(J124="","",INDEX(motoF,J124,5))</f>
        <v/>
      </c>
      <c r="O124" s="72" t="str" cm="1">
        <f t="array" ref="O124">IF(J124="","",IF(INDEX(motoF,J124,6)=0,"",INDEX(motoF,J124,6)))</f>
        <v/>
      </c>
      <c r="P124" s="73" t="str" cm="1">
        <f t="array" ref="P124">IF(J124="","",INDEX(motoF,J124,7))</f>
        <v/>
      </c>
      <c r="Q124" s="310">
        <v>10</v>
      </c>
      <c r="S124" s="311">
        <f>IF(B124+B125=0,100,B124+B125)</f>
        <v>100</v>
      </c>
      <c r="T124" s="302" t="str">
        <f t="shared" ref="T124" si="116">IF(S124=100,"",IF(C124=MAX(C124:C171),"","×"))</f>
        <v/>
      </c>
      <c r="U124" s="302" t="str">
        <f>IF(S124=MIN(S124:S143),"","注意")</f>
        <v/>
      </c>
      <c r="V124" s="305" t="str">
        <f>IF(S124=100,"",IF(S124=S126,"次と同じ注意",""))</f>
        <v/>
      </c>
      <c r="W124" s="311">
        <f>IF(J124+J125=0,100,J124+J125)</f>
        <v>100</v>
      </c>
      <c r="X124" s="302" t="str">
        <f t="shared" ref="X124" si="117">IF(W124=100,"",IF(K124=MAX(K124:K171),"","×"))</f>
        <v/>
      </c>
      <c r="Y124" s="302" t="str">
        <f>IF(W124=MIN(W124:W143),"","注意")</f>
        <v/>
      </c>
      <c r="Z124" s="305" t="str">
        <f>IF(W124=100,"",IF(W124=W126,"同じ"&amp;CHAR(10)&amp;"注意",""))</f>
        <v/>
      </c>
    </row>
    <row r="125" spans="1:26" ht="30" customHeight="1" thickBot="1" x14ac:dyDescent="0.25">
      <c r="A125" s="307"/>
      <c r="B125" s="33"/>
      <c r="C125" s="309"/>
      <c r="D125" s="63" t="str" cm="1">
        <f t="array" ref="D125">IF(B125="","",INDEX(motoM,B125,3))</f>
        <v/>
      </c>
      <c r="E125" s="64" t="str" cm="1">
        <f t="array" ref="E125">IF(B125="","",INDEX(motoM,B125,4))</f>
        <v/>
      </c>
      <c r="F125" s="65" t="str" cm="1">
        <f t="array" ref="F125">IF(B125="","",INDEX(motoM,B125,5))</f>
        <v/>
      </c>
      <c r="G125" s="66" t="str" cm="1">
        <f t="array" ref="G125">IF(B125="","",IF(INDEX(motoM,B125,6)=0,"",INDEX(motoM,B125,6)))</f>
        <v/>
      </c>
      <c r="H125" s="67" t="str" cm="1">
        <f t="array" ref="H125">IF(B125="","",INDEX(motoM,B125,7))</f>
        <v/>
      </c>
      <c r="J125" s="33"/>
      <c r="K125" s="309"/>
      <c r="L125" s="63" t="str" cm="1">
        <f t="array" ref="L125">IF(J125="","",INDEX(motoF,J125,3))</f>
        <v/>
      </c>
      <c r="M125" s="64" t="str" cm="1">
        <f t="array" ref="M125">IF(J125="","",INDEX(motoF,J125,4))</f>
        <v/>
      </c>
      <c r="N125" s="65" t="str" cm="1">
        <f t="array" ref="N125">IF(J125="","",INDEX(motoF,J125,5))</f>
        <v/>
      </c>
      <c r="O125" s="66" t="str" cm="1">
        <f t="array" ref="O125">IF(J125="","",IF(INDEX(motoF,J125,6)=0,"",INDEX(motoF,J125,6)))</f>
        <v/>
      </c>
      <c r="P125" s="67" t="str" cm="1">
        <f t="array" ref="P125">IF(J125="","",INDEX(motoF,J125,7))</f>
        <v/>
      </c>
      <c r="Q125" s="310"/>
      <c r="S125" s="312"/>
      <c r="T125" s="304"/>
      <c r="U125" s="304"/>
      <c r="V125" s="306"/>
      <c r="W125" s="312"/>
      <c r="X125" s="303"/>
      <c r="Y125" s="304"/>
      <c r="Z125" s="306"/>
    </row>
    <row r="126" spans="1:26" ht="30" customHeight="1" x14ac:dyDescent="0.2">
      <c r="A126" s="307">
        <v>23</v>
      </c>
      <c r="B126" s="69"/>
      <c r="C126" s="308" t="str">
        <f>IF(B126="","",IF(D126+D127&gt;0,D126+D127,0))</f>
        <v/>
      </c>
      <c r="D126" s="70" t="str" cm="1">
        <f t="array" ref="D126">IF(B126="","",INDEX(motoM,B126,3))</f>
        <v/>
      </c>
      <c r="E126" s="35" t="str" cm="1">
        <f t="array" ref="E126">IF(B126="","",INDEX(motoM,B126,4))</f>
        <v/>
      </c>
      <c r="F126" s="71" t="str" cm="1">
        <f t="array" ref="F126">IF(B126="","",INDEX(motoM,B126,5))</f>
        <v/>
      </c>
      <c r="G126" s="72" t="str" cm="1">
        <f t="array" ref="G126">IF(B126="","",IF(INDEX(motoM,B126,6)=0,"",INDEX(motoM,B126,6)))</f>
        <v/>
      </c>
      <c r="H126" s="73" t="str" cm="1">
        <f t="array" ref="H126">IF(B126="","",INDEX(motoM,B126,7))</f>
        <v/>
      </c>
      <c r="J126" s="69"/>
      <c r="K126" s="308" t="str">
        <f>IF(J126="","",IF(L126+L127&gt;0,L126+L127,0))</f>
        <v/>
      </c>
      <c r="L126" s="70" t="str" cm="1">
        <f t="array" ref="L126">IF(J126="","",INDEX(motoF,J126,3))</f>
        <v/>
      </c>
      <c r="M126" s="35" t="str" cm="1">
        <f t="array" ref="M126">IF(J126="","",INDEX(motoF,J126,4))</f>
        <v/>
      </c>
      <c r="N126" s="71" t="str" cm="1">
        <f t="array" ref="N126">IF(J126="","",INDEX(motoF,J126,5))</f>
        <v/>
      </c>
      <c r="O126" s="72" t="str" cm="1">
        <f t="array" ref="O126">IF(J126="","",IF(INDEX(motoF,J126,6)=0,"",INDEX(motoF,J126,6)))</f>
        <v/>
      </c>
      <c r="P126" s="73" t="str" cm="1">
        <f t="array" ref="P126">IF(J126="","",INDEX(motoF,J126,7))</f>
        <v/>
      </c>
      <c r="Q126" s="310">
        <v>10</v>
      </c>
      <c r="S126" s="311">
        <f>IF(B126+B127=0,100,B126+B127)</f>
        <v>100</v>
      </c>
      <c r="T126" s="302" t="str">
        <f t="shared" ref="T126" si="118">IF(S126=100,"",IF(C126=MAX(C126:C173),"","×"))</f>
        <v/>
      </c>
      <c r="U126" s="302" t="str">
        <f>IF(S126=MIN(S126:S145),"","注意")</f>
        <v/>
      </c>
      <c r="V126" s="305" t="str">
        <f>IF(S126=100,"",IF(S126=S128,"次と同じ注意",""))</f>
        <v/>
      </c>
      <c r="W126" s="311">
        <f>IF(J126+J127=0,100,J126+J127)</f>
        <v>100</v>
      </c>
      <c r="X126" s="302" t="str">
        <f t="shared" ref="X126" si="119">IF(W126=100,"",IF(K126=MAX(K126:K173),"","×"))</f>
        <v/>
      </c>
      <c r="Y126" s="302" t="str">
        <f>IF(W126=MIN(W126:W145),"","注意")</f>
        <v/>
      </c>
      <c r="Z126" s="305" t="str">
        <f>IF(W126=100,"",IF(W126=W128,"同じ"&amp;CHAR(10)&amp;"注意",""))</f>
        <v/>
      </c>
    </row>
    <row r="127" spans="1:26" ht="30" customHeight="1" thickBot="1" x14ac:dyDescent="0.25">
      <c r="A127" s="307"/>
      <c r="B127" s="33"/>
      <c r="C127" s="309"/>
      <c r="D127" s="63" t="str" cm="1">
        <f t="array" ref="D127">IF(B127="","",INDEX(motoM,B127,3))</f>
        <v/>
      </c>
      <c r="E127" s="64" t="str" cm="1">
        <f t="array" ref="E127">IF(B127="","",INDEX(motoM,B127,4))</f>
        <v/>
      </c>
      <c r="F127" s="65" t="str" cm="1">
        <f t="array" ref="F127">IF(B127="","",INDEX(motoM,B127,5))</f>
        <v/>
      </c>
      <c r="G127" s="66" t="str" cm="1">
        <f t="array" ref="G127">IF(B127="","",IF(INDEX(motoM,B127,6)=0,"",INDEX(motoM,B127,6)))</f>
        <v/>
      </c>
      <c r="H127" s="67" t="str" cm="1">
        <f t="array" ref="H127">IF(B127="","",INDEX(motoM,B127,7))</f>
        <v/>
      </c>
      <c r="J127" s="33"/>
      <c r="K127" s="309"/>
      <c r="L127" s="63" t="str" cm="1">
        <f t="array" ref="L127">IF(J127="","",INDEX(motoF,J127,3))</f>
        <v/>
      </c>
      <c r="M127" s="64" t="str" cm="1">
        <f t="array" ref="M127">IF(J127="","",INDEX(motoF,J127,4))</f>
        <v/>
      </c>
      <c r="N127" s="65" t="str" cm="1">
        <f t="array" ref="N127">IF(J127="","",INDEX(motoF,J127,5))</f>
        <v/>
      </c>
      <c r="O127" s="66" t="str" cm="1">
        <f t="array" ref="O127">IF(J127="","",IF(INDEX(motoF,J127,6)=0,"",INDEX(motoF,J127,6)))</f>
        <v/>
      </c>
      <c r="P127" s="67" t="str" cm="1">
        <f t="array" ref="P127">IF(J127="","",INDEX(motoF,J127,7))</f>
        <v/>
      </c>
      <c r="Q127" s="310"/>
      <c r="S127" s="312"/>
      <c r="T127" s="304"/>
      <c r="U127" s="304"/>
      <c r="V127" s="306"/>
      <c r="W127" s="312"/>
      <c r="X127" s="303"/>
      <c r="Y127" s="304"/>
      <c r="Z127" s="306"/>
    </row>
    <row r="128" spans="1:26" ht="30" customHeight="1" x14ac:dyDescent="0.2">
      <c r="A128" s="307">
        <v>24</v>
      </c>
      <c r="B128" s="69"/>
      <c r="C128" s="308" t="str">
        <f>IF(B128="","",IF(D128+D129&gt;0,D128+D129,0))</f>
        <v/>
      </c>
      <c r="D128" s="70" t="str" cm="1">
        <f t="array" ref="D128">IF(B128="","",INDEX(motoM,B128,3))</f>
        <v/>
      </c>
      <c r="E128" s="35" t="str" cm="1">
        <f t="array" ref="E128">IF(B128="","",INDEX(motoM,B128,4))</f>
        <v/>
      </c>
      <c r="F128" s="71" t="str" cm="1">
        <f t="array" ref="F128">IF(B128="","",INDEX(motoM,B128,5))</f>
        <v/>
      </c>
      <c r="G128" s="72" t="str" cm="1">
        <f t="array" ref="G128">IF(B128="","",IF(INDEX(motoM,B128,6)=0,"",INDEX(motoM,B128,6)))</f>
        <v/>
      </c>
      <c r="H128" s="73" t="str" cm="1">
        <f t="array" ref="H128">IF(B128="","",INDEX(motoM,B128,7))</f>
        <v/>
      </c>
      <c r="J128" s="69"/>
      <c r="K128" s="308" t="str">
        <f>IF(J128="","",IF(L128+L129&gt;0,L128+L129,0))</f>
        <v/>
      </c>
      <c r="L128" s="70" t="str" cm="1">
        <f t="array" ref="L128">IF(J128="","",INDEX(motoF,J128,3))</f>
        <v/>
      </c>
      <c r="M128" s="35" t="str" cm="1">
        <f t="array" ref="M128">IF(J128="","",INDEX(motoF,J128,4))</f>
        <v/>
      </c>
      <c r="N128" s="71" t="str" cm="1">
        <f t="array" ref="N128">IF(J128="","",INDEX(motoF,J128,5))</f>
        <v/>
      </c>
      <c r="O128" s="72" t="str" cm="1">
        <f t="array" ref="O128">IF(J128="","",IF(INDEX(motoF,J128,6)=0,"",INDEX(motoF,J128,6)))</f>
        <v/>
      </c>
      <c r="P128" s="73" t="str" cm="1">
        <f t="array" ref="P128">IF(J128="","",INDEX(motoF,J128,7))</f>
        <v/>
      </c>
      <c r="Q128" s="310">
        <v>10</v>
      </c>
      <c r="S128" s="311">
        <f>IF(B128+B129=0,100,B128+B129)</f>
        <v>100</v>
      </c>
      <c r="T128" s="302" t="str">
        <f t="shared" ref="T128" si="120">IF(S128=100,"",IF(C128=MAX(C128:C175),"","×"))</f>
        <v/>
      </c>
      <c r="U128" s="302" t="str">
        <f>IF(S128=MIN(S128:S147),"","注意")</f>
        <v/>
      </c>
      <c r="V128" s="305" t="str">
        <f>IF(S128=100,"",IF(S128=S130,"次と同じ注意",""))</f>
        <v/>
      </c>
      <c r="W128" s="311">
        <f>IF(J128+J129=0,100,J128+J129)</f>
        <v>100</v>
      </c>
      <c r="X128" s="302" t="str">
        <f t="shared" ref="X128" si="121">IF(W128=100,"",IF(K128=MAX(K128:K175),"","×"))</f>
        <v/>
      </c>
      <c r="Y128" s="302" t="str">
        <f>IF(W128=MIN(W128:W147),"","注意")</f>
        <v/>
      </c>
      <c r="Z128" s="305" t="str">
        <f>IF(W128=100,"",IF(W128=W130,"同じ"&amp;CHAR(10)&amp;"注意",""))</f>
        <v/>
      </c>
    </row>
    <row r="129" spans="1:26" ht="30" customHeight="1" thickBot="1" x14ac:dyDescent="0.25">
      <c r="A129" s="307"/>
      <c r="B129" s="33"/>
      <c r="C129" s="309"/>
      <c r="D129" s="63" t="str" cm="1">
        <f t="array" ref="D129">IF(B129="","",INDEX(motoM,B129,3))</f>
        <v/>
      </c>
      <c r="E129" s="64" t="str" cm="1">
        <f t="array" ref="E129">IF(B129="","",INDEX(motoM,B129,4))</f>
        <v/>
      </c>
      <c r="F129" s="65" t="str" cm="1">
        <f t="array" ref="F129">IF(B129="","",INDEX(motoM,B129,5))</f>
        <v/>
      </c>
      <c r="G129" s="66" t="str" cm="1">
        <f t="array" ref="G129">IF(B129="","",IF(INDEX(motoM,B129,6)=0,"",INDEX(motoM,B129,6)))</f>
        <v/>
      </c>
      <c r="H129" s="67" t="str" cm="1">
        <f t="array" ref="H129">IF(B129="","",INDEX(motoM,B129,7))</f>
        <v/>
      </c>
      <c r="J129" s="33"/>
      <c r="K129" s="309"/>
      <c r="L129" s="63" t="str" cm="1">
        <f t="array" ref="L129">IF(J129="","",INDEX(motoF,J129,3))</f>
        <v/>
      </c>
      <c r="M129" s="64" t="str" cm="1">
        <f t="array" ref="M129">IF(J129="","",INDEX(motoF,J129,4))</f>
        <v/>
      </c>
      <c r="N129" s="65" t="str" cm="1">
        <f t="array" ref="N129">IF(J129="","",INDEX(motoF,J129,5))</f>
        <v/>
      </c>
      <c r="O129" s="66" t="str" cm="1">
        <f t="array" ref="O129">IF(J129="","",IF(INDEX(motoF,J129,6)=0,"",INDEX(motoF,J129,6)))</f>
        <v/>
      </c>
      <c r="P129" s="67" t="str" cm="1">
        <f t="array" ref="P129">IF(J129="","",INDEX(motoF,J129,7))</f>
        <v/>
      </c>
      <c r="Q129" s="310"/>
      <c r="S129" s="312"/>
      <c r="T129" s="304"/>
      <c r="U129" s="304"/>
      <c r="V129" s="306"/>
      <c r="W129" s="312"/>
      <c r="X129" s="303"/>
      <c r="Y129" s="304"/>
      <c r="Z129" s="306"/>
    </row>
    <row r="130" spans="1:26" ht="30" customHeight="1" x14ac:dyDescent="0.2">
      <c r="A130" s="307">
        <v>25</v>
      </c>
      <c r="B130" s="69"/>
      <c r="C130" s="308" t="str">
        <f>IF(B130="","",IF(D130+D131&gt;0,D130+D131,0))</f>
        <v/>
      </c>
      <c r="D130" s="70" t="str" cm="1">
        <f t="array" ref="D130">IF(B130="","",INDEX(motoM,B130,3))</f>
        <v/>
      </c>
      <c r="E130" s="35" t="str" cm="1">
        <f t="array" ref="E130">IF(B130="","",INDEX(motoM,B130,4))</f>
        <v/>
      </c>
      <c r="F130" s="71" t="str" cm="1">
        <f t="array" ref="F130">IF(B130="","",INDEX(motoM,B130,5))</f>
        <v/>
      </c>
      <c r="G130" s="72" t="str" cm="1">
        <f t="array" ref="G130">IF(B130="","",IF(INDEX(motoM,B130,6)=0,"",INDEX(motoM,B130,6)))</f>
        <v/>
      </c>
      <c r="H130" s="73" t="str" cm="1">
        <f t="array" ref="H130">IF(B130="","",INDEX(motoM,B130,7))</f>
        <v/>
      </c>
      <c r="J130" s="69"/>
      <c r="K130" s="308" t="str">
        <f>IF(J130="","",IF(L130+L131&gt;0,L130+L131,0))</f>
        <v/>
      </c>
      <c r="L130" s="70" t="str" cm="1">
        <f t="array" ref="L130">IF(J130="","",INDEX(motoF,J130,3))</f>
        <v/>
      </c>
      <c r="M130" s="35" t="str" cm="1">
        <f t="array" ref="M130">IF(J130="","",INDEX(motoF,J130,4))</f>
        <v/>
      </c>
      <c r="N130" s="71" t="str" cm="1">
        <f t="array" ref="N130">IF(J130="","",INDEX(motoF,J130,5))</f>
        <v/>
      </c>
      <c r="O130" s="72" t="str" cm="1">
        <f t="array" ref="O130">IF(J130="","",IF(INDEX(motoF,J130,6)=0,"",INDEX(motoF,J130,6)))</f>
        <v/>
      </c>
      <c r="P130" s="73" t="str" cm="1">
        <f t="array" ref="P130">IF(J130="","",INDEX(motoF,J130,7))</f>
        <v/>
      </c>
      <c r="Q130" s="310">
        <v>10</v>
      </c>
      <c r="S130" s="311">
        <f>IF(B130+B131=0,100,B130+B131)</f>
        <v>100</v>
      </c>
      <c r="T130" s="302" t="str">
        <f t="shared" ref="T130" si="122">IF(S130=100,"",IF(C130=MAX(C130:C177),"","×"))</f>
        <v/>
      </c>
      <c r="U130" s="302" t="str">
        <f>IF(S130=MIN(S130:S149),"","注意")</f>
        <v/>
      </c>
      <c r="V130" s="305" t="str">
        <f>IF(S130=100,"",IF(S130=S132,"次と同じ注意",""))</f>
        <v/>
      </c>
      <c r="W130" s="311">
        <f>IF(J130+J131=0,100,J130+J131)</f>
        <v>100</v>
      </c>
      <c r="X130" s="302" t="str">
        <f t="shared" ref="X130" si="123">IF(W130=100,"",IF(K130=MAX(K130:K177),"","×"))</f>
        <v/>
      </c>
      <c r="Y130" s="302" t="str">
        <f>IF(W130=MIN(W130:W149),"","注意")</f>
        <v/>
      </c>
      <c r="Z130" s="305" t="str">
        <f>IF(W130=100,"",IF(W130=W132,"同じ"&amp;CHAR(10)&amp;"注意",""))</f>
        <v/>
      </c>
    </row>
    <row r="131" spans="1:26" ht="30" customHeight="1" thickBot="1" x14ac:dyDescent="0.25">
      <c r="A131" s="307"/>
      <c r="B131" s="33"/>
      <c r="C131" s="309"/>
      <c r="D131" s="63" t="str" cm="1">
        <f t="array" ref="D131">IF(B131="","",INDEX(motoM,B131,3))</f>
        <v/>
      </c>
      <c r="E131" s="64" t="str" cm="1">
        <f t="array" ref="E131">IF(B131="","",INDEX(motoM,B131,4))</f>
        <v/>
      </c>
      <c r="F131" s="65" t="str" cm="1">
        <f t="array" ref="F131">IF(B131="","",INDEX(motoM,B131,5))</f>
        <v/>
      </c>
      <c r="G131" s="66" t="str" cm="1">
        <f t="array" ref="G131">IF(B131="","",IF(INDEX(motoM,B131,6)=0,"",INDEX(motoM,B131,6)))</f>
        <v/>
      </c>
      <c r="H131" s="67" t="str" cm="1">
        <f t="array" ref="H131">IF(B131="","",INDEX(motoM,B131,7))</f>
        <v/>
      </c>
      <c r="J131" s="33"/>
      <c r="K131" s="309"/>
      <c r="L131" s="63" t="str" cm="1">
        <f t="array" ref="L131">IF(J131="","",INDEX(motoF,J131,3))</f>
        <v/>
      </c>
      <c r="M131" s="64" t="str" cm="1">
        <f t="array" ref="M131">IF(J131="","",INDEX(motoF,J131,4))</f>
        <v/>
      </c>
      <c r="N131" s="65" t="str" cm="1">
        <f t="array" ref="N131">IF(J131="","",INDEX(motoF,J131,5))</f>
        <v/>
      </c>
      <c r="O131" s="66" t="str" cm="1">
        <f t="array" ref="O131">IF(J131="","",IF(INDEX(motoF,J131,6)=0,"",INDEX(motoF,J131,6)))</f>
        <v/>
      </c>
      <c r="P131" s="67" t="str" cm="1">
        <f t="array" ref="P131">IF(J131="","",INDEX(motoF,J131,7))</f>
        <v/>
      </c>
      <c r="Q131" s="310"/>
      <c r="S131" s="312"/>
      <c r="T131" s="304"/>
      <c r="U131" s="304"/>
      <c r="V131" s="306"/>
      <c r="W131" s="312"/>
      <c r="X131" s="303"/>
      <c r="Y131" s="304"/>
      <c r="Z131" s="306"/>
    </row>
  </sheetData>
  <mergeCells count="355">
    <mergeCell ref="J6:O8"/>
    <mergeCell ref="R79:Z79"/>
    <mergeCell ref="S80:V80"/>
    <mergeCell ref="W80:Z80"/>
    <mergeCell ref="C98:C99"/>
    <mergeCell ref="C100:C101"/>
    <mergeCell ref="K82:K83"/>
    <mergeCell ref="K84:K85"/>
    <mergeCell ref="K86:K87"/>
    <mergeCell ref="K88:K89"/>
    <mergeCell ref="K90:K91"/>
    <mergeCell ref="K92:K93"/>
    <mergeCell ref="K94:K95"/>
    <mergeCell ref="K96:K97"/>
    <mergeCell ref="K98:K99"/>
    <mergeCell ref="K100:K101"/>
    <mergeCell ref="C88:C89"/>
    <mergeCell ref="C90:C91"/>
    <mergeCell ref="C92:C93"/>
    <mergeCell ref="C94:C95"/>
    <mergeCell ref="C96:C97"/>
    <mergeCell ref="B79:H79"/>
    <mergeCell ref="J79:P79"/>
    <mergeCell ref="S82:S83"/>
    <mergeCell ref="A100:A101"/>
    <mergeCell ref="A96:A97"/>
    <mergeCell ref="A98:A99"/>
    <mergeCell ref="Q82:Q83"/>
    <mergeCell ref="Q84:Q85"/>
    <mergeCell ref="Q86:Q87"/>
    <mergeCell ref="Q88:Q89"/>
    <mergeCell ref="Q90:Q91"/>
    <mergeCell ref="Q92:Q93"/>
    <mergeCell ref="Q94:Q95"/>
    <mergeCell ref="Q96:Q97"/>
    <mergeCell ref="Q98:Q99"/>
    <mergeCell ref="Q100:Q101"/>
    <mergeCell ref="C82:C83"/>
    <mergeCell ref="C84:C85"/>
    <mergeCell ref="C86:C87"/>
    <mergeCell ref="A86:A87"/>
    <mergeCell ref="A88:A89"/>
    <mergeCell ref="A90:A91"/>
    <mergeCell ref="A92:A93"/>
    <mergeCell ref="A94:A95"/>
    <mergeCell ref="A82:A83"/>
    <mergeCell ref="A84:A85"/>
    <mergeCell ref="B81:H81"/>
    <mergeCell ref="J81:P81"/>
    <mergeCell ref="A2:A4"/>
    <mergeCell ref="B2:P2"/>
    <mergeCell ref="B3:P3"/>
    <mergeCell ref="B4:P4"/>
    <mergeCell ref="H13:K13"/>
    <mergeCell ref="M13:P13"/>
    <mergeCell ref="B13:C13"/>
    <mergeCell ref="M12:P12"/>
    <mergeCell ref="B12:C12"/>
    <mergeCell ref="D8:F8"/>
    <mergeCell ref="D10:E10"/>
    <mergeCell ref="B6:G6"/>
    <mergeCell ref="B10:C10"/>
    <mergeCell ref="B11:C11"/>
    <mergeCell ref="H12:K12"/>
    <mergeCell ref="B8:C8"/>
    <mergeCell ref="B9:C9"/>
    <mergeCell ref="B7:C7"/>
    <mergeCell ref="D7:G7"/>
    <mergeCell ref="J15:O15"/>
    <mergeCell ref="B15:G15"/>
    <mergeCell ref="D11:E11"/>
    <mergeCell ref="R9:AD9"/>
    <mergeCell ref="D9:E9"/>
    <mergeCell ref="AE16:AE17"/>
    <mergeCell ref="R15:X15"/>
    <mergeCell ref="Y15:AE15"/>
    <mergeCell ref="T10:X13"/>
    <mergeCell ref="AB16:AB17"/>
    <mergeCell ref="Z10:Z13"/>
    <mergeCell ref="S16:S17"/>
    <mergeCell ref="T16:T17"/>
    <mergeCell ref="AA16:AA17"/>
    <mergeCell ref="D12:E12"/>
    <mergeCell ref="D13:E13"/>
    <mergeCell ref="S10:S13"/>
    <mergeCell ref="Z16:Z17"/>
    <mergeCell ref="AC16:AC17"/>
    <mergeCell ref="AD16:AD17"/>
    <mergeCell ref="R16:R17"/>
    <mergeCell ref="U16:U17"/>
    <mergeCell ref="V16:V17"/>
    <mergeCell ref="W16:W17"/>
    <mergeCell ref="Y16:Y17"/>
    <mergeCell ref="X16:X17"/>
    <mergeCell ref="R10:R13"/>
    <mergeCell ref="Y10:Y13"/>
    <mergeCell ref="U82:U83"/>
    <mergeCell ref="V82:V83"/>
    <mergeCell ref="W82:W83"/>
    <mergeCell ref="X82:X83"/>
    <mergeCell ref="Y82:Y83"/>
    <mergeCell ref="Z82:Z83"/>
    <mergeCell ref="S84:S85"/>
    <mergeCell ref="T84:T85"/>
    <mergeCell ref="U84:U85"/>
    <mergeCell ref="V84:V85"/>
    <mergeCell ref="W84:W85"/>
    <mergeCell ref="X84:X85"/>
    <mergeCell ref="Y84:Y85"/>
    <mergeCell ref="Z84:Z85"/>
    <mergeCell ref="T82:T83"/>
    <mergeCell ref="S86:S87"/>
    <mergeCell ref="T86:T87"/>
    <mergeCell ref="U86:U87"/>
    <mergeCell ref="V86:V87"/>
    <mergeCell ref="W86:W87"/>
    <mergeCell ref="X86:X87"/>
    <mergeCell ref="Y86:Y87"/>
    <mergeCell ref="Z86:Z87"/>
    <mergeCell ref="S88:S89"/>
    <mergeCell ref="T88:T89"/>
    <mergeCell ref="U88:U89"/>
    <mergeCell ref="V88:V89"/>
    <mergeCell ref="W88:W89"/>
    <mergeCell ref="X88:X89"/>
    <mergeCell ref="Y88:Y89"/>
    <mergeCell ref="Z88:Z89"/>
    <mergeCell ref="S90:S91"/>
    <mergeCell ref="T90:T91"/>
    <mergeCell ref="U90:U91"/>
    <mergeCell ref="V90:V91"/>
    <mergeCell ref="W90:W91"/>
    <mergeCell ref="X90:X91"/>
    <mergeCell ref="Y90:Y91"/>
    <mergeCell ref="Z90:Z91"/>
    <mergeCell ref="S92:S93"/>
    <mergeCell ref="T92:T93"/>
    <mergeCell ref="U92:U93"/>
    <mergeCell ref="V92:V93"/>
    <mergeCell ref="W92:W93"/>
    <mergeCell ref="X92:X93"/>
    <mergeCell ref="Y92:Y93"/>
    <mergeCell ref="Z92:Z93"/>
    <mergeCell ref="S94:S95"/>
    <mergeCell ref="T94:T95"/>
    <mergeCell ref="U94:U95"/>
    <mergeCell ref="V94:V95"/>
    <mergeCell ref="W94:W95"/>
    <mergeCell ref="X94:X95"/>
    <mergeCell ref="Y94:Y95"/>
    <mergeCell ref="Z94:Z95"/>
    <mergeCell ref="S96:S97"/>
    <mergeCell ref="T96:T97"/>
    <mergeCell ref="U96:U97"/>
    <mergeCell ref="V96:V97"/>
    <mergeCell ref="W96:W97"/>
    <mergeCell ref="X96:X97"/>
    <mergeCell ref="Y96:Y97"/>
    <mergeCell ref="Z96:Z97"/>
    <mergeCell ref="S98:S99"/>
    <mergeCell ref="T98:T99"/>
    <mergeCell ref="U98:U99"/>
    <mergeCell ref="V98:V99"/>
    <mergeCell ref="W98:W99"/>
    <mergeCell ref="X98:X99"/>
    <mergeCell ref="Y98:Y99"/>
    <mergeCell ref="Z98:Z99"/>
    <mergeCell ref="S100:S101"/>
    <mergeCell ref="T100:T101"/>
    <mergeCell ref="U100:U101"/>
    <mergeCell ref="V100:V101"/>
    <mergeCell ref="W100:W101"/>
    <mergeCell ref="X100:X101"/>
    <mergeCell ref="Y100:Y101"/>
    <mergeCell ref="Z100:Z101"/>
    <mergeCell ref="X102:X103"/>
    <mergeCell ref="Y102:Y103"/>
    <mergeCell ref="Z102:Z103"/>
    <mergeCell ref="A104:A105"/>
    <mergeCell ref="C104:C105"/>
    <mergeCell ref="K104:K105"/>
    <mergeCell ref="Q104:Q105"/>
    <mergeCell ref="S104:S105"/>
    <mergeCell ref="T104:T105"/>
    <mergeCell ref="U104:U105"/>
    <mergeCell ref="V104:V105"/>
    <mergeCell ref="W104:W105"/>
    <mergeCell ref="X104:X105"/>
    <mergeCell ref="Y104:Y105"/>
    <mergeCell ref="Z104:Z105"/>
    <mergeCell ref="A102:A103"/>
    <mergeCell ref="C102:C103"/>
    <mergeCell ref="K102:K103"/>
    <mergeCell ref="Q102:Q103"/>
    <mergeCell ref="S102:S103"/>
    <mergeCell ref="T102:T103"/>
    <mergeCell ref="U102:U103"/>
    <mergeCell ref="V102:V103"/>
    <mergeCell ref="W102:W103"/>
    <mergeCell ref="X106:X107"/>
    <mergeCell ref="Y106:Y107"/>
    <mergeCell ref="Z106:Z107"/>
    <mergeCell ref="A108:A109"/>
    <mergeCell ref="C108:C109"/>
    <mergeCell ref="K108:K109"/>
    <mergeCell ref="Q108:Q109"/>
    <mergeCell ref="S108:S109"/>
    <mergeCell ref="T108:T109"/>
    <mergeCell ref="U108:U109"/>
    <mergeCell ref="V108:V109"/>
    <mergeCell ref="W108:W109"/>
    <mergeCell ref="X108:X109"/>
    <mergeCell ref="Y108:Y109"/>
    <mergeCell ref="Z108:Z109"/>
    <mergeCell ref="A106:A107"/>
    <mergeCell ref="C106:C107"/>
    <mergeCell ref="K106:K107"/>
    <mergeCell ref="Q106:Q107"/>
    <mergeCell ref="S106:S107"/>
    <mergeCell ref="T106:T107"/>
    <mergeCell ref="U106:U107"/>
    <mergeCell ref="V106:V107"/>
    <mergeCell ref="W106:W107"/>
    <mergeCell ref="X110:X111"/>
    <mergeCell ref="Y110:Y111"/>
    <mergeCell ref="Z110:Z111"/>
    <mergeCell ref="A112:A113"/>
    <mergeCell ref="C112:C113"/>
    <mergeCell ref="K112:K113"/>
    <mergeCell ref="Q112:Q113"/>
    <mergeCell ref="S112:S113"/>
    <mergeCell ref="T112:T113"/>
    <mergeCell ref="U112:U113"/>
    <mergeCell ref="V112:V113"/>
    <mergeCell ref="W112:W113"/>
    <mergeCell ref="X112:X113"/>
    <mergeCell ref="Y112:Y113"/>
    <mergeCell ref="Z112:Z113"/>
    <mergeCell ref="A110:A111"/>
    <mergeCell ref="C110:C111"/>
    <mergeCell ref="K110:K111"/>
    <mergeCell ref="Q110:Q111"/>
    <mergeCell ref="S110:S111"/>
    <mergeCell ref="T110:T111"/>
    <mergeCell ref="U110:U111"/>
    <mergeCell ref="V110:V111"/>
    <mergeCell ref="W110:W111"/>
    <mergeCell ref="X114:X115"/>
    <mergeCell ref="Y114:Y115"/>
    <mergeCell ref="Z114:Z115"/>
    <mergeCell ref="A116:A117"/>
    <mergeCell ref="C116:C117"/>
    <mergeCell ref="K116:K117"/>
    <mergeCell ref="Q116:Q117"/>
    <mergeCell ref="S116:S117"/>
    <mergeCell ref="T116:T117"/>
    <mergeCell ref="U116:U117"/>
    <mergeCell ref="V116:V117"/>
    <mergeCell ref="W116:W117"/>
    <mergeCell ref="X116:X117"/>
    <mergeCell ref="Y116:Y117"/>
    <mergeCell ref="Z116:Z117"/>
    <mergeCell ref="A114:A115"/>
    <mergeCell ref="C114:C115"/>
    <mergeCell ref="K114:K115"/>
    <mergeCell ref="Q114:Q115"/>
    <mergeCell ref="S114:S115"/>
    <mergeCell ref="T114:T115"/>
    <mergeCell ref="U114:U115"/>
    <mergeCell ref="V114:V115"/>
    <mergeCell ref="W114:W115"/>
    <mergeCell ref="X118:X119"/>
    <mergeCell ref="Y118:Y119"/>
    <mergeCell ref="Z118:Z119"/>
    <mergeCell ref="A120:A121"/>
    <mergeCell ref="C120:C121"/>
    <mergeCell ref="K120:K121"/>
    <mergeCell ref="Q120:Q121"/>
    <mergeCell ref="S120:S121"/>
    <mergeCell ref="T120:T121"/>
    <mergeCell ref="U120:U121"/>
    <mergeCell ref="V120:V121"/>
    <mergeCell ref="W120:W121"/>
    <mergeCell ref="X120:X121"/>
    <mergeCell ref="Y120:Y121"/>
    <mergeCell ref="Z120:Z121"/>
    <mergeCell ref="A118:A119"/>
    <mergeCell ref="C118:C119"/>
    <mergeCell ref="K118:K119"/>
    <mergeCell ref="Q118:Q119"/>
    <mergeCell ref="S118:S119"/>
    <mergeCell ref="T118:T119"/>
    <mergeCell ref="U118:U119"/>
    <mergeCell ref="V118:V119"/>
    <mergeCell ref="W118:W119"/>
    <mergeCell ref="X122:X123"/>
    <mergeCell ref="Y122:Y123"/>
    <mergeCell ref="Z122:Z123"/>
    <mergeCell ref="A124:A125"/>
    <mergeCell ref="C124:C125"/>
    <mergeCell ref="K124:K125"/>
    <mergeCell ref="Q124:Q125"/>
    <mergeCell ref="S124:S125"/>
    <mergeCell ref="T124:T125"/>
    <mergeCell ref="U124:U125"/>
    <mergeCell ref="V124:V125"/>
    <mergeCell ref="W124:W125"/>
    <mergeCell ref="X124:X125"/>
    <mergeCell ref="Y124:Y125"/>
    <mergeCell ref="Z124:Z125"/>
    <mergeCell ref="A122:A123"/>
    <mergeCell ref="C122:C123"/>
    <mergeCell ref="K122:K123"/>
    <mergeCell ref="Q122:Q123"/>
    <mergeCell ref="S122:S123"/>
    <mergeCell ref="T122:T123"/>
    <mergeCell ref="U122:U123"/>
    <mergeCell ref="V122:V123"/>
    <mergeCell ref="W122:W123"/>
    <mergeCell ref="X126:X127"/>
    <mergeCell ref="Y126:Y127"/>
    <mergeCell ref="Z126:Z127"/>
    <mergeCell ref="A128:A129"/>
    <mergeCell ref="C128:C129"/>
    <mergeCell ref="K128:K129"/>
    <mergeCell ref="Q128:Q129"/>
    <mergeCell ref="S128:S129"/>
    <mergeCell ref="T128:T129"/>
    <mergeCell ref="U128:U129"/>
    <mergeCell ref="V128:V129"/>
    <mergeCell ref="W128:W129"/>
    <mergeCell ref="X128:X129"/>
    <mergeCell ref="Y128:Y129"/>
    <mergeCell ref="Z128:Z129"/>
    <mergeCell ref="A126:A127"/>
    <mergeCell ref="C126:C127"/>
    <mergeCell ref="K126:K127"/>
    <mergeCell ref="Q126:Q127"/>
    <mergeCell ref="S126:S127"/>
    <mergeCell ref="T126:T127"/>
    <mergeCell ref="U126:U127"/>
    <mergeCell ref="V126:V127"/>
    <mergeCell ref="W126:W127"/>
    <mergeCell ref="X130:X131"/>
    <mergeCell ref="Y130:Y131"/>
    <mergeCell ref="Z130:Z131"/>
    <mergeCell ref="A130:A131"/>
    <mergeCell ref="C130:C131"/>
    <mergeCell ref="K130:K131"/>
    <mergeCell ref="Q130:Q131"/>
    <mergeCell ref="S130:S131"/>
    <mergeCell ref="T130:T131"/>
    <mergeCell ref="U130:U131"/>
    <mergeCell ref="V130:V131"/>
    <mergeCell ref="W130:W131"/>
  </mergeCells>
  <phoneticPr fontId="25"/>
  <conditionalFormatting sqref="R18:T77">
    <cfRule type="cellIs" dxfId="1" priority="2" operator="equal">
      <formula>0</formula>
    </cfRule>
  </conditionalFormatting>
  <conditionalFormatting sqref="Y18:AA77">
    <cfRule type="cellIs" dxfId="0" priority="1" operator="equal">
      <formula>0</formula>
    </cfRule>
  </conditionalFormatting>
  <dataValidations xWindow="189" yWindow="746" count="7">
    <dataValidation allowBlank="1" showInputMessage="1" promptTitle="注意！" prompt="全角５文字で入力してください。_x000a_（氏名が６文字以上の場合を除く）" sqref="M82:M131 M18:M77 E18:E77 E82:E131" xr:uid="{B27F8AE2-5179-4560-8EC2-E5473431DBA2}"/>
    <dataValidation type="list" allowBlank="1" showInputMessage="1" showErrorMessage="1" errorTitle="入力ミスです！" error="○, × 以外を入力することはできません。" promptTitle="同意を得てください！" prompt="▼のボタンをクリックして、_x000a_リストから○を選択してください。_x000a_（直接、入力することもできます）_x000a_（同意が得られない場合のみ×）" sqref="H82:H131 H18:H77 P18:P77 P82:P131" xr:uid="{A38609DE-DA88-41F4-960D-8C307F099CF2}">
      <formula1>"○,×"</formula1>
    </dataValidation>
    <dataValidation type="list" allowBlank="1" showInputMessage="1" showErrorMessage="1" errorTitle="入力ミスです！" error="10 以外を入力することはできません。" promptTitle="シングルスポイント４位以内が２人いるとき" prompt="10番目の選手をエントリーすることができます。_x000a_▼のボタンをクリックして、_x000a_リストから10を選択してください。_x000a_（直接、入力することもできます）" sqref="J27:J77" xr:uid="{EE3E8985-2EFB-493F-AE2C-63146DB4E960}">
      <formula1>"10"</formula1>
    </dataValidation>
    <dataValidation type="list" allowBlank="1" showInputMessage="1" showErrorMessage="1" errorTitle="入力ミスです！" error="9 以外を入力することはできません。" promptTitle="シングルスポイント４位以内が１人いるとき" prompt="９番目の選手をエントリーすることができます。_x000a_▼のボタンをクリックして、リストから9を選択してください。_x000a_（直接、入力することもできます）" sqref="J26" xr:uid="{A6C079C6-DC2A-4B94-B075-BF90421FFE4B}">
      <formula1>"9"</formula1>
    </dataValidation>
    <dataValidation imeMode="off" allowBlank="1" showInputMessage="1" showErrorMessage="1" sqref="C18:D77 K98 K18:L77 C100 B82:B131 D82:D131 C82 C88 C84 C86 C90 C92 C94 C96 C98 J82:J131 K100 K82 K88 K84 K86 K90 K92 K94 K96 B29:B77 N18:O77 F18:G77 C102 K102 K112 C114 C104 C106 C108 C110 C112 K114 K104 K106 K108 K110 C116 K116 F82:G131 C118 K118 C120 K120 N82:O131 L82:L131 K122 C124 C122 K124 C126 K126 C128 K128 C130 K130" xr:uid="{02CA2F02-6A71-431A-B053-1161387F90D2}"/>
    <dataValidation type="list" allowBlank="1" showInputMessage="1" showErrorMessage="1" sqref="D7:G7" xr:uid="{EE3BB5D1-D64D-4543-9A38-2095A4313832}">
      <formula1>$AK$6:$AK$10</formula1>
    </dataValidation>
    <dataValidation imeMode="on" allowBlank="1" showErrorMessage="1" sqref="D8:F8 D9:E13" xr:uid="{4F383014-3C7C-4E31-BADE-A5B632D00693}"/>
  </dataValidations>
  <printOptions horizontalCentered="1" verticalCentered="1"/>
  <pageMargins left="0.39370078740157483" right="0.39370078740157483" top="0.39370078740157483" bottom="0.39370078740157483" header="0" footer="0"/>
  <pageSetup paperSize="9" scale="57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29044-134B-4FDA-B8A2-2C69A6DB13A8}">
  <sheetPr>
    <tabColor theme="9" tint="0.39997558519241921"/>
  </sheetPr>
  <dimension ref="A1:N95"/>
  <sheetViews>
    <sheetView zoomScaleNormal="100" workbookViewId="0">
      <selection activeCell="B5" sqref="B5:F5"/>
    </sheetView>
  </sheetViews>
  <sheetFormatPr defaultColWidth="13.07421875" defaultRowHeight="13.2" x14ac:dyDescent="0.2"/>
  <cols>
    <col min="1" max="1" width="1.61328125" style="21" customWidth="1"/>
    <col min="2" max="3" width="3.3828125" style="21" customWidth="1"/>
    <col min="4" max="5" width="6.61328125" style="21" customWidth="1"/>
    <col min="6" max="6" width="13.61328125" style="21" customWidth="1"/>
    <col min="7" max="7" width="3.07421875" style="21" customWidth="1"/>
    <col min="8" max="8" width="10.61328125" style="21" customWidth="1"/>
    <col min="9" max="10" width="4.61328125" style="21" customWidth="1"/>
    <col min="11" max="11" width="5.61328125" style="21" customWidth="1"/>
    <col min="12" max="12" width="1.61328125" style="21" customWidth="1"/>
    <col min="13" max="256" width="13.07421875" style="21"/>
    <col min="257" max="257" width="1.61328125" style="21" customWidth="1"/>
    <col min="258" max="259" width="3.3828125" style="21" customWidth="1"/>
    <col min="260" max="261" width="6.61328125" style="21" customWidth="1"/>
    <col min="262" max="262" width="13.61328125" style="21" customWidth="1"/>
    <col min="263" max="263" width="3.07421875" style="21" customWidth="1"/>
    <col min="264" max="264" width="10.61328125" style="21" customWidth="1"/>
    <col min="265" max="266" width="4.61328125" style="21" customWidth="1"/>
    <col min="267" max="267" width="5.61328125" style="21" customWidth="1"/>
    <col min="268" max="268" width="1.61328125" style="21" customWidth="1"/>
    <col min="269" max="512" width="13.07421875" style="21"/>
    <col min="513" max="513" width="1.61328125" style="21" customWidth="1"/>
    <col min="514" max="515" width="3.3828125" style="21" customWidth="1"/>
    <col min="516" max="517" width="6.61328125" style="21" customWidth="1"/>
    <col min="518" max="518" width="13.61328125" style="21" customWidth="1"/>
    <col min="519" max="519" width="3.07421875" style="21" customWidth="1"/>
    <col min="520" max="520" width="10.61328125" style="21" customWidth="1"/>
    <col min="521" max="522" width="4.61328125" style="21" customWidth="1"/>
    <col min="523" max="523" width="5.61328125" style="21" customWidth="1"/>
    <col min="524" max="524" width="1.61328125" style="21" customWidth="1"/>
    <col min="525" max="768" width="13.07421875" style="21"/>
    <col min="769" max="769" width="1.61328125" style="21" customWidth="1"/>
    <col min="770" max="771" width="3.3828125" style="21" customWidth="1"/>
    <col min="772" max="773" width="6.61328125" style="21" customWidth="1"/>
    <col min="774" max="774" width="13.61328125" style="21" customWidth="1"/>
    <col min="775" max="775" width="3.07421875" style="21" customWidth="1"/>
    <col min="776" max="776" width="10.61328125" style="21" customWidth="1"/>
    <col min="777" max="778" width="4.61328125" style="21" customWidth="1"/>
    <col min="779" max="779" width="5.61328125" style="21" customWidth="1"/>
    <col min="780" max="780" width="1.61328125" style="21" customWidth="1"/>
    <col min="781" max="1024" width="13.07421875" style="21"/>
    <col min="1025" max="1025" width="1.61328125" style="21" customWidth="1"/>
    <col min="1026" max="1027" width="3.3828125" style="21" customWidth="1"/>
    <col min="1028" max="1029" width="6.61328125" style="21" customWidth="1"/>
    <col min="1030" max="1030" width="13.61328125" style="21" customWidth="1"/>
    <col min="1031" max="1031" width="3.07421875" style="21" customWidth="1"/>
    <col min="1032" max="1032" width="10.61328125" style="21" customWidth="1"/>
    <col min="1033" max="1034" width="4.61328125" style="21" customWidth="1"/>
    <col min="1035" max="1035" width="5.61328125" style="21" customWidth="1"/>
    <col min="1036" max="1036" width="1.61328125" style="21" customWidth="1"/>
    <col min="1037" max="1280" width="13.07421875" style="21"/>
    <col min="1281" max="1281" width="1.61328125" style="21" customWidth="1"/>
    <col min="1282" max="1283" width="3.3828125" style="21" customWidth="1"/>
    <col min="1284" max="1285" width="6.61328125" style="21" customWidth="1"/>
    <col min="1286" max="1286" width="13.61328125" style="21" customWidth="1"/>
    <col min="1287" max="1287" width="3.07421875" style="21" customWidth="1"/>
    <col min="1288" max="1288" width="10.61328125" style="21" customWidth="1"/>
    <col min="1289" max="1290" width="4.61328125" style="21" customWidth="1"/>
    <col min="1291" max="1291" width="5.61328125" style="21" customWidth="1"/>
    <col min="1292" max="1292" width="1.61328125" style="21" customWidth="1"/>
    <col min="1293" max="1536" width="13.07421875" style="21"/>
    <col min="1537" max="1537" width="1.61328125" style="21" customWidth="1"/>
    <col min="1538" max="1539" width="3.3828125" style="21" customWidth="1"/>
    <col min="1540" max="1541" width="6.61328125" style="21" customWidth="1"/>
    <col min="1542" max="1542" width="13.61328125" style="21" customWidth="1"/>
    <col min="1543" max="1543" width="3.07421875" style="21" customWidth="1"/>
    <col min="1544" max="1544" width="10.61328125" style="21" customWidth="1"/>
    <col min="1545" max="1546" width="4.61328125" style="21" customWidth="1"/>
    <col min="1547" max="1547" width="5.61328125" style="21" customWidth="1"/>
    <col min="1548" max="1548" width="1.61328125" style="21" customWidth="1"/>
    <col min="1549" max="1792" width="13.07421875" style="21"/>
    <col min="1793" max="1793" width="1.61328125" style="21" customWidth="1"/>
    <col min="1794" max="1795" width="3.3828125" style="21" customWidth="1"/>
    <col min="1796" max="1797" width="6.61328125" style="21" customWidth="1"/>
    <col min="1798" max="1798" width="13.61328125" style="21" customWidth="1"/>
    <col min="1799" max="1799" width="3.07421875" style="21" customWidth="1"/>
    <col min="1800" max="1800" width="10.61328125" style="21" customWidth="1"/>
    <col min="1801" max="1802" width="4.61328125" style="21" customWidth="1"/>
    <col min="1803" max="1803" width="5.61328125" style="21" customWidth="1"/>
    <col min="1804" max="1804" width="1.61328125" style="21" customWidth="1"/>
    <col min="1805" max="2048" width="13.07421875" style="21"/>
    <col min="2049" max="2049" width="1.61328125" style="21" customWidth="1"/>
    <col min="2050" max="2051" width="3.3828125" style="21" customWidth="1"/>
    <col min="2052" max="2053" width="6.61328125" style="21" customWidth="1"/>
    <col min="2054" max="2054" width="13.61328125" style="21" customWidth="1"/>
    <col min="2055" max="2055" width="3.07421875" style="21" customWidth="1"/>
    <col min="2056" max="2056" width="10.61328125" style="21" customWidth="1"/>
    <col min="2057" max="2058" width="4.61328125" style="21" customWidth="1"/>
    <col min="2059" max="2059" width="5.61328125" style="21" customWidth="1"/>
    <col min="2060" max="2060" width="1.61328125" style="21" customWidth="1"/>
    <col min="2061" max="2304" width="13.07421875" style="21"/>
    <col min="2305" max="2305" width="1.61328125" style="21" customWidth="1"/>
    <col min="2306" max="2307" width="3.3828125" style="21" customWidth="1"/>
    <col min="2308" max="2309" width="6.61328125" style="21" customWidth="1"/>
    <col min="2310" max="2310" width="13.61328125" style="21" customWidth="1"/>
    <col min="2311" max="2311" width="3.07421875" style="21" customWidth="1"/>
    <col min="2312" max="2312" width="10.61328125" style="21" customWidth="1"/>
    <col min="2313" max="2314" width="4.61328125" style="21" customWidth="1"/>
    <col min="2315" max="2315" width="5.61328125" style="21" customWidth="1"/>
    <col min="2316" max="2316" width="1.61328125" style="21" customWidth="1"/>
    <col min="2317" max="2560" width="13.07421875" style="21"/>
    <col min="2561" max="2561" width="1.61328125" style="21" customWidth="1"/>
    <col min="2562" max="2563" width="3.3828125" style="21" customWidth="1"/>
    <col min="2564" max="2565" width="6.61328125" style="21" customWidth="1"/>
    <col min="2566" max="2566" width="13.61328125" style="21" customWidth="1"/>
    <col min="2567" max="2567" width="3.07421875" style="21" customWidth="1"/>
    <col min="2568" max="2568" width="10.61328125" style="21" customWidth="1"/>
    <col min="2569" max="2570" width="4.61328125" style="21" customWidth="1"/>
    <col min="2571" max="2571" width="5.61328125" style="21" customWidth="1"/>
    <col min="2572" max="2572" width="1.61328125" style="21" customWidth="1"/>
    <col min="2573" max="2816" width="13.07421875" style="21"/>
    <col min="2817" max="2817" width="1.61328125" style="21" customWidth="1"/>
    <col min="2818" max="2819" width="3.3828125" style="21" customWidth="1"/>
    <col min="2820" max="2821" width="6.61328125" style="21" customWidth="1"/>
    <col min="2822" max="2822" width="13.61328125" style="21" customWidth="1"/>
    <col min="2823" max="2823" width="3.07421875" style="21" customWidth="1"/>
    <col min="2824" max="2824" width="10.61328125" style="21" customWidth="1"/>
    <col min="2825" max="2826" width="4.61328125" style="21" customWidth="1"/>
    <col min="2827" max="2827" width="5.61328125" style="21" customWidth="1"/>
    <col min="2828" max="2828" width="1.61328125" style="21" customWidth="1"/>
    <col min="2829" max="3072" width="13.07421875" style="21"/>
    <col min="3073" max="3073" width="1.61328125" style="21" customWidth="1"/>
    <col min="3074" max="3075" width="3.3828125" style="21" customWidth="1"/>
    <col min="3076" max="3077" width="6.61328125" style="21" customWidth="1"/>
    <col min="3078" max="3078" width="13.61328125" style="21" customWidth="1"/>
    <col min="3079" max="3079" width="3.07421875" style="21" customWidth="1"/>
    <col min="3080" max="3080" width="10.61328125" style="21" customWidth="1"/>
    <col min="3081" max="3082" width="4.61328125" style="21" customWidth="1"/>
    <col min="3083" max="3083" width="5.61328125" style="21" customWidth="1"/>
    <col min="3084" max="3084" width="1.61328125" style="21" customWidth="1"/>
    <col min="3085" max="3328" width="13.07421875" style="21"/>
    <col min="3329" max="3329" width="1.61328125" style="21" customWidth="1"/>
    <col min="3330" max="3331" width="3.3828125" style="21" customWidth="1"/>
    <col min="3332" max="3333" width="6.61328125" style="21" customWidth="1"/>
    <col min="3334" max="3334" width="13.61328125" style="21" customWidth="1"/>
    <col min="3335" max="3335" width="3.07421875" style="21" customWidth="1"/>
    <col min="3336" max="3336" width="10.61328125" style="21" customWidth="1"/>
    <col min="3337" max="3338" width="4.61328125" style="21" customWidth="1"/>
    <col min="3339" max="3339" width="5.61328125" style="21" customWidth="1"/>
    <col min="3340" max="3340" width="1.61328125" style="21" customWidth="1"/>
    <col min="3341" max="3584" width="13.07421875" style="21"/>
    <col min="3585" max="3585" width="1.61328125" style="21" customWidth="1"/>
    <col min="3586" max="3587" width="3.3828125" style="21" customWidth="1"/>
    <col min="3588" max="3589" width="6.61328125" style="21" customWidth="1"/>
    <col min="3590" max="3590" width="13.61328125" style="21" customWidth="1"/>
    <col min="3591" max="3591" width="3.07421875" style="21" customWidth="1"/>
    <col min="3592" max="3592" width="10.61328125" style="21" customWidth="1"/>
    <col min="3593" max="3594" width="4.61328125" style="21" customWidth="1"/>
    <col min="3595" max="3595" width="5.61328125" style="21" customWidth="1"/>
    <col min="3596" max="3596" width="1.61328125" style="21" customWidth="1"/>
    <col min="3597" max="3840" width="13.07421875" style="21"/>
    <col min="3841" max="3841" width="1.61328125" style="21" customWidth="1"/>
    <col min="3842" max="3843" width="3.3828125" style="21" customWidth="1"/>
    <col min="3844" max="3845" width="6.61328125" style="21" customWidth="1"/>
    <col min="3846" max="3846" width="13.61328125" style="21" customWidth="1"/>
    <col min="3847" max="3847" width="3.07421875" style="21" customWidth="1"/>
    <col min="3848" max="3848" width="10.61328125" style="21" customWidth="1"/>
    <col min="3849" max="3850" width="4.61328125" style="21" customWidth="1"/>
    <col min="3851" max="3851" width="5.61328125" style="21" customWidth="1"/>
    <col min="3852" max="3852" width="1.61328125" style="21" customWidth="1"/>
    <col min="3853" max="4096" width="13.07421875" style="21"/>
    <col min="4097" max="4097" width="1.61328125" style="21" customWidth="1"/>
    <col min="4098" max="4099" width="3.3828125" style="21" customWidth="1"/>
    <col min="4100" max="4101" width="6.61328125" style="21" customWidth="1"/>
    <col min="4102" max="4102" width="13.61328125" style="21" customWidth="1"/>
    <col min="4103" max="4103" width="3.07421875" style="21" customWidth="1"/>
    <col min="4104" max="4104" width="10.61328125" style="21" customWidth="1"/>
    <col min="4105" max="4106" width="4.61328125" style="21" customWidth="1"/>
    <col min="4107" max="4107" width="5.61328125" style="21" customWidth="1"/>
    <col min="4108" max="4108" width="1.61328125" style="21" customWidth="1"/>
    <col min="4109" max="4352" width="13.07421875" style="21"/>
    <col min="4353" max="4353" width="1.61328125" style="21" customWidth="1"/>
    <col min="4354" max="4355" width="3.3828125" style="21" customWidth="1"/>
    <col min="4356" max="4357" width="6.61328125" style="21" customWidth="1"/>
    <col min="4358" max="4358" width="13.61328125" style="21" customWidth="1"/>
    <col min="4359" max="4359" width="3.07421875" style="21" customWidth="1"/>
    <col min="4360" max="4360" width="10.61328125" style="21" customWidth="1"/>
    <col min="4361" max="4362" width="4.61328125" style="21" customWidth="1"/>
    <col min="4363" max="4363" width="5.61328125" style="21" customWidth="1"/>
    <col min="4364" max="4364" width="1.61328125" style="21" customWidth="1"/>
    <col min="4365" max="4608" width="13.07421875" style="21"/>
    <col min="4609" max="4609" width="1.61328125" style="21" customWidth="1"/>
    <col min="4610" max="4611" width="3.3828125" style="21" customWidth="1"/>
    <col min="4612" max="4613" width="6.61328125" style="21" customWidth="1"/>
    <col min="4614" max="4614" width="13.61328125" style="21" customWidth="1"/>
    <col min="4615" max="4615" width="3.07421875" style="21" customWidth="1"/>
    <col min="4616" max="4616" width="10.61328125" style="21" customWidth="1"/>
    <col min="4617" max="4618" width="4.61328125" style="21" customWidth="1"/>
    <col min="4619" max="4619" width="5.61328125" style="21" customWidth="1"/>
    <col min="4620" max="4620" width="1.61328125" style="21" customWidth="1"/>
    <col min="4621" max="4864" width="13.07421875" style="21"/>
    <col min="4865" max="4865" width="1.61328125" style="21" customWidth="1"/>
    <col min="4866" max="4867" width="3.3828125" style="21" customWidth="1"/>
    <col min="4868" max="4869" width="6.61328125" style="21" customWidth="1"/>
    <col min="4870" max="4870" width="13.61328125" style="21" customWidth="1"/>
    <col min="4871" max="4871" width="3.07421875" style="21" customWidth="1"/>
    <col min="4872" max="4872" width="10.61328125" style="21" customWidth="1"/>
    <col min="4873" max="4874" width="4.61328125" style="21" customWidth="1"/>
    <col min="4875" max="4875" width="5.61328125" style="21" customWidth="1"/>
    <col min="4876" max="4876" width="1.61328125" style="21" customWidth="1"/>
    <col min="4877" max="5120" width="13.07421875" style="21"/>
    <col min="5121" max="5121" width="1.61328125" style="21" customWidth="1"/>
    <col min="5122" max="5123" width="3.3828125" style="21" customWidth="1"/>
    <col min="5124" max="5125" width="6.61328125" style="21" customWidth="1"/>
    <col min="5126" max="5126" width="13.61328125" style="21" customWidth="1"/>
    <col min="5127" max="5127" width="3.07421875" style="21" customWidth="1"/>
    <col min="5128" max="5128" width="10.61328125" style="21" customWidth="1"/>
    <col min="5129" max="5130" width="4.61328125" style="21" customWidth="1"/>
    <col min="5131" max="5131" width="5.61328125" style="21" customWidth="1"/>
    <col min="5132" max="5132" width="1.61328125" style="21" customWidth="1"/>
    <col min="5133" max="5376" width="13.07421875" style="21"/>
    <col min="5377" max="5377" width="1.61328125" style="21" customWidth="1"/>
    <col min="5378" max="5379" width="3.3828125" style="21" customWidth="1"/>
    <col min="5380" max="5381" width="6.61328125" style="21" customWidth="1"/>
    <col min="5382" max="5382" width="13.61328125" style="21" customWidth="1"/>
    <col min="5383" max="5383" width="3.07421875" style="21" customWidth="1"/>
    <col min="5384" max="5384" width="10.61328125" style="21" customWidth="1"/>
    <col min="5385" max="5386" width="4.61328125" style="21" customWidth="1"/>
    <col min="5387" max="5387" width="5.61328125" style="21" customWidth="1"/>
    <col min="5388" max="5388" width="1.61328125" style="21" customWidth="1"/>
    <col min="5389" max="5632" width="13.07421875" style="21"/>
    <col min="5633" max="5633" width="1.61328125" style="21" customWidth="1"/>
    <col min="5634" max="5635" width="3.3828125" style="21" customWidth="1"/>
    <col min="5636" max="5637" width="6.61328125" style="21" customWidth="1"/>
    <col min="5638" max="5638" width="13.61328125" style="21" customWidth="1"/>
    <col min="5639" max="5639" width="3.07421875" style="21" customWidth="1"/>
    <col min="5640" max="5640" width="10.61328125" style="21" customWidth="1"/>
    <col min="5641" max="5642" width="4.61328125" style="21" customWidth="1"/>
    <col min="5643" max="5643" width="5.61328125" style="21" customWidth="1"/>
    <col min="5644" max="5644" width="1.61328125" style="21" customWidth="1"/>
    <col min="5645" max="5888" width="13.07421875" style="21"/>
    <col min="5889" max="5889" width="1.61328125" style="21" customWidth="1"/>
    <col min="5890" max="5891" width="3.3828125" style="21" customWidth="1"/>
    <col min="5892" max="5893" width="6.61328125" style="21" customWidth="1"/>
    <col min="5894" max="5894" width="13.61328125" style="21" customWidth="1"/>
    <col min="5895" max="5895" width="3.07421875" style="21" customWidth="1"/>
    <col min="5896" max="5896" width="10.61328125" style="21" customWidth="1"/>
    <col min="5897" max="5898" width="4.61328125" style="21" customWidth="1"/>
    <col min="5899" max="5899" width="5.61328125" style="21" customWidth="1"/>
    <col min="5900" max="5900" width="1.61328125" style="21" customWidth="1"/>
    <col min="5901" max="6144" width="13.07421875" style="21"/>
    <col min="6145" max="6145" width="1.61328125" style="21" customWidth="1"/>
    <col min="6146" max="6147" width="3.3828125" style="21" customWidth="1"/>
    <col min="6148" max="6149" width="6.61328125" style="21" customWidth="1"/>
    <col min="6150" max="6150" width="13.61328125" style="21" customWidth="1"/>
    <col min="6151" max="6151" width="3.07421875" style="21" customWidth="1"/>
    <col min="6152" max="6152" width="10.61328125" style="21" customWidth="1"/>
    <col min="6153" max="6154" width="4.61328125" style="21" customWidth="1"/>
    <col min="6155" max="6155" width="5.61328125" style="21" customWidth="1"/>
    <col min="6156" max="6156" width="1.61328125" style="21" customWidth="1"/>
    <col min="6157" max="6400" width="13.07421875" style="21"/>
    <col min="6401" max="6401" width="1.61328125" style="21" customWidth="1"/>
    <col min="6402" max="6403" width="3.3828125" style="21" customWidth="1"/>
    <col min="6404" max="6405" width="6.61328125" style="21" customWidth="1"/>
    <col min="6406" max="6406" width="13.61328125" style="21" customWidth="1"/>
    <col min="6407" max="6407" width="3.07421875" style="21" customWidth="1"/>
    <col min="6408" max="6408" width="10.61328125" style="21" customWidth="1"/>
    <col min="6409" max="6410" width="4.61328125" style="21" customWidth="1"/>
    <col min="6411" max="6411" width="5.61328125" style="21" customWidth="1"/>
    <col min="6412" max="6412" width="1.61328125" style="21" customWidth="1"/>
    <col min="6413" max="6656" width="13.07421875" style="21"/>
    <col min="6657" max="6657" width="1.61328125" style="21" customWidth="1"/>
    <col min="6658" max="6659" width="3.3828125" style="21" customWidth="1"/>
    <col min="6660" max="6661" width="6.61328125" style="21" customWidth="1"/>
    <col min="6662" max="6662" width="13.61328125" style="21" customWidth="1"/>
    <col min="6663" max="6663" width="3.07421875" style="21" customWidth="1"/>
    <col min="6664" max="6664" width="10.61328125" style="21" customWidth="1"/>
    <col min="6665" max="6666" width="4.61328125" style="21" customWidth="1"/>
    <col min="6667" max="6667" width="5.61328125" style="21" customWidth="1"/>
    <col min="6668" max="6668" width="1.61328125" style="21" customWidth="1"/>
    <col min="6669" max="6912" width="13.07421875" style="21"/>
    <col min="6913" max="6913" width="1.61328125" style="21" customWidth="1"/>
    <col min="6914" max="6915" width="3.3828125" style="21" customWidth="1"/>
    <col min="6916" max="6917" width="6.61328125" style="21" customWidth="1"/>
    <col min="6918" max="6918" width="13.61328125" style="21" customWidth="1"/>
    <col min="6919" max="6919" width="3.07421875" style="21" customWidth="1"/>
    <col min="6920" max="6920" width="10.61328125" style="21" customWidth="1"/>
    <col min="6921" max="6922" width="4.61328125" style="21" customWidth="1"/>
    <col min="6923" max="6923" width="5.61328125" style="21" customWidth="1"/>
    <col min="6924" max="6924" width="1.61328125" style="21" customWidth="1"/>
    <col min="6925" max="7168" width="13.07421875" style="21"/>
    <col min="7169" max="7169" width="1.61328125" style="21" customWidth="1"/>
    <col min="7170" max="7171" width="3.3828125" style="21" customWidth="1"/>
    <col min="7172" max="7173" width="6.61328125" style="21" customWidth="1"/>
    <col min="7174" max="7174" width="13.61328125" style="21" customWidth="1"/>
    <col min="7175" max="7175" width="3.07421875" style="21" customWidth="1"/>
    <col min="7176" max="7176" width="10.61328125" style="21" customWidth="1"/>
    <col min="7177" max="7178" width="4.61328125" style="21" customWidth="1"/>
    <col min="7179" max="7179" width="5.61328125" style="21" customWidth="1"/>
    <col min="7180" max="7180" width="1.61328125" style="21" customWidth="1"/>
    <col min="7181" max="7424" width="13.07421875" style="21"/>
    <col min="7425" max="7425" width="1.61328125" style="21" customWidth="1"/>
    <col min="7426" max="7427" width="3.3828125" style="21" customWidth="1"/>
    <col min="7428" max="7429" width="6.61328125" style="21" customWidth="1"/>
    <col min="7430" max="7430" width="13.61328125" style="21" customWidth="1"/>
    <col min="7431" max="7431" width="3.07421875" style="21" customWidth="1"/>
    <col min="7432" max="7432" width="10.61328125" style="21" customWidth="1"/>
    <col min="7433" max="7434" width="4.61328125" style="21" customWidth="1"/>
    <col min="7435" max="7435" width="5.61328125" style="21" customWidth="1"/>
    <col min="7436" max="7436" width="1.61328125" style="21" customWidth="1"/>
    <col min="7437" max="7680" width="13.07421875" style="21"/>
    <col min="7681" max="7681" width="1.61328125" style="21" customWidth="1"/>
    <col min="7682" max="7683" width="3.3828125" style="21" customWidth="1"/>
    <col min="7684" max="7685" width="6.61328125" style="21" customWidth="1"/>
    <col min="7686" max="7686" width="13.61328125" style="21" customWidth="1"/>
    <col min="7687" max="7687" width="3.07421875" style="21" customWidth="1"/>
    <col min="7688" max="7688" width="10.61328125" style="21" customWidth="1"/>
    <col min="7689" max="7690" width="4.61328125" style="21" customWidth="1"/>
    <col min="7691" max="7691" width="5.61328125" style="21" customWidth="1"/>
    <col min="7692" max="7692" width="1.61328125" style="21" customWidth="1"/>
    <col min="7693" max="7936" width="13.07421875" style="21"/>
    <col min="7937" max="7937" width="1.61328125" style="21" customWidth="1"/>
    <col min="7938" max="7939" width="3.3828125" style="21" customWidth="1"/>
    <col min="7940" max="7941" width="6.61328125" style="21" customWidth="1"/>
    <col min="7942" max="7942" width="13.61328125" style="21" customWidth="1"/>
    <col min="7943" max="7943" width="3.07421875" style="21" customWidth="1"/>
    <col min="7944" max="7944" width="10.61328125" style="21" customWidth="1"/>
    <col min="7945" max="7946" width="4.61328125" style="21" customWidth="1"/>
    <col min="7947" max="7947" width="5.61328125" style="21" customWidth="1"/>
    <col min="7948" max="7948" width="1.61328125" style="21" customWidth="1"/>
    <col min="7949" max="8192" width="13.07421875" style="21"/>
    <col min="8193" max="8193" width="1.61328125" style="21" customWidth="1"/>
    <col min="8194" max="8195" width="3.3828125" style="21" customWidth="1"/>
    <col min="8196" max="8197" width="6.61328125" style="21" customWidth="1"/>
    <col min="8198" max="8198" width="13.61328125" style="21" customWidth="1"/>
    <col min="8199" max="8199" width="3.07421875" style="21" customWidth="1"/>
    <col min="8200" max="8200" width="10.61328125" style="21" customWidth="1"/>
    <col min="8201" max="8202" width="4.61328125" style="21" customWidth="1"/>
    <col min="8203" max="8203" width="5.61328125" style="21" customWidth="1"/>
    <col min="8204" max="8204" width="1.61328125" style="21" customWidth="1"/>
    <col min="8205" max="8448" width="13.07421875" style="21"/>
    <col min="8449" max="8449" width="1.61328125" style="21" customWidth="1"/>
    <col min="8450" max="8451" width="3.3828125" style="21" customWidth="1"/>
    <col min="8452" max="8453" width="6.61328125" style="21" customWidth="1"/>
    <col min="8454" max="8454" width="13.61328125" style="21" customWidth="1"/>
    <col min="8455" max="8455" width="3.07421875" style="21" customWidth="1"/>
    <col min="8456" max="8456" width="10.61328125" style="21" customWidth="1"/>
    <col min="8457" max="8458" width="4.61328125" style="21" customWidth="1"/>
    <col min="8459" max="8459" width="5.61328125" style="21" customWidth="1"/>
    <col min="8460" max="8460" width="1.61328125" style="21" customWidth="1"/>
    <col min="8461" max="8704" width="13.07421875" style="21"/>
    <col min="8705" max="8705" width="1.61328125" style="21" customWidth="1"/>
    <col min="8706" max="8707" width="3.3828125" style="21" customWidth="1"/>
    <col min="8708" max="8709" width="6.61328125" style="21" customWidth="1"/>
    <col min="8710" max="8710" width="13.61328125" style="21" customWidth="1"/>
    <col min="8711" max="8711" width="3.07421875" style="21" customWidth="1"/>
    <col min="8712" max="8712" width="10.61328125" style="21" customWidth="1"/>
    <col min="8713" max="8714" width="4.61328125" style="21" customWidth="1"/>
    <col min="8715" max="8715" width="5.61328125" style="21" customWidth="1"/>
    <col min="8716" max="8716" width="1.61328125" style="21" customWidth="1"/>
    <col min="8717" max="8960" width="13.07421875" style="21"/>
    <col min="8961" max="8961" width="1.61328125" style="21" customWidth="1"/>
    <col min="8962" max="8963" width="3.3828125" style="21" customWidth="1"/>
    <col min="8964" max="8965" width="6.61328125" style="21" customWidth="1"/>
    <col min="8966" max="8966" width="13.61328125" style="21" customWidth="1"/>
    <col min="8967" max="8967" width="3.07421875" style="21" customWidth="1"/>
    <col min="8968" max="8968" width="10.61328125" style="21" customWidth="1"/>
    <col min="8969" max="8970" width="4.61328125" style="21" customWidth="1"/>
    <col min="8971" max="8971" width="5.61328125" style="21" customWidth="1"/>
    <col min="8972" max="8972" width="1.61328125" style="21" customWidth="1"/>
    <col min="8973" max="9216" width="13.07421875" style="21"/>
    <col min="9217" max="9217" width="1.61328125" style="21" customWidth="1"/>
    <col min="9218" max="9219" width="3.3828125" style="21" customWidth="1"/>
    <col min="9220" max="9221" width="6.61328125" style="21" customWidth="1"/>
    <col min="9222" max="9222" width="13.61328125" style="21" customWidth="1"/>
    <col min="9223" max="9223" width="3.07421875" style="21" customWidth="1"/>
    <col min="9224" max="9224" width="10.61328125" style="21" customWidth="1"/>
    <col min="9225" max="9226" width="4.61328125" style="21" customWidth="1"/>
    <col min="9227" max="9227" width="5.61328125" style="21" customWidth="1"/>
    <col min="9228" max="9228" width="1.61328125" style="21" customWidth="1"/>
    <col min="9229" max="9472" width="13.07421875" style="21"/>
    <col min="9473" max="9473" width="1.61328125" style="21" customWidth="1"/>
    <col min="9474" max="9475" width="3.3828125" style="21" customWidth="1"/>
    <col min="9476" max="9477" width="6.61328125" style="21" customWidth="1"/>
    <col min="9478" max="9478" width="13.61328125" style="21" customWidth="1"/>
    <col min="9479" max="9479" width="3.07421875" style="21" customWidth="1"/>
    <col min="9480" max="9480" width="10.61328125" style="21" customWidth="1"/>
    <col min="9481" max="9482" width="4.61328125" style="21" customWidth="1"/>
    <col min="9483" max="9483" width="5.61328125" style="21" customWidth="1"/>
    <col min="9484" max="9484" width="1.61328125" style="21" customWidth="1"/>
    <col min="9485" max="9728" width="13.07421875" style="21"/>
    <col min="9729" max="9729" width="1.61328125" style="21" customWidth="1"/>
    <col min="9730" max="9731" width="3.3828125" style="21" customWidth="1"/>
    <col min="9732" max="9733" width="6.61328125" style="21" customWidth="1"/>
    <col min="9734" max="9734" width="13.61328125" style="21" customWidth="1"/>
    <col min="9735" max="9735" width="3.07421875" style="21" customWidth="1"/>
    <col min="9736" max="9736" width="10.61328125" style="21" customWidth="1"/>
    <col min="9737" max="9738" width="4.61328125" style="21" customWidth="1"/>
    <col min="9739" max="9739" width="5.61328125" style="21" customWidth="1"/>
    <col min="9740" max="9740" width="1.61328125" style="21" customWidth="1"/>
    <col min="9741" max="9984" width="13.07421875" style="21"/>
    <col min="9985" max="9985" width="1.61328125" style="21" customWidth="1"/>
    <col min="9986" max="9987" width="3.3828125" style="21" customWidth="1"/>
    <col min="9988" max="9989" width="6.61328125" style="21" customWidth="1"/>
    <col min="9990" max="9990" width="13.61328125" style="21" customWidth="1"/>
    <col min="9991" max="9991" width="3.07421875" style="21" customWidth="1"/>
    <col min="9992" max="9992" width="10.61328125" style="21" customWidth="1"/>
    <col min="9993" max="9994" width="4.61328125" style="21" customWidth="1"/>
    <col min="9995" max="9995" width="5.61328125" style="21" customWidth="1"/>
    <col min="9996" max="9996" width="1.61328125" style="21" customWidth="1"/>
    <col min="9997" max="10240" width="13.07421875" style="21"/>
    <col min="10241" max="10241" width="1.61328125" style="21" customWidth="1"/>
    <col min="10242" max="10243" width="3.3828125" style="21" customWidth="1"/>
    <col min="10244" max="10245" width="6.61328125" style="21" customWidth="1"/>
    <col min="10246" max="10246" width="13.61328125" style="21" customWidth="1"/>
    <col min="10247" max="10247" width="3.07421875" style="21" customWidth="1"/>
    <col min="10248" max="10248" width="10.61328125" style="21" customWidth="1"/>
    <col min="10249" max="10250" width="4.61328125" style="21" customWidth="1"/>
    <col min="10251" max="10251" width="5.61328125" style="21" customWidth="1"/>
    <col min="10252" max="10252" width="1.61328125" style="21" customWidth="1"/>
    <col min="10253" max="10496" width="13.07421875" style="21"/>
    <col min="10497" max="10497" width="1.61328125" style="21" customWidth="1"/>
    <col min="10498" max="10499" width="3.3828125" style="21" customWidth="1"/>
    <col min="10500" max="10501" width="6.61328125" style="21" customWidth="1"/>
    <col min="10502" max="10502" width="13.61328125" style="21" customWidth="1"/>
    <col min="10503" max="10503" width="3.07421875" style="21" customWidth="1"/>
    <col min="10504" max="10504" width="10.61328125" style="21" customWidth="1"/>
    <col min="10505" max="10506" width="4.61328125" style="21" customWidth="1"/>
    <col min="10507" max="10507" width="5.61328125" style="21" customWidth="1"/>
    <col min="10508" max="10508" width="1.61328125" style="21" customWidth="1"/>
    <col min="10509" max="10752" width="13.07421875" style="21"/>
    <col min="10753" max="10753" width="1.61328125" style="21" customWidth="1"/>
    <col min="10754" max="10755" width="3.3828125" style="21" customWidth="1"/>
    <col min="10756" max="10757" width="6.61328125" style="21" customWidth="1"/>
    <col min="10758" max="10758" width="13.61328125" style="21" customWidth="1"/>
    <col min="10759" max="10759" width="3.07421875" style="21" customWidth="1"/>
    <col min="10760" max="10760" width="10.61328125" style="21" customWidth="1"/>
    <col min="10761" max="10762" width="4.61328125" style="21" customWidth="1"/>
    <col min="10763" max="10763" width="5.61328125" style="21" customWidth="1"/>
    <col min="10764" max="10764" width="1.61328125" style="21" customWidth="1"/>
    <col min="10765" max="11008" width="13.07421875" style="21"/>
    <col min="11009" max="11009" width="1.61328125" style="21" customWidth="1"/>
    <col min="11010" max="11011" width="3.3828125" style="21" customWidth="1"/>
    <col min="11012" max="11013" width="6.61328125" style="21" customWidth="1"/>
    <col min="11014" max="11014" width="13.61328125" style="21" customWidth="1"/>
    <col min="11015" max="11015" width="3.07421875" style="21" customWidth="1"/>
    <col min="11016" max="11016" width="10.61328125" style="21" customWidth="1"/>
    <col min="11017" max="11018" width="4.61328125" style="21" customWidth="1"/>
    <col min="11019" max="11019" width="5.61328125" style="21" customWidth="1"/>
    <col min="11020" max="11020" width="1.61328125" style="21" customWidth="1"/>
    <col min="11021" max="11264" width="13.07421875" style="21"/>
    <col min="11265" max="11265" width="1.61328125" style="21" customWidth="1"/>
    <col min="11266" max="11267" width="3.3828125" style="21" customWidth="1"/>
    <col min="11268" max="11269" width="6.61328125" style="21" customWidth="1"/>
    <col min="11270" max="11270" width="13.61328125" style="21" customWidth="1"/>
    <col min="11271" max="11271" width="3.07421875" style="21" customWidth="1"/>
    <col min="11272" max="11272" width="10.61328125" style="21" customWidth="1"/>
    <col min="11273" max="11274" width="4.61328125" style="21" customWidth="1"/>
    <col min="11275" max="11275" width="5.61328125" style="21" customWidth="1"/>
    <col min="11276" max="11276" width="1.61328125" style="21" customWidth="1"/>
    <col min="11277" max="11520" width="13.07421875" style="21"/>
    <col min="11521" max="11521" width="1.61328125" style="21" customWidth="1"/>
    <col min="11522" max="11523" width="3.3828125" style="21" customWidth="1"/>
    <col min="11524" max="11525" width="6.61328125" style="21" customWidth="1"/>
    <col min="11526" max="11526" width="13.61328125" style="21" customWidth="1"/>
    <col min="11527" max="11527" width="3.07421875" style="21" customWidth="1"/>
    <col min="11528" max="11528" width="10.61328125" style="21" customWidth="1"/>
    <col min="11529" max="11530" width="4.61328125" style="21" customWidth="1"/>
    <col min="11531" max="11531" width="5.61328125" style="21" customWidth="1"/>
    <col min="11532" max="11532" width="1.61328125" style="21" customWidth="1"/>
    <col min="11533" max="11776" width="13.07421875" style="21"/>
    <col min="11777" max="11777" width="1.61328125" style="21" customWidth="1"/>
    <col min="11778" max="11779" width="3.3828125" style="21" customWidth="1"/>
    <col min="11780" max="11781" width="6.61328125" style="21" customWidth="1"/>
    <col min="11782" max="11782" width="13.61328125" style="21" customWidth="1"/>
    <col min="11783" max="11783" width="3.07421875" style="21" customWidth="1"/>
    <col min="11784" max="11784" width="10.61328125" style="21" customWidth="1"/>
    <col min="11785" max="11786" width="4.61328125" style="21" customWidth="1"/>
    <col min="11787" max="11787" width="5.61328125" style="21" customWidth="1"/>
    <col min="11788" max="11788" width="1.61328125" style="21" customWidth="1"/>
    <col min="11789" max="12032" width="13.07421875" style="21"/>
    <col min="12033" max="12033" width="1.61328125" style="21" customWidth="1"/>
    <col min="12034" max="12035" width="3.3828125" style="21" customWidth="1"/>
    <col min="12036" max="12037" width="6.61328125" style="21" customWidth="1"/>
    <col min="12038" max="12038" width="13.61328125" style="21" customWidth="1"/>
    <col min="12039" max="12039" width="3.07421875" style="21" customWidth="1"/>
    <col min="12040" max="12040" width="10.61328125" style="21" customWidth="1"/>
    <col min="12041" max="12042" width="4.61328125" style="21" customWidth="1"/>
    <col min="12043" max="12043" width="5.61328125" style="21" customWidth="1"/>
    <col min="12044" max="12044" width="1.61328125" style="21" customWidth="1"/>
    <col min="12045" max="12288" width="13.07421875" style="21"/>
    <col min="12289" max="12289" width="1.61328125" style="21" customWidth="1"/>
    <col min="12290" max="12291" width="3.3828125" style="21" customWidth="1"/>
    <col min="12292" max="12293" width="6.61328125" style="21" customWidth="1"/>
    <col min="12294" max="12294" width="13.61328125" style="21" customWidth="1"/>
    <col min="12295" max="12295" width="3.07421875" style="21" customWidth="1"/>
    <col min="12296" max="12296" width="10.61328125" style="21" customWidth="1"/>
    <col min="12297" max="12298" width="4.61328125" style="21" customWidth="1"/>
    <col min="12299" max="12299" width="5.61328125" style="21" customWidth="1"/>
    <col min="12300" max="12300" width="1.61328125" style="21" customWidth="1"/>
    <col min="12301" max="12544" width="13.07421875" style="21"/>
    <col min="12545" max="12545" width="1.61328125" style="21" customWidth="1"/>
    <col min="12546" max="12547" width="3.3828125" style="21" customWidth="1"/>
    <col min="12548" max="12549" width="6.61328125" style="21" customWidth="1"/>
    <col min="12550" max="12550" width="13.61328125" style="21" customWidth="1"/>
    <col min="12551" max="12551" width="3.07421875" style="21" customWidth="1"/>
    <col min="12552" max="12552" width="10.61328125" style="21" customWidth="1"/>
    <col min="12553" max="12554" width="4.61328125" style="21" customWidth="1"/>
    <col min="12555" max="12555" width="5.61328125" style="21" customWidth="1"/>
    <col min="12556" max="12556" width="1.61328125" style="21" customWidth="1"/>
    <col min="12557" max="12800" width="13.07421875" style="21"/>
    <col min="12801" max="12801" width="1.61328125" style="21" customWidth="1"/>
    <col min="12802" max="12803" width="3.3828125" style="21" customWidth="1"/>
    <col min="12804" max="12805" width="6.61328125" style="21" customWidth="1"/>
    <col min="12806" max="12806" width="13.61328125" style="21" customWidth="1"/>
    <col min="12807" max="12807" width="3.07421875" style="21" customWidth="1"/>
    <col min="12808" max="12808" width="10.61328125" style="21" customWidth="1"/>
    <col min="12809" max="12810" width="4.61328125" style="21" customWidth="1"/>
    <col min="12811" max="12811" width="5.61328125" style="21" customWidth="1"/>
    <col min="12812" max="12812" width="1.61328125" style="21" customWidth="1"/>
    <col min="12813" max="13056" width="13.07421875" style="21"/>
    <col min="13057" max="13057" width="1.61328125" style="21" customWidth="1"/>
    <col min="13058" max="13059" width="3.3828125" style="21" customWidth="1"/>
    <col min="13060" max="13061" width="6.61328125" style="21" customWidth="1"/>
    <col min="13062" max="13062" width="13.61328125" style="21" customWidth="1"/>
    <col min="13063" max="13063" width="3.07421875" style="21" customWidth="1"/>
    <col min="13064" max="13064" width="10.61328125" style="21" customWidth="1"/>
    <col min="13065" max="13066" width="4.61328125" style="21" customWidth="1"/>
    <col min="13067" max="13067" width="5.61328125" style="21" customWidth="1"/>
    <col min="13068" max="13068" width="1.61328125" style="21" customWidth="1"/>
    <col min="13069" max="13312" width="13.07421875" style="21"/>
    <col min="13313" max="13313" width="1.61328125" style="21" customWidth="1"/>
    <col min="13314" max="13315" width="3.3828125" style="21" customWidth="1"/>
    <col min="13316" max="13317" width="6.61328125" style="21" customWidth="1"/>
    <col min="13318" max="13318" width="13.61328125" style="21" customWidth="1"/>
    <col min="13319" max="13319" width="3.07421875" style="21" customWidth="1"/>
    <col min="13320" max="13320" width="10.61328125" style="21" customWidth="1"/>
    <col min="13321" max="13322" width="4.61328125" style="21" customWidth="1"/>
    <col min="13323" max="13323" width="5.61328125" style="21" customWidth="1"/>
    <col min="13324" max="13324" width="1.61328125" style="21" customWidth="1"/>
    <col min="13325" max="13568" width="13.07421875" style="21"/>
    <col min="13569" max="13569" width="1.61328125" style="21" customWidth="1"/>
    <col min="13570" max="13571" width="3.3828125" style="21" customWidth="1"/>
    <col min="13572" max="13573" width="6.61328125" style="21" customWidth="1"/>
    <col min="13574" max="13574" width="13.61328125" style="21" customWidth="1"/>
    <col min="13575" max="13575" width="3.07421875" style="21" customWidth="1"/>
    <col min="13576" max="13576" width="10.61328125" style="21" customWidth="1"/>
    <col min="13577" max="13578" width="4.61328125" style="21" customWidth="1"/>
    <col min="13579" max="13579" width="5.61328125" style="21" customWidth="1"/>
    <col min="13580" max="13580" width="1.61328125" style="21" customWidth="1"/>
    <col min="13581" max="13824" width="13.07421875" style="21"/>
    <col min="13825" max="13825" width="1.61328125" style="21" customWidth="1"/>
    <col min="13826" max="13827" width="3.3828125" style="21" customWidth="1"/>
    <col min="13828" max="13829" width="6.61328125" style="21" customWidth="1"/>
    <col min="13830" max="13830" width="13.61328125" style="21" customWidth="1"/>
    <col min="13831" max="13831" width="3.07421875" style="21" customWidth="1"/>
    <col min="13832" max="13832" width="10.61328125" style="21" customWidth="1"/>
    <col min="13833" max="13834" width="4.61328125" style="21" customWidth="1"/>
    <col min="13835" max="13835" width="5.61328125" style="21" customWidth="1"/>
    <col min="13836" max="13836" width="1.61328125" style="21" customWidth="1"/>
    <col min="13837" max="14080" width="13.07421875" style="21"/>
    <col min="14081" max="14081" width="1.61328125" style="21" customWidth="1"/>
    <col min="14082" max="14083" width="3.3828125" style="21" customWidth="1"/>
    <col min="14084" max="14085" width="6.61328125" style="21" customWidth="1"/>
    <col min="14086" max="14086" width="13.61328125" style="21" customWidth="1"/>
    <col min="14087" max="14087" width="3.07421875" style="21" customWidth="1"/>
    <col min="14088" max="14088" width="10.61328125" style="21" customWidth="1"/>
    <col min="14089" max="14090" width="4.61328125" style="21" customWidth="1"/>
    <col min="14091" max="14091" width="5.61328125" style="21" customWidth="1"/>
    <col min="14092" max="14092" width="1.61328125" style="21" customWidth="1"/>
    <col min="14093" max="14336" width="13.07421875" style="21"/>
    <col min="14337" max="14337" width="1.61328125" style="21" customWidth="1"/>
    <col min="14338" max="14339" width="3.3828125" style="21" customWidth="1"/>
    <col min="14340" max="14341" width="6.61328125" style="21" customWidth="1"/>
    <col min="14342" max="14342" width="13.61328125" style="21" customWidth="1"/>
    <col min="14343" max="14343" width="3.07421875" style="21" customWidth="1"/>
    <col min="14344" max="14344" width="10.61328125" style="21" customWidth="1"/>
    <col min="14345" max="14346" width="4.61328125" style="21" customWidth="1"/>
    <col min="14347" max="14347" width="5.61328125" style="21" customWidth="1"/>
    <col min="14348" max="14348" width="1.61328125" style="21" customWidth="1"/>
    <col min="14349" max="14592" width="13.07421875" style="21"/>
    <col min="14593" max="14593" width="1.61328125" style="21" customWidth="1"/>
    <col min="14594" max="14595" width="3.3828125" style="21" customWidth="1"/>
    <col min="14596" max="14597" width="6.61328125" style="21" customWidth="1"/>
    <col min="14598" max="14598" width="13.61328125" style="21" customWidth="1"/>
    <col min="14599" max="14599" width="3.07421875" style="21" customWidth="1"/>
    <col min="14600" max="14600" width="10.61328125" style="21" customWidth="1"/>
    <col min="14601" max="14602" width="4.61328125" style="21" customWidth="1"/>
    <col min="14603" max="14603" width="5.61328125" style="21" customWidth="1"/>
    <col min="14604" max="14604" width="1.61328125" style="21" customWidth="1"/>
    <col min="14605" max="14848" width="13.07421875" style="21"/>
    <col min="14849" max="14849" width="1.61328125" style="21" customWidth="1"/>
    <col min="14850" max="14851" width="3.3828125" style="21" customWidth="1"/>
    <col min="14852" max="14853" width="6.61328125" style="21" customWidth="1"/>
    <col min="14854" max="14854" width="13.61328125" style="21" customWidth="1"/>
    <col min="14855" max="14855" width="3.07421875" style="21" customWidth="1"/>
    <col min="14856" max="14856" width="10.61328125" style="21" customWidth="1"/>
    <col min="14857" max="14858" width="4.61328125" style="21" customWidth="1"/>
    <col min="14859" max="14859" width="5.61328125" style="21" customWidth="1"/>
    <col min="14860" max="14860" width="1.61328125" style="21" customWidth="1"/>
    <col min="14861" max="15104" width="13.07421875" style="21"/>
    <col min="15105" max="15105" width="1.61328125" style="21" customWidth="1"/>
    <col min="15106" max="15107" width="3.3828125" style="21" customWidth="1"/>
    <col min="15108" max="15109" width="6.61328125" style="21" customWidth="1"/>
    <col min="15110" max="15110" width="13.61328125" style="21" customWidth="1"/>
    <col min="15111" max="15111" width="3.07421875" style="21" customWidth="1"/>
    <col min="15112" max="15112" width="10.61328125" style="21" customWidth="1"/>
    <col min="15113" max="15114" width="4.61328125" style="21" customWidth="1"/>
    <col min="15115" max="15115" width="5.61328125" style="21" customWidth="1"/>
    <col min="15116" max="15116" width="1.61328125" style="21" customWidth="1"/>
    <col min="15117" max="15360" width="13.07421875" style="21"/>
    <col min="15361" max="15361" width="1.61328125" style="21" customWidth="1"/>
    <col min="15362" max="15363" width="3.3828125" style="21" customWidth="1"/>
    <col min="15364" max="15365" width="6.61328125" style="21" customWidth="1"/>
    <col min="15366" max="15366" width="13.61328125" style="21" customWidth="1"/>
    <col min="15367" max="15367" width="3.07421875" style="21" customWidth="1"/>
    <col min="15368" max="15368" width="10.61328125" style="21" customWidth="1"/>
    <col min="15369" max="15370" width="4.61328125" style="21" customWidth="1"/>
    <col min="15371" max="15371" width="5.61328125" style="21" customWidth="1"/>
    <col min="15372" max="15372" width="1.61328125" style="21" customWidth="1"/>
    <col min="15373" max="15616" width="13.07421875" style="21"/>
    <col min="15617" max="15617" width="1.61328125" style="21" customWidth="1"/>
    <col min="15618" max="15619" width="3.3828125" style="21" customWidth="1"/>
    <col min="15620" max="15621" width="6.61328125" style="21" customWidth="1"/>
    <col min="15622" max="15622" width="13.61328125" style="21" customWidth="1"/>
    <col min="15623" max="15623" width="3.07421875" style="21" customWidth="1"/>
    <col min="15624" max="15624" width="10.61328125" style="21" customWidth="1"/>
    <col min="15625" max="15626" width="4.61328125" style="21" customWidth="1"/>
    <col min="15627" max="15627" width="5.61328125" style="21" customWidth="1"/>
    <col min="15628" max="15628" width="1.61328125" style="21" customWidth="1"/>
    <col min="15629" max="15872" width="13.07421875" style="21"/>
    <col min="15873" max="15873" width="1.61328125" style="21" customWidth="1"/>
    <col min="15874" max="15875" width="3.3828125" style="21" customWidth="1"/>
    <col min="15876" max="15877" width="6.61328125" style="21" customWidth="1"/>
    <col min="15878" max="15878" width="13.61328125" style="21" customWidth="1"/>
    <col min="15879" max="15879" width="3.07421875" style="21" customWidth="1"/>
    <col min="15880" max="15880" width="10.61328125" style="21" customWidth="1"/>
    <col min="15881" max="15882" width="4.61328125" style="21" customWidth="1"/>
    <col min="15883" max="15883" width="5.61328125" style="21" customWidth="1"/>
    <col min="15884" max="15884" width="1.61328125" style="21" customWidth="1"/>
    <col min="15885" max="16128" width="13.07421875" style="21"/>
    <col min="16129" max="16129" width="1.61328125" style="21" customWidth="1"/>
    <col min="16130" max="16131" width="3.3828125" style="21" customWidth="1"/>
    <col min="16132" max="16133" width="6.61328125" style="21" customWidth="1"/>
    <col min="16134" max="16134" width="13.61328125" style="21" customWidth="1"/>
    <col min="16135" max="16135" width="3.07421875" style="21" customWidth="1"/>
    <col min="16136" max="16136" width="10.61328125" style="21" customWidth="1"/>
    <col min="16137" max="16138" width="4.61328125" style="21" customWidth="1"/>
    <col min="16139" max="16139" width="5.61328125" style="21" customWidth="1"/>
    <col min="16140" max="16140" width="1.61328125" style="21" customWidth="1"/>
    <col min="16141" max="16384" width="13.07421875" style="21"/>
  </cols>
  <sheetData>
    <row r="1" spans="1:14" ht="80.099999999999994" customHeight="1" x14ac:dyDescent="0.2">
      <c r="A1" s="383"/>
      <c r="B1" s="406" t="s">
        <v>58</v>
      </c>
      <c r="C1" s="406"/>
      <c r="D1" s="406"/>
      <c r="E1" s="406"/>
      <c r="F1" s="406"/>
      <c r="G1" s="406"/>
      <c r="H1" s="407"/>
      <c r="I1" s="407"/>
      <c r="J1" s="408"/>
      <c r="K1" s="408"/>
      <c r="L1" s="228"/>
    </row>
    <row r="2" spans="1:14" ht="19.2" customHeight="1" x14ac:dyDescent="0.2">
      <c r="A2" s="383"/>
      <c r="B2" s="14"/>
      <c r="C2" s="14"/>
      <c r="D2" s="14"/>
      <c r="E2" s="14"/>
      <c r="F2" s="14"/>
      <c r="G2" s="14"/>
      <c r="H2" s="14"/>
      <c r="I2" s="229"/>
      <c r="J2" s="229"/>
      <c r="K2" s="15" t="s">
        <v>59</v>
      </c>
      <c r="L2" s="228"/>
    </row>
    <row r="3" spans="1:14" ht="5.0999999999999996" customHeight="1" x14ac:dyDescent="0.2">
      <c r="A3" s="383"/>
      <c r="B3" s="14"/>
      <c r="C3" s="14"/>
      <c r="D3" s="14"/>
      <c r="E3" s="14"/>
      <c r="F3" s="14"/>
      <c r="G3" s="14"/>
      <c r="H3" s="14"/>
      <c r="I3" s="14"/>
      <c r="J3" s="14"/>
      <c r="K3" s="14"/>
      <c r="L3" s="228"/>
    </row>
    <row r="4" spans="1:14" ht="34.200000000000003" customHeight="1" x14ac:dyDescent="0.2">
      <c r="A4" s="383"/>
      <c r="B4" s="409" t="s">
        <v>518</v>
      </c>
      <c r="C4" s="409"/>
      <c r="D4" s="409"/>
      <c r="E4" s="409"/>
      <c r="F4" s="409"/>
      <c r="G4" s="409"/>
      <c r="H4" s="409"/>
      <c r="I4" s="409"/>
      <c r="J4" s="409"/>
      <c r="K4" s="409"/>
      <c r="L4" s="228"/>
    </row>
    <row r="5" spans="1:14" ht="30.6" customHeight="1" x14ac:dyDescent="0.2">
      <c r="A5" s="383"/>
      <c r="B5" s="410" t="s">
        <v>60</v>
      </c>
      <c r="C5" s="410"/>
      <c r="D5" s="410"/>
      <c r="E5" s="410"/>
      <c r="F5" s="410"/>
      <c r="G5" s="275"/>
      <c r="H5" s="275"/>
      <c r="I5" s="275"/>
      <c r="J5" s="275"/>
      <c r="K5" s="275"/>
      <c r="L5" s="228"/>
    </row>
    <row r="6" spans="1:14" ht="6" customHeight="1" x14ac:dyDescent="0.2">
      <c r="A6" s="383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228"/>
    </row>
    <row r="7" spans="1:14" ht="24" customHeight="1" x14ac:dyDescent="0.2">
      <c r="A7" s="383"/>
      <c r="B7" s="14"/>
      <c r="C7" s="14"/>
      <c r="D7" s="14"/>
      <c r="E7" s="14"/>
      <c r="F7" s="14"/>
      <c r="G7" s="23" t="s">
        <v>61</v>
      </c>
      <c r="H7" s="399">
        <f>INDEX(DATA,2,3)</f>
        <v>0</v>
      </c>
      <c r="I7" s="303"/>
      <c r="J7" s="22" t="s">
        <v>7</v>
      </c>
      <c r="K7" s="14"/>
      <c r="L7" s="228"/>
    </row>
    <row r="8" spans="1:14" ht="24" customHeight="1" x14ac:dyDescent="0.2">
      <c r="A8" s="383"/>
      <c r="B8" s="14"/>
      <c r="C8" s="14"/>
      <c r="D8" s="14"/>
      <c r="E8" s="14"/>
      <c r="F8" s="14"/>
      <c r="G8" s="23" t="s">
        <v>62</v>
      </c>
      <c r="H8" s="399">
        <f>INDEX(DATA,3,3)</f>
        <v>0</v>
      </c>
      <c r="I8" s="303"/>
      <c r="J8" s="14" t="s">
        <v>63</v>
      </c>
      <c r="K8" s="14"/>
      <c r="L8" s="228"/>
    </row>
    <row r="9" spans="1:14" ht="12" customHeight="1" x14ac:dyDescent="0.2">
      <c r="A9" s="383"/>
      <c r="B9" s="14"/>
      <c r="C9" s="14"/>
      <c r="D9" s="14"/>
      <c r="E9" s="14"/>
      <c r="F9" s="14"/>
      <c r="G9" s="239" t="s">
        <v>64</v>
      </c>
      <c r="H9" s="399">
        <f>INDEX(DATA,4,3)</f>
        <v>0</v>
      </c>
      <c r="I9" s="303"/>
      <c r="J9" s="401" t="s">
        <v>63</v>
      </c>
      <c r="K9" s="14"/>
      <c r="L9" s="228"/>
    </row>
    <row r="10" spans="1:14" ht="12" customHeight="1" x14ac:dyDescent="0.2">
      <c r="A10" s="383"/>
      <c r="B10" s="14"/>
      <c r="C10" s="14"/>
      <c r="D10" s="14"/>
      <c r="E10" s="14"/>
      <c r="F10" s="14"/>
      <c r="G10" s="230" t="s">
        <v>65</v>
      </c>
      <c r="H10" s="303"/>
      <c r="I10" s="303"/>
      <c r="J10" s="401"/>
      <c r="K10" s="14"/>
      <c r="L10" s="228"/>
    </row>
    <row r="11" spans="1:14" ht="5.0999999999999996" customHeight="1" x14ac:dyDescent="0.2">
      <c r="A11" s="38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28"/>
    </row>
    <row r="12" spans="1:14" ht="37.200000000000003" customHeight="1" x14ac:dyDescent="0.2">
      <c r="A12" s="383"/>
      <c r="B12" s="400" t="s">
        <v>66</v>
      </c>
      <c r="C12" s="400"/>
      <c r="D12" s="400"/>
      <c r="E12" s="400"/>
      <c r="F12" s="400"/>
      <c r="G12" s="400"/>
      <c r="H12" s="400"/>
      <c r="I12" s="400"/>
      <c r="J12" s="402"/>
      <c r="K12" s="402"/>
      <c r="L12" s="228"/>
    </row>
    <row r="13" spans="1:14" ht="5.0999999999999996" customHeight="1" x14ac:dyDescent="0.2">
      <c r="A13" s="38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28"/>
    </row>
    <row r="14" spans="1:14" ht="20.100000000000001" customHeight="1" thickBot="1" x14ac:dyDescent="0.25">
      <c r="A14" s="383"/>
      <c r="B14" s="231" t="s">
        <v>46</v>
      </c>
      <c r="C14" s="231"/>
      <c r="D14" s="14"/>
      <c r="E14" s="14"/>
      <c r="F14" s="14"/>
      <c r="G14" s="14"/>
      <c r="H14" s="14"/>
      <c r="I14" s="14"/>
      <c r="J14" s="14"/>
      <c r="K14" s="14"/>
      <c r="L14" s="228"/>
    </row>
    <row r="15" spans="1:14" ht="27.75" customHeight="1" x14ac:dyDescent="0.2">
      <c r="A15" s="383"/>
      <c r="B15" s="24" t="s">
        <v>67</v>
      </c>
      <c r="C15" s="240" t="s">
        <v>68</v>
      </c>
      <c r="D15" s="25" t="s">
        <v>69</v>
      </c>
      <c r="E15" s="25" t="s">
        <v>70</v>
      </c>
      <c r="F15" s="26" t="s">
        <v>71</v>
      </c>
      <c r="G15" s="25" t="s">
        <v>72</v>
      </c>
      <c r="H15" s="26" t="s">
        <v>52</v>
      </c>
      <c r="I15" s="25" t="s">
        <v>73</v>
      </c>
      <c r="J15" s="25" t="s">
        <v>74</v>
      </c>
      <c r="K15" s="27" t="s">
        <v>75</v>
      </c>
      <c r="L15" s="228"/>
      <c r="N15" s="241"/>
    </row>
    <row r="16" spans="1:14" ht="18.600000000000001" customHeight="1" x14ac:dyDescent="0.2">
      <c r="A16" s="383"/>
      <c r="B16" s="384">
        <v>1</v>
      </c>
      <c r="C16" s="242" t="str">
        <f>IF(入力!B82="","",入力!B82)</f>
        <v/>
      </c>
      <c r="D16" s="386" t="str">
        <f>IF(入力!C82="","",入力!C82)</f>
        <v/>
      </c>
      <c r="E16" s="243" t="str">
        <f>IF(入力!D82="","",入力!D82)</f>
        <v/>
      </c>
      <c r="F16" s="243" t="str">
        <f>IF(入力!E82="","",入力!E82)</f>
        <v/>
      </c>
      <c r="G16" s="243" t="str">
        <f>IF(入力!F82="","",入力!F82)</f>
        <v/>
      </c>
      <c r="H16" s="244" t="str">
        <f>IF(入力!G82="","",入力!G82)</f>
        <v/>
      </c>
      <c r="I16" s="244" t="str">
        <f>IF(入力!H82="","",入力!H82)</f>
        <v/>
      </c>
      <c r="J16" s="244" t="str">
        <f>IF(入力!H82="","",入力!H82)</f>
        <v/>
      </c>
      <c r="K16" s="245"/>
      <c r="L16" s="228"/>
    </row>
    <row r="17" spans="1:12" ht="18.600000000000001" customHeight="1" x14ac:dyDescent="0.2">
      <c r="A17" s="383"/>
      <c r="B17" s="397"/>
      <c r="C17" s="246" t="str">
        <f>IF(入力!B83="","",入力!B83)</f>
        <v/>
      </c>
      <c r="D17" s="405" t="s">
        <v>223</v>
      </c>
      <c r="E17" s="247" t="str">
        <f>IF(入力!D83="","",入力!D83)</f>
        <v/>
      </c>
      <c r="F17" s="247" t="str">
        <f>IF(入力!E83="","",入力!E83)</f>
        <v/>
      </c>
      <c r="G17" s="247" t="str">
        <f>IF(入力!F83="","",入力!F83)</f>
        <v/>
      </c>
      <c r="H17" s="248" t="str">
        <f>IF(入力!G83="","",入力!G83)</f>
        <v/>
      </c>
      <c r="I17" s="247" t="str">
        <f>IF(入力!H83="","",入力!H83)</f>
        <v/>
      </c>
      <c r="J17" s="247" t="str">
        <f>IF(入力!H83="","",入力!H83)</f>
        <v/>
      </c>
      <c r="K17" s="249"/>
      <c r="L17" s="228"/>
    </row>
    <row r="18" spans="1:12" ht="18.600000000000001" customHeight="1" x14ac:dyDescent="0.2">
      <c r="A18" s="383"/>
      <c r="B18" s="384" t="str">
        <f>IF(入力!B84="","",B16+1)</f>
        <v/>
      </c>
      <c r="C18" s="242" t="str">
        <f>IF(入力!B84="","",入力!B84)</f>
        <v/>
      </c>
      <c r="D18" s="386" t="str">
        <f>IF(入力!C84="","",入力!C84)</f>
        <v/>
      </c>
      <c r="E18" s="243" t="str">
        <f>IF(入力!D84="","",入力!D84)</f>
        <v/>
      </c>
      <c r="F18" s="243" t="str">
        <f>IF(入力!E84="","",入力!E84)</f>
        <v/>
      </c>
      <c r="G18" s="243" t="str">
        <f>IF(入力!F84="","",入力!F84)</f>
        <v/>
      </c>
      <c r="H18" s="244" t="str">
        <f>IF(入力!G84="","",入力!G84)</f>
        <v/>
      </c>
      <c r="I18" s="243" t="str">
        <f>IF(入力!H84="","",入力!H84)</f>
        <v/>
      </c>
      <c r="J18" s="243" t="str">
        <f>IF(入力!H84="","",入力!H84)</f>
        <v/>
      </c>
      <c r="K18" s="245"/>
      <c r="L18" s="228"/>
    </row>
    <row r="19" spans="1:12" ht="18.600000000000001" customHeight="1" x14ac:dyDescent="0.2">
      <c r="A19" s="383"/>
      <c r="B19" s="397"/>
      <c r="C19" s="246" t="str">
        <f>IF(入力!B85="","",入力!B85)</f>
        <v/>
      </c>
      <c r="D19" s="395" t="s">
        <v>223</v>
      </c>
      <c r="E19" s="247" t="str">
        <f>IF(入力!D85="","",入力!D85)</f>
        <v/>
      </c>
      <c r="F19" s="247" t="str">
        <f>IF(入力!E85="","",入力!E85)</f>
        <v/>
      </c>
      <c r="G19" s="247" t="str">
        <f>IF(入力!F85="","",入力!F85)</f>
        <v/>
      </c>
      <c r="H19" s="248" t="str">
        <f>IF(入力!G85="","",入力!G85)</f>
        <v/>
      </c>
      <c r="I19" s="247" t="str">
        <f>IF(入力!H85="","",入力!H85)</f>
        <v/>
      </c>
      <c r="J19" s="247" t="str">
        <f>IF(入力!H85="","",入力!H85)</f>
        <v/>
      </c>
      <c r="K19" s="249"/>
      <c r="L19" s="228"/>
    </row>
    <row r="20" spans="1:12" ht="18.600000000000001" customHeight="1" x14ac:dyDescent="0.2">
      <c r="A20" s="383"/>
      <c r="B20" s="384" t="str">
        <f>IF(入力!B86="","",B18+1)</f>
        <v/>
      </c>
      <c r="C20" s="242" t="str">
        <f>IF(入力!B86="","",入力!B86)</f>
        <v/>
      </c>
      <c r="D20" s="386" t="str">
        <f>IF(入力!C86="","",入力!C86)</f>
        <v/>
      </c>
      <c r="E20" s="243" t="str">
        <f>IF(入力!D86="","",入力!D86)</f>
        <v/>
      </c>
      <c r="F20" s="243" t="str">
        <f>IF(入力!E86="","",入力!E86)</f>
        <v/>
      </c>
      <c r="G20" s="243" t="str">
        <f>IF(入力!F86="","",入力!F86)</f>
        <v/>
      </c>
      <c r="H20" s="244" t="str">
        <f>IF(入力!G86="","",入力!G86)</f>
        <v/>
      </c>
      <c r="I20" s="243" t="str">
        <f>IF(入力!H86="","",入力!H86)</f>
        <v/>
      </c>
      <c r="J20" s="243" t="str">
        <f>IF(入力!H86="","",入力!H86)</f>
        <v/>
      </c>
      <c r="K20" s="245"/>
      <c r="L20" s="228"/>
    </row>
    <row r="21" spans="1:12" ht="18.600000000000001" customHeight="1" x14ac:dyDescent="0.2">
      <c r="A21" s="383"/>
      <c r="B21" s="397"/>
      <c r="C21" s="246" t="str">
        <f>IF(入力!B87="","",入力!B87)</f>
        <v/>
      </c>
      <c r="D21" s="395" t="s">
        <v>223</v>
      </c>
      <c r="E21" s="247" t="str">
        <f>IF(入力!D87="","",入力!D87)</f>
        <v/>
      </c>
      <c r="F21" s="247" t="str">
        <f>IF(入力!E87="","",入力!E87)</f>
        <v/>
      </c>
      <c r="G21" s="247" t="str">
        <f>IF(入力!F87="","",入力!F87)</f>
        <v/>
      </c>
      <c r="H21" s="248" t="str">
        <f>IF(入力!G87="","",入力!G87)</f>
        <v/>
      </c>
      <c r="I21" s="247" t="str">
        <f>IF(入力!H87="","",入力!H87)</f>
        <v/>
      </c>
      <c r="J21" s="247" t="str">
        <f>IF(入力!H87="","",入力!H87)</f>
        <v/>
      </c>
      <c r="K21" s="249"/>
      <c r="L21" s="228"/>
    </row>
    <row r="22" spans="1:12" ht="18.600000000000001" customHeight="1" x14ac:dyDescent="0.2">
      <c r="A22" s="383"/>
      <c r="B22" s="384" t="str">
        <f>IF(入力!B88="","",B20+1)</f>
        <v/>
      </c>
      <c r="C22" s="242" t="str">
        <f>IF(入力!B88="","",入力!B88)</f>
        <v/>
      </c>
      <c r="D22" s="386" t="str">
        <f>IF(入力!C88="","",入力!C88)</f>
        <v/>
      </c>
      <c r="E22" s="243" t="str">
        <f>IF(入力!D88="","",入力!D88)</f>
        <v/>
      </c>
      <c r="F22" s="243" t="str">
        <f>IF(入力!E88="","",入力!E88)</f>
        <v/>
      </c>
      <c r="G22" s="243" t="str">
        <f>IF(入力!F88="","",入力!F88)</f>
        <v/>
      </c>
      <c r="H22" s="244" t="str">
        <f>IF(入力!G88="","",入力!G88)</f>
        <v/>
      </c>
      <c r="I22" s="243" t="str">
        <f>IF(入力!H88="","",入力!H88)</f>
        <v/>
      </c>
      <c r="J22" s="243" t="str">
        <f>IF(入力!H88="","",入力!H88)</f>
        <v/>
      </c>
      <c r="K22" s="245"/>
      <c r="L22" s="228"/>
    </row>
    <row r="23" spans="1:12" ht="18.600000000000001" customHeight="1" x14ac:dyDescent="0.2">
      <c r="A23" s="383"/>
      <c r="B23" s="397"/>
      <c r="C23" s="246" t="str">
        <f>IF(入力!B89="","",入力!B89)</f>
        <v/>
      </c>
      <c r="D23" s="395" t="s">
        <v>223</v>
      </c>
      <c r="E23" s="247" t="str">
        <f>IF(入力!D89="","",入力!D89)</f>
        <v/>
      </c>
      <c r="F23" s="247" t="str">
        <f>IF(入力!E89="","",入力!E89)</f>
        <v/>
      </c>
      <c r="G23" s="247" t="str">
        <f>IF(入力!F89="","",入力!F89)</f>
        <v/>
      </c>
      <c r="H23" s="248" t="str">
        <f>IF(入力!G89="","",入力!G89)</f>
        <v/>
      </c>
      <c r="I23" s="247" t="str">
        <f>IF(入力!H89="","",入力!H89)</f>
        <v/>
      </c>
      <c r="J23" s="247" t="str">
        <f>IF(入力!H89="","",入力!H89)</f>
        <v/>
      </c>
      <c r="K23" s="249"/>
      <c r="L23" s="228"/>
    </row>
    <row r="24" spans="1:12" ht="18.600000000000001" customHeight="1" x14ac:dyDescent="0.2">
      <c r="A24" s="383"/>
      <c r="B24" s="384" t="str">
        <f>IF(入力!B90="","",B22+1)</f>
        <v/>
      </c>
      <c r="C24" s="242" t="str">
        <f>IF(入力!B90="","",入力!B90)</f>
        <v/>
      </c>
      <c r="D24" s="386" t="str">
        <f>IF(入力!C90="","",入力!C90)</f>
        <v/>
      </c>
      <c r="E24" s="243" t="str">
        <f>IF(入力!D90="","",入力!D90)</f>
        <v/>
      </c>
      <c r="F24" s="243" t="str">
        <f>IF(入力!E90="","",入力!E90)</f>
        <v/>
      </c>
      <c r="G24" s="243" t="str">
        <f>IF(入力!F90="","",入力!F90)</f>
        <v/>
      </c>
      <c r="H24" s="244" t="str">
        <f>IF(入力!G90="","",入力!G90)</f>
        <v/>
      </c>
      <c r="I24" s="243" t="str">
        <f>IF(入力!H90="","",入力!H90)</f>
        <v/>
      </c>
      <c r="J24" s="243" t="str">
        <f>IF(入力!H90="","",入力!H90)</f>
        <v/>
      </c>
      <c r="K24" s="245"/>
      <c r="L24" s="228"/>
    </row>
    <row r="25" spans="1:12" ht="18.600000000000001" customHeight="1" thickBot="1" x14ac:dyDescent="0.25">
      <c r="A25" s="383"/>
      <c r="B25" s="404"/>
      <c r="C25" s="253" t="str">
        <f>IF(入力!B91="","",入力!B91)</f>
        <v/>
      </c>
      <c r="D25" s="387" t="s">
        <v>223</v>
      </c>
      <c r="E25" s="254" t="str">
        <f>IF(入力!D91="","",入力!D91)</f>
        <v/>
      </c>
      <c r="F25" s="254" t="str">
        <f>IF(入力!E91="","",入力!E91)</f>
        <v/>
      </c>
      <c r="G25" s="254" t="str">
        <f>IF(入力!F91="","",入力!F91)</f>
        <v/>
      </c>
      <c r="H25" s="255" t="str">
        <f>IF(入力!G91="","",入力!G91)</f>
        <v/>
      </c>
      <c r="I25" s="254" t="str">
        <f>IF(入力!H91="","",入力!H91)</f>
        <v/>
      </c>
      <c r="J25" s="254" t="str">
        <f>IF(入力!H91="","",入力!H91)</f>
        <v/>
      </c>
      <c r="K25" s="256"/>
      <c r="L25" s="228"/>
    </row>
    <row r="26" spans="1:12" ht="18.600000000000001" customHeight="1" x14ac:dyDescent="0.2">
      <c r="A26" s="383"/>
      <c r="B26" s="403" t="str">
        <f>IF(入力!B92="","",B24+1)</f>
        <v/>
      </c>
      <c r="C26" s="287" t="str">
        <f>IF(入力!B92="","",入力!B92)</f>
        <v/>
      </c>
      <c r="D26" s="396" t="str">
        <f>IF(入力!C92="","",入力!C92)</f>
        <v/>
      </c>
      <c r="E26" s="288" t="str">
        <f>IF(入力!D92="","",入力!D92)</f>
        <v/>
      </c>
      <c r="F26" s="288" t="str">
        <f>IF(入力!E92="","",入力!E92)</f>
        <v/>
      </c>
      <c r="G26" s="288" t="str">
        <f>IF(入力!F92="","",入力!F92)</f>
        <v/>
      </c>
      <c r="H26" s="289" t="str">
        <f>IF(入力!G92="","",入力!G92)</f>
        <v/>
      </c>
      <c r="I26" s="288" t="str">
        <f>IF(入力!H92="","",入力!H92)</f>
        <v/>
      </c>
      <c r="J26" s="288" t="str">
        <f>IF(入力!H92="","",入力!H92)</f>
        <v/>
      </c>
      <c r="K26" s="290"/>
      <c r="L26" s="228"/>
    </row>
    <row r="27" spans="1:12" ht="18.600000000000001" customHeight="1" x14ac:dyDescent="0.2">
      <c r="A27" s="383"/>
      <c r="B27" s="397"/>
      <c r="C27" s="246" t="str">
        <f>IF(入力!B93="","",入力!B93)</f>
        <v/>
      </c>
      <c r="D27" s="395" t="s">
        <v>223</v>
      </c>
      <c r="E27" s="247" t="str">
        <f>IF(入力!D93="","",入力!D93)</f>
        <v/>
      </c>
      <c r="F27" s="247" t="str">
        <f>IF(入力!E93="","",入力!E93)</f>
        <v/>
      </c>
      <c r="G27" s="247" t="str">
        <f>IF(入力!F93="","",入力!F93)</f>
        <v/>
      </c>
      <c r="H27" s="248" t="str">
        <f>IF(入力!G93="","",入力!G93)</f>
        <v/>
      </c>
      <c r="I27" s="247" t="str">
        <f>IF(入力!H93="","",入力!H93)</f>
        <v/>
      </c>
      <c r="J27" s="247" t="str">
        <f>IF(入力!H93="","",入力!H93)</f>
        <v/>
      </c>
      <c r="K27" s="249"/>
      <c r="L27" s="228"/>
    </row>
    <row r="28" spans="1:12" ht="18.600000000000001" customHeight="1" x14ac:dyDescent="0.2">
      <c r="A28" s="383"/>
      <c r="B28" s="384" t="str">
        <f>IF(入力!B94="","",B26+1)</f>
        <v/>
      </c>
      <c r="C28" s="242" t="str">
        <f>IF(入力!B94="","",入力!B94)</f>
        <v/>
      </c>
      <c r="D28" s="386" t="str">
        <f>IF(入力!C94="","",入力!C94)</f>
        <v/>
      </c>
      <c r="E28" s="243" t="str">
        <f>IF(入力!D94="","",入力!D94)</f>
        <v/>
      </c>
      <c r="F28" s="243" t="str">
        <f>IF(入力!E94="","",入力!E94)</f>
        <v/>
      </c>
      <c r="G28" s="243" t="str">
        <f>IF(入力!F94="","",入力!F94)</f>
        <v/>
      </c>
      <c r="H28" s="244" t="str">
        <f>IF(入力!G94="","",入力!G94)</f>
        <v/>
      </c>
      <c r="I28" s="243" t="str">
        <f>IF(入力!H94="","",入力!H94)</f>
        <v/>
      </c>
      <c r="J28" s="243" t="str">
        <f>IF(入力!H94="","",入力!H94)</f>
        <v/>
      </c>
      <c r="K28" s="245"/>
      <c r="L28" s="228"/>
    </row>
    <row r="29" spans="1:12" ht="18.600000000000001" customHeight="1" x14ac:dyDescent="0.2">
      <c r="A29" s="383"/>
      <c r="B29" s="397"/>
      <c r="C29" s="246" t="str">
        <f>IF(入力!B95="","",入力!B95)</f>
        <v/>
      </c>
      <c r="D29" s="395" t="s">
        <v>223</v>
      </c>
      <c r="E29" s="247" t="str">
        <f>IF(入力!D95="","",入力!D95)</f>
        <v/>
      </c>
      <c r="F29" s="247" t="str">
        <f>IF(入力!E95="","",入力!E95)</f>
        <v/>
      </c>
      <c r="G29" s="247" t="str">
        <f>IF(入力!F95="","",入力!F95)</f>
        <v/>
      </c>
      <c r="H29" s="248" t="str">
        <f>IF(入力!G95="","",入力!G95)</f>
        <v/>
      </c>
      <c r="I29" s="247" t="str">
        <f>IF(入力!H95="","",入力!H95)</f>
        <v/>
      </c>
      <c r="J29" s="247" t="str">
        <f>IF(入力!H95="","",入力!H95)</f>
        <v/>
      </c>
      <c r="K29" s="249"/>
      <c r="L29" s="228"/>
    </row>
    <row r="30" spans="1:12" ht="18.600000000000001" customHeight="1" x14ac:dyDescent="0.2">
      <c r="A30" s="383"/>
      <c r="B30" s="384" t="str">
        <f>IF(入力!B96="","",B28+1)</f>
        <v/>
      </c>
      <c r="C30" s="242" t="str">
        <f>IF(入力!B96="","",入力!B96)</f>
        <v/>
      </c>
      <c r="D30" s="386" t="str">
        <f>IF(入力!C96="","",入力!C96)</f>
        <v/>
      </c>
      <c r="E30" s="243" t="str">
        <f>IF(入力!D96="","",入力!D96)</f>
        <v/>
      </c>
      <c r="F30" s="243" t="str">
        <f>IF(入力!E96="","",入力!E96)</f>
        <v/>
      </c>
      <c r="G30" s="243" t="str">
        <f>IF(入力!F96="","",入力!F96)</f>
        <v/>
      </c>
      <c r="H30" s="244" t="str">
        <f>IF(入力!G96="","",入力!G96)</f>
        <v/>
      </c>
      <c r="I30" s="243" t="str">
        <f>IF(入力!H96="","",入力!H96)</f>
        <v/>
      </c>
      <c r="J30" s="243" t="str">
        <f>IF(入力!H96="","",入力!H96)</f>
        <v/>
      </c>
      <c r="K30" s="245"/>
      <c r="L30" s="228"/>
    </row>
    <row r="31" spans="1:12" ht="18.600000000000001" customHeight="1" x14ac:dyDescent="0.2">
      <c r="A31" s="383"/>
      <c r="B31" s="394"/>
      <c r="C31" s="246" t="str">
        <f>IF(入力!B97="","",入力!B97)</f>
        <v/>
      </c>
      <c r="D31" s="395" t="s">
        <v>223</v>
      </c>
      <c r="E31" s="247" t="str">
        <f>IF(入力!D97="","",入力!D97)</f>
        <v/>
      </c>
      <c r="F31" s="247" t="str">
        <f>IF(入力!E97="","",入力!E97)</f>
        <v/>
      </c>
      <c r="G31" s="247" t="str">
        <f>IF(入力!F97="","",入力!F97)</f>
        <v/>
      </c>
      <c r="H31" s="248" t="str">
        <f>IF(入力!G97="","",入力!G97)</f>
        <v/>
      </c>
      <c r="I31" s="247" t="str">
        <f>IF(入力!H97="","",入力!H97)</f>
        <v/>
      </c>
      <c r="J31" s="247" t="str">
        <f>IF(入力!H97="","",入力!H97)</f>
        <v/>
      </c>
      <c r="K31" s="249"/>
      <c r="L31" s="228"/>
    </row>
    <row r="32" spans="1:12" ht="18.600000000000001" customHeight="1" x14ac:dyDescent="0.2">
      <c r="A32" s="383"/>
      <c r="B32" s="384" t="str">
        <f>IF(入力!B98="","",B30+1)</f>
        <v/>
      </c>
      <c r="C32" s="242" t="str">
        <f>IF(入力!B98="","",入力!B98)</f>
        <v/>
      </c>
      <c r="D32" s="386" t="str">
        <f>IF(入力!C98="","",入力!C98)</f>
        <v/>
      </c>
      <c r="E32" s="243" t="str">
        <f>IF(入力!D98="","",入力!D98)</f>
        <v/>
      </c>
      <c r="F32" s="243" t="str">
        <f>IF(入力!E98="","",入力!E98)</f>
        <v/>
      </c>
      <c r="G32" s="243" t="str">
        <f>IF(入力!F98="","",入力!F98)</f>
        <v/>
      </c>
      <c r="H32" s="244" t="str">
        <f>IF(入力!G98="","",入力!G98)</f>
        <v/>
      </c>
      <c r="I32" s="243" t="str">
        <f>IF(入力!H98="","",入力!H98)</f>
        <v/>
      </c>
      <c r="J32" s="243" t="str">
        <f>IF(入力!H98="","",入力!H98)</f>
        <v/>
      </c>
      <c r="K32" s="245"/>
      <c r="L32" s="228"/>
    </row>
    <row r="33" spans="1:12" ht="18.600000000000001" customHeight="1" x14ac:dyDescent="0.2">
      <c r="A33" s="383"/>
      <c r="B33" s="394"/>
      <c r="C33" s="250" t="str">
        <f>IF(入力!B99="","",入力!B99)</f>
        <v/>
      </c>
      <c r="D33" s="395" t="s">
        <v>223</v>
      </c>
      <c r="E33" s="251" t="str">
        <f>IF(入力!D99="","",入力!D99)</f>
        <v/>
      </c>
      <c r="F33" s="251" t="str">
        <f>IF(入力!E99="","",入力!E99)</f>
        <v/>
      </c>
      <c r="G33" s="251" t="str">
        <f>IF(入力!F99="","",入力!F99)</f>
        <v/>
      </c>
      <c r="H33" s="252" t="str">
        <f>IF(入力!G99="","",入力!G99)</f>
        <v/>
      </c>
      <c r="I33" s="247" t="str">
        <f>IF(入力!H99="","",入力!H99)</f>
        <v/>
      </c>
      <c r="J33" s="247" t="str">
        <f>IF(入力!H99="","",入力!H99)</f>
        <v/>
      </c>
      <c r="K33" s="249"/>
      <c r="L33" s="228"/>
    </row>
    <row r="34" spans="1:12" ht="18.600000000000001" customHeight="1" x14ac:dyDescent="0.2">
      <c r="A34" s="383"/>
      <c r="B34" s="384" t="str">
        <f>IF(入力!B100="","",B32+1)</f>
        <v/>
      </c>
      <c r="C34" s="242" t="str">
        <f>IF(入力!B100="","",入力!B100)</f>
        <v/>
      </c>
      <c r="D34" s="386" t="str">
        <f>IF(入力!C100="","",入力!C100)</f>
        <v/>
      </c>
      <c r="E34" s="243" t="str">
        <f>IF(入力!D100="","",入力!D100)</f>
        <v/>
      </c>
      <c r="F34" s="243" t="str">
        <f>IF(入力!E100="","",入力!E100)</f>
        <v/>
      </c>
      <c r="G34" s="243" t="str">
        <f>IF(入力!F100="","",入力!F100)</f>
        <v/>
      </c>
      <c r="H34" s="244" t="str">
        <f>IF(入力!G100="","",入力!G100)</f>
        <v/>
      </c>
      <c r="I34" s="243" t="str">
        <f>IF(入力!H100="","",入力!H100)</f>
        <v/>
      </c>
      <c r="J34" s="243" t="str">
        <f>IF(入力!H100="","",入力!H100)</f>
        <v/>
      </c>
      <c r="K34" s="245"/>
      <c r="L34" s="228"/>
    </row>
    <row r="35" spans="1:12" ht="18.600000000000001" customHeight="1" thickBot="1" x14ac:dyDescent="0.25">
      <c r="A35" s="383"/>
      <c r="B35" s="385"/>
      <c r="C35" s="253" t="str">
        <f>IF(入力!B101="","",入力!B101)</f>
        <v/>
      </c>
      <c r="D35" s="387" t="s">
        <v>223</v>
      </c>
      <c r="E35" s="254" t="str">
        <f>IF(入力!D101="","",入力!D101)</f>
        <v/>
      </c>
      <c r="F35" s="254" t="str">
        <f>IF(入力!E101="","",入力!E101)</f>
        <v/>
      </c>
      <c r="G35" s="254" t="str">
        <f>IF(入力!F101="","",入力!F101)</f>
        <v/>
      </c>
      <c r="H35" s="255" t="str">
        <f>IF(入力!G101="","",入力!G101)</f>
        <v/>
      </c>
      <c r="I35" s="254" t="str">
        <f>IF(入力!H101="","",入力!H101)</f>
        <v/>
      </c>
      <c r="J35" s="254" t="str">
        <f>IF(入力!H101="","",入力!H101)</f>
        <v/>
      </c>
      <c r="K35" s="256"/>
      <c r="L35" s="228"/>
    </row>
    <row r="36" spans="1:12" ht="18.600000000000001" customHeight="1" x14ac:dyDescent="0.2">
      <c r="A36" s="383"/>
      <c r="B36" s="384" t="str">
        <f>IF(入力!B102="","",B34+1)</f>
        <v/>
      </c>
      <c r="C36" s="242" t="str">
        <f>IF(入力!B102="","",入力!B102)</f>
        <v/>
      </c>
      <c r="D36" s="386" t="str">
        <f>IF(入力!C102="","",入力!C102)</f>
        <v/>
      </c>
      <c r="E36" s="243" t="str">
        <f>IF(入力!D102="","",入力!D102)</f>
        <v/>
      </c>
      <c r="F36" s="243" t="str">
        <f>IF(入力!E102="","",入力!E102)</f>
        <v/>
      </c>
      <c r="G36" s="243" t="str">
        <f>IF(入力!F102="","",入力!F102)</f>
        <v/>
      </c>
      <c r="H36" s="244" t="str">
        <f>IF(入力!G102="","",入力!G102)</f>
        <v/>
      </c>
      <c r="I36" s="243" t="str">
        <f>IF(入力!H102="","",入力!H102)</f>
        <v/>
      </c>
      <c r="J36" s="243" t="str">
        <f>IF(入力!H102="","",入力!H102)</f>
        <v/>
      </c>
      <c r="K36" s="245"/>
      <c r="L36" s="228"/>
    </row>
    <row r="37" spans="1:12" ht="18.600000000000001" customHeight="1" x14ac:dyDescent="0.2">
      <c r="A37" s="383"/>
      <c r="B37" s="394"/>
      <c r="C37" s="246" t="str">
        <f>IF(入力!B103="","",入力!B103)</f>
        <v/>
      </c>
      <c r="D37" s="395" t="s">
        <v>223</v>
      </c>
      <c r="E37" s="247" t="str">
        <f>IF(入力!D103="","",入力!D103)</f>
        <v/>
      </c>
      <c r="F37" s="247" t="str">
        <f>IF(入力!E103="","",入力!E103)</f>
        <v/>
      </c>
      <c r="G37" s="247" t="str">
        <f>IF(入力!F103="","",入力!F103)</f>
        <v/>
      </c>
      <c r="H37" s="248" t="str">
        <f>IF(入力!G103="","",入力!G103)</f>
        <v/>
      </c>
      <c r="I37" s="247" t="str">
        <f>IF(入力!H103="","",入力!H103)</f>
        <v/>
      </c>
      <c r="J37" s="247" t="str">
        <f>IF(入力!H103="","",入力!H103)</f>
        <v/>
      </c>
      <c r="K37" s="249"/>
      <c r="L37" s="228"/>
    </row>
    <row r="38" spans="1:12" ht="18.600000000000001" customHeight="1" x14ac:dyDescent="0.2">
      <c r="A38" s="383"/>
      <c r="B38" s="384" t="str">
        <f>IF(入力!B104="","",B36+1)</f>
        <v/>
      </c>
      <c r="C38" s="242" t="str">
        <f>IF(入力!B104="","",入力!B104)</f>
        <v/>
      </c>
      <c r="D38" s="386" t="str">
        <f>IF(入力!C104="","",入力!C104)</f>
        <v/>
      </c>
      <c r="E38" s="243" t="str">
        <f>IF(入力!D104="","",入力!D104)</f>
        <v/>
      </c>
      <c r="F38" s="243" t="str">
        <f>IF(入力!E104="","",入力!E104)</f>
        <v/>
      </c>
      <c r="G38" s="243" t="str">
        <f>IF(入力!F104="","",入力!F104)</f>
        <v/>
      </c>
      <c r="H38" s="244" t="str">
        <f>IF(入力!G104="","",入力!G104)</f>
        <v/>
      </c>
      <c r="I38" s="243" t="str">
        <f>IF(入力!H104="","",入力!H104)</f>
        <v/>
      </c>
      <c r="J38" s="243" t="str">
        <f>IF(入力!H104="","",入力!H104)</f>
        <v/>
      </c>
      <c r="K38" s="245"/>
      <c r="L38" s="228"/>
    </row>
    <row r="39" spans="1:12" ht="18.600000000000001" customHeight="1" x14ac:dyDescent="0.2">
      <c r="A39" s="383"/>
      <c r="B39" s="394"/>
      <c r="C39" s="246" t="str">
        <f>IF(入力!B105="","",入力!B105)</f>
        <v/>
      </c>
      <c r="D39" s="395" t="s">
        <v>223</v>
      </c>
      <c r="E39" s="247" t="str">
        <f>IF(入力!D105="","",入力!D105)</f>
        <v/>
      </c>
      <c r="F39" s="247" t="str">
        <f>IF(入力!E105="","",入力!E105)</f>
        <v/>
      </c>
      <c r="G39" s="247" t="str">
        <f>IF(入力!F105="","",入力!F105)</f>
        <v/>
      </c>
      <c r="H39" s="248" t="str">
        <f>IF(入力!G105="","",入力!G105)</f>
        <v/>
      </c>
      <c r="I39" s="247" t="str">
        <f>IF(入力!H105="","",入力!H105)</f>
        <v/>
      </c>
      <c r="J39" s="247" t="str">
        <f>IF(入力!H105="","",入力!H105)</f>
        <v/>
      </c>
      <c r="K39" s="249"/>
      <c r="L39" s="228"/>
    </row>
    <row r="40" spans="1:12" ht="18.600000000000001" customHeight="1" x14ac:dyDescent="0.2">
      <c r="A40" s="383"/>
      <c r="B40" s="384" t="str">
        <f>IF(入力!B106="","",B38+1)</f>
        <v/>
      </c>
      <c r="C40" s="242" t="str">
        <f>IF(入力!B106="","",入力!B106)</f>
        <v/>
      </c>
      <c r="D40" s="386" t="str">
        <f>IF(入力!C106="","",入力!C106)</f>
        <v/>
      </c>
      <c r="E40" s="243" t="str">
        <f>IF(入力!D106="","",入力!D106)</f>
        <v/>
      </c>
      <c r="F40" s="243" t="str">
        <f>IF(入力!E106="","",入力!E106)</f>
        <v/>
      </c>
      <c r="G40" s="243" t="str">
        <f>IF(入力!F106="","",入力!F106)</f>
        <v/>
      </c>
      <c r="H40" s="244" t="str">
        <f>IF(入力!G106="","",入力!G106)</f>
        <v/>
      </c>
      <c r="I40" s="243" t="str">
        <f>IF(入力!H106="","",入力!H106)</f>
        <v/>
      </c>
      <c r="J40" s="243" t="str">
        <f>IF(入力!H106="","",入力!H106)</f>
        <v/>
      </c>
      <c r="K40" s="245"/>
      <c r="L40" s="228"/>
    </row>
    <row r="41" spans="1:12" ht="18.600000000000001" customHeight="1" x14ac:dyDescent="0.2">
      <c r="A41" s="383"/>
      <c r="B41" s="394"/>
      <c r="C41" s="246" t="str">
        <f>IF(入力!B107="","",入力!B107)</f>
        <v/>
      </c>
      <c r="D41" s="395" t="s">
        <v>223</v>
      </c>
      <c r="E41" s="247" t="str">
        <f>IF(入力!D107="","",入力!D107)</f>
        <v/>
      </c>
      <c r="F41" s="247" t="str">
        <f>IF(入力!E107="","",入力!E107)</f>
        <v/>
      </c>
      <c r="G41" s="247" t="str">
        <f>IF(入力!F107="","",入力!F107)</f>
        <v/>
      </c>
      <c r="H41" s="248" t="str">
        <f>IF(入力!G107="","",入力!G107)</f>
        <v/>
      </c>
      <c r="I41" s="247" t="str">
        <f>IF(入力!H107="","",入力!H107)</f>
        <v/>
      </c>
      <c r="J41" s="247" t="str">
        <f>IF(入力!H107="","",入力!H107)</f>
        <v/>
      </c>
      <c r="K41" s="249"/>
      <c r="L41" s="228"/>
    </row>
    <row r="42" spans="1:12" ht="18.600000000000001" customHeight="1" x14ac:dyDescent="0.2">
      <c r="A42" s="383"/>
      <c r="B42" s="384" t="str">
        <f>IF(入力!B108="","",B40+1)</f>
        <v/>
      </c>
      <c r="C42" s="242" t="str">
        <f>IF(入力!B108="","",入力!B108)</f>
        <v/>
      </c>
      <c r="D42" s="386" t="str">
        <f>IF(入力!C108="","",入力!C108)</f>
        <v/>
      </c>
      <c r="E42" s="243" t="str">
        <f>IF(入力!D108="","",入力!D108)</f>
        <v/>
      </c>
      <c r="F42" s="243" t="str">
        <f>IF(入力!E108="","",入力!E108)</f>
        <v/>
      </c>
      <c r="G42" s="243" t="str">
        <f>IF(入力!F108="","",入力!F108)</f>
        <v/>
      </c>
      <c r="H42" s="244" t="str">
        <f>IF(入力!G108="","",入力!G108)</f>
        <v/>
      </c>
      <c r="I42" s="243" t="str">
        <f>IF(入力!H108="","",入力!H108)</f>
        <v/>
      </c>
      <c r="J42" s="243" t="str">
        <f>IF(入力!H108="","",入力!H108)</f>
        <v/>
      </c>
      <c r="K42" s="245"/>
      <c r="L42" s="228"/>
    </row>
    <row r="43" spans="1:12" ht="18.600000000000001" customHeight="1" x14ac:dyDescent="0.2">
      <c r="A43" s="383"/>
      <c r="B43" s="394"/>
      <c r="C43" s="250" t="str">
        <f>IF(入力!B109="","",入力!B109)</f>
        <v/>
      </c>
      <c r="D43" s="395" t="s">
        <v>223</v>
      </c>
      <c r="E43" s="251" t="str">
        <f>IF(入力!D109="","",入力!D109)</f>
        <v/>
      </c>
      <c r="F43" s="251" t="str">
        <f>IF(入力!E109="","",入力!E109)</f>
        <v/>
      </c>
      <c r="G43" s="251" t="str">
        <f>IF(入力!F109="","",入力!F109)</f>
        <v/>
      </c>
      <c r="H43" s="252" t="str">
        <f>IF(入力!G109="","",入力!G109)</f>
        <v/>
      </c>
      <c r="I43" s="247" t="str">
        <f>IF(入力!H109="","",入力!H109)</f>
        <v/>
      </c>
      <c r="J43" s="247" t="str">
        <f>IF(入力!H109="","",入力!H109)</f>
        <v/>
      </c>
      <c r="K43" s="249"/>
      <c r="L43" s="228"/>
    </row>
    <row r="44" spans="1:12" ht="18.600000000000001" customHeight="1" x14ac:dyDescent="0.2">
      <c r="A44" s="383"/>
      <c r="B44" s="384" t="str">
        <f>IF(入力!B110="","",B42+1)</f>
        <v/>
      </c>
      <c r="C44" s="242" t="str">
        <f>IF(入力!B110="","",入力!B110)</f>
        <v/>
      </c>
      <c r="D44" s="386" t="str">
        <f>IF(入力!C110="","",入力!C110)</f>
        <v/>
      </c>
      <c r="E44" s="243" t="str">
        <f>IF(入力!D110="","",入力!D110)</f>
        <v/>
      </c>
      <c r="F44" s="243" t="str">
        <f>IF(入力!E110="","",入力!E110)</f>
        <v/>
      </c>
      <c r="G44" s="243" t="str">
        <f>IF(入力!F110="","",入力!F110)</f>
        <v/>
      </c>
      <c r="H44" s="244" t="str">
        <f>IF(入力!G110="","",入力!G110)</f>
        <v/>
      </c>
      <c r="I44" s="243" t="str">
        <f>IF(入力!H110="","",入力!H110)</f>
        <v/>
      </c>
      <c r="J44" s="243" t="str">
        <f>IF(入力!H110="","",入力!H110)</f>
        <v/>
      </c>
      <c r="K44" s="245"/>
      <c r="L44" s="228"/>
    </row>
    <row r="45" spans="1:12" ht="18.600000000000001" customHeight="1" thickBot="1" x14ac:dyDescent="0.25">
      <c r="A45" s="383"/>
      <c r="B45" s="385"/>
      <c r="C45" s="253" t="str">
        <f>IF(入力!B111="","",入力!B111)</f>
        <v/>
      </c>
      <c r="D45" s="387" t="s">
        <v>223</v>
      </c>
      <c r="E45" s="254" t="str">
        <f>IF(入力!D111="","",入力!D111)</f>
        <v/>
      </c>
      <c r="F45" s="254" t="str">
        <f>IF(入力!E111="","",入力!E111)</f>
        <v/>
      </c>
      <c r="G45" s="254" t="str">
        <f>IF(入力!F111="","",入力!F111)</f>
        <v/>
      </c>
      <c r="H45" s="255" t="str">
        <f>IF(入力!G111="","",入力!G111)</f>
        <v/>
      </c>
      <c r="I45" s="254" t="str">
        <f>IF(入力!H111="","",入力!H111)</f>
        <v/>
      </c>
      <c r="J45" s="254" t="str">
        <f>IF(入力!H111="","",入力!H111)</f>
        <v/>
      </c>
      <c r="K45" s="256"/>
      <c r="L45" s="228"/>
    </row>
    <row r="46" spans="1:12" ht="30" customHeight="1" x14ac:dyDescent="0.2">
      <c r="A46" s="383"/>
      <c r="B46" s="388" t="s">
        <v>76</v>
      </c>
      <c r="C46" s="388"/>
      <c r="D46" s="388"/>
      <c r="E46" s="388"/>
      <c r="F46" s="388"/>
      <c r="G46" s="388"/>
      <c r="H46" s="388"/>
      <c r="I46" s="388"/>
      <c r="J46" s="389"/>
      <c r="K46" s="389"/>
      <c r="L46" s="228"/>
    </row>
    <row r="47" spans="1:12" ht="5.0999999999999996" hidden="1" customHeight="1" thickBot="1" x14ac:dyDescent="0.25">
      <c r="A47" s="38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228"/>
    </row>
    <row r="48" spans="1:12" ht="24.75" hidden="1" customHeight="1" thickTop="1" x14ac:dyDescent="0.2">
      <c r="A48" s="383"/>
      <c r="B48" s="14"/>
      <c r="C48" s="14"/>
      <c r="D48" s="14"/>
      <c r="E48" s="390" t="s">
        <v>77</v>
      </c>
      <c r="F48" s="391"/>
      <c r="G48" s="391"/>
      <c r="H48" s="391"/>
      <c r="I48" s="391"/>
      <c r="J48" s="392"/>
      <c r="L48" s="228"/>
    </row>
    <row r="49" spans="1:14" ht="15" hidden="1" customHeight="1" x14ac:dyDescent="0.2">
      <c r="A49" s="383"/>
      <c r="B49" s="14"/>
      <c r="C49" s="14"/>
      <c r="D49" s="22"/>
      <c r="E49" s="232"/>
      <c r="F49" s="233" t="s">
        <v>78</v>
      </c>
      <c r="G49" s="393" t="str">
        <f>IF(入力!D10="","",入力!D10)</f>
        <v/>
      </c>
      <c r="H49" s="393" t="s">
        <v>223</v>
      </c>
      <c r="I49" s="22" t="s">
        <v>79</v>
      </c>
      <c r="J49" s="234"/>
      <c r="L49" s="228"/>
    </row>
    <row r="50" spans="1:14" ht="13.5" hidden="1" customHeight="1" x14ac:dyDescent="0.2">
      <c r="A50" s="383"/>
      <c r="B50" s="14"/>
      <c r="C50" s="14"/>
      <c r="D50" s="23"/>
      <c r="E50" s="232"/>
      <c r="F50" s="23" t="s">
        <v>80</v>
      </c>
      <c r="G50" s="23"/>
      <c r="H50" s="23"/>
      <c r="I50" s="23"/>
      <c r="J50" s="235"/>
      <c r="L50" s="228"/>
    </row>
    <row r="51" spans="1:14" ht="5.0999999999999996" hidden="1" customHeight="1" thickBot="1" x14ac:dyDescent="0.25">
      <c r="A51" s="383"/>
      <c r="B51" s="14"/>
      <c r="C51" s="14"/>
      <c r="D51" s="23"/>
      <c r="E51" s="236"/>
      <c r="F51" s="237"/>
      <c r="G51" s="237"/>
      <c r="H51" s="237"/>
      <c r="I51" s="237"/>
      <c r="J51" s="238"/>
      <c r="L51" s="228"/>
    </row>
    <row r="52" spans="1:14" ht="18.75" customHeight="1" x14ac:dyDescent="0.2">
      <c r="A52" s="383"/>
      <c r="B52" s="14"/>
      <c r="C52" s="14"/>
      <c r="D52" s="14"/>
      <c r="E52" s="14"/>
      <c r="F52" s="14"/>
      <c r="G52" s="14"/>
      <c r="H52" s="14"/>
      <c r="I52" s="229"/>
      <c r="J52" s="229"/>
      <c r="K52" s="15" t="s">
        <v>81</v>
      </c>
      <c r="L52" s="228"/>
    </row>
    <row r="53" spans="1:14" ht="5.0999999999999996" customHeight="1" x14ac:dyDescent="0.2">
      <c r="A53" s="38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228"/>
    </row>
    <row r="54" spans="1:14" ht="49.2" customHeight="1" x14ac:dyDescent="0.2">
      <c r="A54" s="383"/>
      <c r="B54" s="398" t="str">
        <f>B4</f>
        <v>第27回高体連テニス部強化合同練習会[ダブルス]
参　加　申　込　書</v>
      </c>
      <c r="C54" s="398"/>
      <c r="D54" s="398"/>
      <c r="E54" s="398"/>
      <c r="F54" s="398"/>
      <c r="G54" s="398"/>
      <c r="H54" s="398"/>
      <c r="I54" s="398"/>
      <c r="J54" s="398"/>
      <c r="K54" s="398"/>
      <c r="L54" s="228"/>
    </row>
    <row r="55" spans="1:14" ht="32.4" customHeight="1" x14ac:dyDescent="0.2">
      <c r="A55" s="383"/>
      <c r="B55" s="400" t="s">
        <v>82</v>
      </c>
      <c r="C55" s="400"/>
      <c r="D55" s="400"/>
      <c r="E55" s="400"/>
      <c r="F55" s="400"/>
      <c r="G55" s="400"/>
      <c r="H55" s="400"/>
      <c r="I55" s="400"/>
      <c r="J55" s="400"/>
      <c r="K55" s="400"/>
      <c r="L55" s="228"/>
    </row>
    <row r="56" spans="1:14" ht="24" customHeight="1" x14ac:dyDescent="0.2">
      <c r="A56" s="383"/>
      <c r="B56" s="14"/>
      <c r="C56" s="14"/>
      <c r="D56" s="14"/>
      <c r="E56" s="14"/>
      <c r="F56" s="14"/>
      <c r="G56" s="23" t="s">
        <v>61</v>
      </c>
      <c r="H56" s="399">
        <f>H7</f>
        <v>0</v>
      </c>
      <c r="I56" s="303"/>
      <c r="J56" s="22" t="s">
        <v>7</v>
      </c>
      <c r="K56" s="14"/>
      <c r="L56" s="228"/>
    </row>
    <row r="57" spans="1:14" ht="24" customHeight="1" x14ac:dyDescent="0.2">
      <c r="A57" s="383"/>
      <c r="B57" s="14"/>
      <c r="C57" s="14"/>
      <c r="D57" s="14"/>
      <c r="E57" s="14"/>
      <c r="F57" s="14"/>
      <c r="G57" s="23" t="s">
        <v>62</v>
      </c>
      <c r="H57" s="399">
        <f>H8</f>
        <v>0</v>
      </c>
      <c r="I57" s="303"/>
      <c r="J57" s="14" t="s">
        <v>63</v>
      </c>
      <c r="K57" s="14"/>
      <c r="L57" s="228"/>
    </row>
    <row r="58" spans="1:14" ht="12" customHeight="1" x14ac:dyDescent="0.2">
      <c r="A58" s="383"/>
      <c r="B58" s="14"/>
      <c r="C58" s="14"/>
      <c r="D58" s="14"/>
      <c r="E58" s="14"/>
      <c r="F58" s="14"/>
      <c r="G58" s="239" t="s">
        <v>64</v>
      </c>
      <c r="H58" s="399">
        <f>H9</f>
        <v>0</v>
      </c>
      <c r="I58" s="303"/>
      <c r="J58" s="401" t="s">
        <v>63</v>
      </c>
      <c r="K58" s="14"/>
      <c r="L58" s="228"/>
    </row>
    <row r="59" spans="1:14" ht="12" customHeight="1" x14ac:dyDescent="0.2">
      <c r="A59" s="383"/>
      <c r="B59" s="14"/>
      <c r="C59" s="14"/>
      <c r="D59" s="14"/>
      <c r="E59" s="14"/>
      <c r="F59" s="14"/>
      <c r="G59" s="230" t="s">
        <v>65</v>
      </c>
      <c r="H59" s="303"/>
      <c r="I59" s="303"/>
      <c r="J59" s="401"/>
      <c r="K59" s="14"/>
      <c r="L59" s="228"/>
    </row>
    <row r="60" spans="1:14" ht="5.0999999999999996" customHeight="1" x14ac:dyDescent="0.2">
      <c r="A60" s="38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228"/>
    </row>
    <row r="61" spans="1:14" ht="15" customHeight="1" x14ac:dyDescent="0.2">
      <c r="A61" s="383"/>
      <c r="B61" s="400" t="s">
        <v>83</v>
      </c>
      <c r="C61" s="400"/>
      <c r="D61" s="400"/>
      <c r="E61" s="400"/>
      <c r="F61" s="400"/>
      <c r="G61" s="400"/>
      <c r="H61" s="400"/>
      <c r="I61" s="400"/>
      <c r="J61" s="402"/>
      <c r="K61" s="402"/>
      <c r="L61" s="228"/>
    </row>
    <row r="62" spans="1:14" ht="5.0999999999999996" customHeight="1" x14ac:dyDescent="0.2">
      <c r="A62" s="38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228"/>
    </row>
    <row r="63" spans="1:14" ht="20.100000000000001" customHeight="1" thickBot="1" x14ac:dyDescent="0.25">
      <c r="A63" s="383"/>
      <c r="B63" s="231" t="s">
        <v>46</v>
      </c>
      <c r="C63" s="231"/>
      <c r="D63" s="14"/>
      <c r="E63" s="14"/>
      <c r="F63" s="14"/>
      <c r="G63" s="14"/>
      <c r="H63" s="14"/>
      <c r="I63" s="14"/>
      <c r="J63" s="14"/>
      <c r="K63" s="14"/>
      <c r="L63" s="228"/>
    </row>
    <row r="64" spans="1:14" ht="27.75" customHeight="1" x14ac:dyDescent="0.2">
      <c r="A64" s="383"/>
      <c r="B64" s="24" t="s">
        <v>67</v>
      </c>
      <c r="C64" s="240" t="s">
        <v>68</v>
      </c>
      <c r="D64" s="25" t="s">
        <v>69</v>
      </c>
      <c r="E64" s="25" t="s">
        <v>70</v>
      </c>
      <c r="F64" s="26" t="s">
        <v>71</v>
      </c>
      <c r="G64" s="25" t="s">
        <v>72</v>
      </c>
      <c r="H64" s="26" t="s">
        <v>52</v>
      </c>
      <c r="I64" s="25" t="s">
        <v>73</v>
      </c>
      <c r="J64" s="25" t="s">
        <v>74</v>
      </c>
      <c r="K64" s="27" t="s">
        <v>75</v>
      </c>
      <c r="L64" s="228"/>
      <c r="N64" s="241"/>
    </row>
    <row r="65" spans="1:12" ht="18.600000000000001" customHeight="1" x14ac:dyDescent="0.2">
      <c r="A65" s="383"/>
      <c r="B65" s="403">
        <v>16</v>
      </c>
      <c r="C65" s="287" t="str">
        <f>IF(入力!B112="","",入力!B112)</f>
        <v/>
      </c>
      <c r="D65" s="396" t="str">
        <f>IF(入力!C112="","",入力!C112)</f>
        <v/>
      </c>
      <c r="E65" s="288" t="str">
        <f>IF(入力!D112="","",入力!D112)</f>
        <v/>
      </c>
      <c r="F65" s="288" t="str">
        <f>IF(入力!E112="","",入力!E112)</f>
        <v/>
      </c>
      <c r="G65" s="288" t="str">
        <f>IF(入力!F112="","",入力!F112)</f>
        <v/>
      </c>
      <c r="H65" s="289" t="str">
        <f>IF(入力!G112="","",入力!G112)</f>
        <v/>
      </c>
      <c r="I65" s="288" t="str">
        <f>IF(入力!H112="","",入力!H112)</f>
        <v/>
      </c>
      <c r="J65" s="288" t="str">
        <f>IF(入力!H112="","",入力!H112)</f>
        <v/>
      </c>
      <c r="K65" s="290"/>
      <c r="L65" s="228"/>
    </row>
    <row r="66" spans="1:12" ht="18.600000000000001" customHeight="1" x14ac:dyDescent="0.2">
      <c r="A66" s="383"/>
      <c r="B66" s="397"/>
      <c r="C66" s="246" t="str">
        <f>IF(入力!B113="","",入力!B113)</f>
        <v/>
      </c>
      <c r="D66" s="395" t="s">
        <v>223</v>
      </c>
      <c r="E66" s="247" t="str">
        <f>IF(入力!D113="","",入力!D113)</f>
        <v/>
      </c>
      <c r="F66" s="247" t="str">
        <f>IF(入力!E113="","",入力!E113)</f>
        <v/>
      </c>
      <c r="G66" s="247" t="str">
        <f>IF(入力!F113="","",入力!F113)</f>
        <v/>
      </c>
      <c r="H66" s="248" t="str">
        <f>IF(入力!G113="","",入力!G113)</f>
        <v/>
      </c>
      <c r="I66" s="247" t="str">
        <f>IF(入力!H113="","",入力!H113)</f>
        <v/>
      </c>
      <c r="J66" s="247" t="str">
        <f>IF(入力!H113="","",入力!H113)</f>
        <v/>
      </c>
      <c r="K66" s="249"/>
      <c r="L66" s="228"/>
    </row>
    <row r="67" spans="1:12" ht="18.600000000000001" customHeight="1" x14ac:dyDescent="0.2">
      <c r="A67" s="383"/>
      <c r="B67" s="384" t="str">
        <f>IF(入力!B114="","",B65+1)</f>
        <v/>
      </c>
      <c r="C67" s="287" t="str">
        <f>IF(入力!B114="","",入力!B114)</f>
        <v/>
      </c>
      <c r="D67" s="396" t="str">
        <f>IF(入力!C114="","",入力!C114)</f>
        <v/>
      </c>
      <c r="E67" s="288" t="str">
        <f>IF(入力!D114="","",入力!D114)</f>
        <v/>
      </c>
      <c r="F67" s="288" t="str">
        <f>IF(入力!E114="","",入力!E114)</f>
        <v/>
      </c>
      <c r="G67" s="288" t="str">
        <f>IF(入力!F114="","",入力!F114)</f>
        <v/>
      </c>
      <c r="H67" s="289" t="str">
        <f>IF(入力!G114="","",入力!G114)</f>
        <v/>
      </c>
      <c r="I67" s="288" t="str">
        <f>IF(入力!H114="","",入力!H114)</f>
        <v/>
      </c>
      <c r="J67" s="288" t="str">
        <f>IF(入力!H114="","",入力!H114)</f>
        <v/>
      </c>
      <c r="K67" s="290"/>
      <c r="L67" s="228"/>
    </row>
    <row r="68" spans="1:12" ht="18.600000000000001" customHeight="1" x14ac:dyDescent="0.2">
      <c r="A68" s="383"/>
      <c r="B68" s="397"/>
      <c r="C68" s="246" t="str">
        <f>IF(入力!B115="","",入力!B115)</f>
        <v/>
      </c>
      <c r="D68" s="395" t="s">
        <v>223</v>
      </c>
      <c r="E68" s="247" t="str">
        <f>IF(入力!D115="","",入力!D115)</f>
        <v/>
      </c>
      <c r="F68" s="247" t="str">
        <f>IF(入力!E115="","",入力!E115)</f>
        <v/>
      </c>
      <c r="G68" s="247" t="str">
        <f>IF(入力!F115="","",入力!F115)</f>
        <v/>
      </c>
      <c r="H68" s="248" t="str">
        <f>IF(入力!G115="","",入力!G115)</f>
        <v/>
      </c>
      <c r="I68" s="247" t="str">
        <f>IF(入力!H115="","",入力!H115)</f>
        <v/>
      </c>
      <c r="J68" s="247" t="str">
        <f>IF(入力!H115="","",入力!H115)</f>
        <v/>
      </c>
      <c r="K68" s="249"/>
      <c r="L68" s="228"/>
    </row>
    <row r="69" spans="1:12" ht="18.600000000000001" customHeight="1" x14ac:dyDescent="0.2">
      <c r="A69" s="383"/>
      <c r="B69" s="384" t="str">
        <f>IF(入力!B116="","",B67+1)</f>
        <v/>
      </c>
      <c r="C69" s="287" t="str">
        <f>IF(入力!B116="","",入力!B116)</f>
        <v/>
      </c>
      <c r="D69" s="396" t="str">
        <f>IF(入力!C116="","",入力!C116)</f>
        <v/>
      </c>
      <c r="E69" s="288" t="str">
        <f>IF(入力!D116="","",入力!D116)</f>
        <v/>
      </c>
      <c r="F69" s="288" t="str">
        <f>IF(入力!E116="","",入力!E116)</f>
        <v/>
      </c>
      <c r="G69" s="288" t="str">
        <f>IF(入力!F116="","",入力!F116)</f>
        <v/>
      </c>
      <c r="H69" s="289" t="str">
        <f>IF(入力!G116="","",入力!G116)</f>
        <v/>
      </c>
      <c r="I69" s="288" t="str">
        <f>IF(入力!H116="","",入力!H116)</f>
        <v/>
      </c>
      <c r="J69" s="288" t="str">
        <f>IF(入力!H116="","",入力!H116)</f>
        <v/>
      </c>
      <c r="K69" s="290"/>
      <c r="L69" s="228"/>
    </row>
    <row r="70" spans="1:12" ht="18.600000000000001" customHeight="1" x14ac:dyDescent="0.2">
      <c r="A70" s="383"/>
      <c r="B70" s="394"/>
      <c r="C70" s="246" t="str">
        <f>IF(入力!B117="","",入力!B117)</f>
        <v/>
      </c>
      <c r="D70" s="395" t="s">
        <v>223</v>
      </c>
      <c r="E70" s="247" t="str">
        <f>IF(入力!D117="","",入力!D117)</f>
        <v/>
      </c>
      <c r="F70" s="247" t="str">
        <f>IF(入力!E117="","",入力!E117)</f>
        <v/>
      </c>
      <c r="G70" s="247" t="str">
        <f>IF(入力!F117="","",入力!F117)</f>
        <v/>
      </c>
      <c r="H70" s="248" t="str">
        <f>IF(入力!G117="","",入力!G117)</f>
        <v/>
      </c>
      <c r="I70" s="247" t="str">
        <f>IF(入力!H117="","",入力!H117)</f>
        <v/>
      </c>
      <c r="J70" s="247" t="str">
        <f>IF(入力!H117="","",入力!H117)</f>
        <v/>
      </c>
      <c r="K70" s="249"/>
      <c r="L70" s="228"/>
    </row>
    <row r="71" spans="1:12" ht="18.600000000000001" customHeight="1" x14ac:dyDescent="0.2">
      <c r="A71" s="383"/>
      <c r="B71" s="384" t="str">
        <f>IF(入力!B118="","",B69+1)</f>
        <v/>
      </c>
      <c r="C71" s="287" t="str">
        <f>IF(入力!B118="","",入力!B118)</f>
        <v/>
      </c>
      <c r="D71" s="396" t="str">
        <f>IF(入力!C118="","",入力!C118)</f>
        <v/>
      </c>
      <c r="E71" s="288" t="str">
        <f>IF(入力!D118="","",入力!D118)</f>
        <v/>
      </c>
      <c r="F71" s="288" t="str">
        <f>IF(入力!E118="","",入力!E118)</f>
        <v/>
      </c>
      <c r="G71" s="288" t="str">
        <f>IF(入力!F118="","",入力!F118)</f>
        <v/>
      </c>
      <c r="H71" s="289" t="str">
        <f>IF(入力!G118="","",入力!G118)</f>
        <v/>
      </c>
      <c r="I71" s="288" t="str">
        <f>IF(入力!H118="","",入力!H118)</f>
        <v/>
      </c>
      <c r="J71" s="288" t="str">
        <f>IF(入力!H118="","",入力!H118)</f>
        <v/>
      </c>
      <c r="K71" s="290"/>
      <c r="L71" s="228"/>
    </row>
    <row r="72" spans="1:12" ht="18.600000000000001" customHeight="1" x14ac:dyDescent="0.2">
      <c r="A72" s="383"/>
      <c r="B72" s="394"/>
      <c r="C72" s="246" t="str">
        <f>IF(入力!B119="","",入力!B119)</f>
        <v/>
      </c>
      <c r="D72" s="395" t="s">
        <v>223</v>
      </c>
      <c r="E72" s="247" t="str">
        <f>IF(入力!D119="","",入力!D119)</f>
        <v/>
      </c>
      <c r="F72" s="247" t="str">
        <f>IF(入力!E119="","",入力!E119)</f>
        <v/>
      </c>
      <c r="G72" s="247" t="str">
        <f>IF(入力!F119="","",入力!F119)</f>
        <v/>
      </c>
      <c r="H72" s="248" t="str">
        <f>IF(入力!G119="","",入力!G119)</f>
        <v/>
      </c>
      <c r="I72" s="247" t="str">
        <f>IF(入力!H119="","",入力!H119)</f>
        <v/>
      </c>
      <c r="J72" s="247" t="str">
        <f>IF(入力!H119="","",入力!H119)</f>
        <v/>
      </c>
      <c r="K72" s="249"/>
      <c r="L72" s="228"/>
    </row>
    <row r="73" spans="1:12" ht="18.600000000000001" customHeight="1" x14ac:dyDescent="0.2">
      <c r="A73" s="383"/>
      <c r="B73" s="384" t="str">
        <f>IF(入力!B120="","",B71+1)</f>
        <v/>
      </c>
      <c r="C73" s="242" t="str">
        <f>IF(入力!B120="","",入力!B120)</f>
        <v/>
      </c>
      <c r="D73" s="386" t="str">
        <f>IF(入力!C120="","",入力!C120)</f>
        <v/>
      </c>
      <c r="E73" s="243" t="str">
        <f>IF(入力!D120="","",入力!D120)</f>
        <v/>
      </c>
      <c r="F73" s="243" t="str">
        <f>IF(入力!E120="","",入力!E120)</f>
        <v/>
      </c>
      <c r="G73" s="243" t="str">
        <f>IF(入力!F120="","",入力!F120)</f>
        <v/>
      </c>
      <c r="H73" s="244" t="str">
        <f>IF(入力!G120="","",入力!G120)</f>
        <v/>
      </c>
      <c r="I73" s="243" t="str">
        <f>IF(入力!H120="","",入力!H120)</f>
        <v/>
      </c>
      <c r="J73" s="243" t="str">
        <f>IF(入力!H120="","",入力!H120)</f>
        <v/>
      </c>
      <c r="K73" s="245"/>
      <c r="L73" s="228"/>
    </row>
    <row r="74" spans="1:12" ht="18.600000000000001" customHeight="1" thickBot="1" x14ac:dyDescent="0.25">
      <c r="A74" s="383"/>
      <c r="B74" s="385"/>
      <c r="C74" s="253" t="str">
        <f>IF(入力!B121="","",入力!B121)</f>
        <v/>
      </c>
      <c r="D74" s="387" t="s">
        <v>223</v>
      </c>
      <c r="E74" s="254" t="str">
        <f>IF(入力!D121="","",入力!D121)</f>
        <v/>
      </c>
      <c r="F74" s="254" t="str">
        <f>IF(入力!E121="","",入力!E121)</f>
        <v/>
      </c>
      <c r="G74" s="254" t="str">
        <f>IF(入力!F121="","",入力!F121)</f>
        <v/>
      </c>
      <c r="H74" s="255" t="str">
        <f>IF(入力!G121="","",入力!G121)</f>
        <v/>
      </c>
      <c r="I74" s="254" t="str">
        <f>IF(入力!H121="","",入力!H121)</f>
        <v/>
      </c>
      <c r="J74" s="254" t="str">
        <f>IF(入力!H121="","",入力!H121)</f>
        <v/>
      </c>
      <c r="K74" s="256"/>
      <c r="L74" s="228"/>
    </row>
    <row r="75" spans="1:12" ht="18.600000000000001" customHeight="1" x14ac:dyDescent="0.2">
      <c r="A75" s="383"/>
      <c r="B75" s="384" t="str">
        <f>IF(入力!B122="","",B73+1)</f>
        <v/>
      </c>
      <c r="C75" s="242" t="str">
        <f>IF(入力!B122="","",入力!B122)</f>
        <v/>
      </c>
      <c r="D75" s="386" t="str">
        <f>IF(入力!C122="","",入力!C122)</f>
        <v/>
      </c>
      <c r="E75" s="243" t="str">
        <f>IF(入力!D122="","",入力!D122)</f>
        <v/>
      </c>
      <c r="F75" s="243" t="str">
        <f>IF(入力!E122="","",入力!E122)</f>
        <v/>
      </c>
      <c r="G75" s="243" t="str">
        <f>IF(入力!F122="","",入力!F122)</f>
        <v/>
      </c>
      <c r="H75" s="244" t="str">
        <f>IF(入力!G122="","",入力!G122)</f>
        <v/>
      </c>
      <c r="I75" s="243" t="str">
        <f>IF(入力!H122="","",入力!H122)</f>
        <v/>
      </c>
      <c r="J75" s="243" t="str">
        <f>IF(入力!H122="","",入力!H122)</f>
        <v/>
      </c>
      <c r="K75" s="245"/>
      <c r="L75" s="228"/>
    </row>
    <row r="76" spans="1:12" ht="18.600000000000001" customHeight="1" x14ac:dyDescent="0.2">
      <c r="A76" s="383"/>
      <c r="B76" s="394"/>
      <c r="C76" s="246" t="str">
        <f>IF(入力!B123="","",入力!B123)</f>
        <v/>
      </c>
      <c r="D76" s="395" t="s">
        <v>223</v>
      </c>
      <c r="E76" s="247" t="str">
        <f>IF(入力!D123="","",入力!D123)</f>
        <v/>
      </c>
      <c r="F76" s="247" t="str">
        <f>IF(入力!E123="","",入力!E123)</f>
        <v/>
      </c>
      <c r="G76" s="247" t="str">
        <f>IF(入力!F123="","",入力!F123)</f>
        <v/>
      </c>
      <c r="H76" s="248" t="str">
        <f>IF(入力!G123="","",入力!G123)</f>
        <v/>
      </c>
      <c r="I76" s="247" t="str">
        <f>IF(入力!H123="","",入力!H123)</f>
        <v/>
      </c>
      <c r="J76" s="247" t="str">
        <f>IF(入力!H123="","",入力!H123)</f>
        <v/>
      </c>
      <c r="K76" s="249"/>
      <c r="L76" s="228"/>
    </row>
    <row r="77" spans="1:12" ht="18.600000000000001" customHeight="1" x14ac:dyDescent="0.2">
      <c r="A77" s="383"/>
      <c r="B77" s="384" t="str">
        <f>IF(入力!B124="","",B75+1)</f>
        <v/>
      </c>
      <c r="C77" s="242" t="str">
        <f>IF(入力!B124="","",入力!B124)</f>
        <v/>
      </c>
      <c r="D77" s="386" t="str">
        <f>IF(入力!C124="","",入力!C124)</f>
        <v/>
      </c>
      <c r="E77" s="243" t="str">
        <f>IF(入力!D124="","",入力!D124)</f>
        <v/>
      </c>
      <c r="F77" s="243" t="str">
        <f>IF(入力!E124="","",入力!E124)</f>
        <v/>
      </c>
      <c r="G77" s="243" t="str">
        <f>IF(入力!F124="","",入力!F124)</f>
        <v/>
      </c>
      <c r="H77" s="244" t="str">
        <f>IF(入力!G124="","",入力!G124)</f>
        <v/>
      </c>
      <c r="I77" s="243" t="str">
        <f>IF(入力!H124="","",入力!H124)</f>
        <v/>
      </c>
      <c r="J77" s="243" t="str">
        <f>IF(入力!H124="","",入力!H124)</f>
        <v/>
      </c>
      <c r="K77" s="245"/>
      <c r="L77" s="228"/>
    </row>
    <row r="78" spans="1:12" ht="18.600000000000001" customHeight="1" x14ac:dyDescent="0.2">
      <c r="A78" s="383"/>
      <c r="B78" s="394"/>
      <c r="C78" s="246" t="str">
        <f>IF(入力!B125="","",入力!B125)</f>
        <v/>
      </c>
      <c r="D78" s="395" t="s">
        <v>223</v>
      </c>
      <c r="E78" s="247" t="str">
        <f>IF(入力!D125="","",入力!D125)</f>
        <v/>
      </c>
      <c r="F78" s="247" t="str">
        <f>IF(入力!E125="","",入力!E125)</f>
        <v/>
      </c>
      <c r="G78" s="247" t="str">
        <f>IF(入力!F125="","",入力!F125)</f>
        <v/>
      </c>
      <c r="H78" s="248" t="str">
        <f>IF(入力!G125="","",入力!G125)</f>
        <v/>
      </c>
      <c r="I78" s="247" t="str">
        <f>IF(入力!H125="","",入力!H125)</f>
        <v/>
      </c>
      <c r="J78" s="247" t="str">
        <f>IF(入力!H125="","",入力!H125)</f>
        <v/>
      </c>
      <c r="K78" s="249"/>
      <c r="L78" s="228"/>
    </row>
    <row r="79" spans="1:12" ht="18.600000000000001" customHeight="1" x14ac:dyDescent="0.2">
      <c r="A79" s="383"/>
      <c r="B79" s="384" t="str">
        <f>IF(入力!B126="","",B77+1)</f>
        <v/>
      </c>
      <c r="C79" s="242" t="str">
        <f>IF(入力!B126="","",入力!B126)</f>
        <v/>
      </c>
      <c r="D79" s="386" t="str">
        <f>IF(入力!C126="","",入力!C126)</f>
        <v/>
      </c>
      <c r="E79" s="243" t="str">
        <f>IF(入力!D126="","",入力!D126)</f>
        <v/>
      </c>
      <c r="F79" s="243" t="str">
        <f>IF(入力!E126="","",入力!E126)</f>
        <v/>
      </c>
      <c r="G79" s="243" t="str">
        <f>IF(入力!F126="","",入力!F126)</f>
        <v/>
      </c>
      <c r="H79" s="244" t="str">
        <f>IF(入力!G126="","",入力!G126)</f>
        <v/>
      </c>
      <c r="I79" s="243" t="str">
        <f>IF(入力!H126="","",入力!H126)</f>
        <v/>
      </c>
      <c r="J79" s="243" t="str">
        <f>IF(入力!H126="","",入力!H126)</f>
        <v/>
      </c>
      <c r="K79" s="245"/>
      <c r="L79" s="228"/>
    </row>
    <row r="80" spans="1:12" ht="18.600000000000001" customHeight="1" x14ac:dyDescent="0.2">
      <c r="A80" s="383"/>
      <c r="B80" s="394"/>
      <c r="C80" s="246" t="str">
        <f>IF(入力!B127="","",入力!B127)</f>
        <v/>
      </c>
      <c r="D80" s="395" t="s">
        <v>223</v>
      </c>
      <c r="E80" s="247" t="str">
        <f>IF(入力!D127="","",入力!D127)</f>
        <v/>
      </c>
      <c r="F80" s="247" t="str">
        <f>IF(入力!E127="","",入力!E127)</f>
        <v/>
      </c>
      <c r="G80" s="247" t="str">
        <f>IF(入力!F127="","",入力!F127)</f>
        <v/>
      </c>
      <c r="H80" s="248" t="str">
        <f>IF(入力!G127="","",入力!G127)</f>
        <v/>
      </c>
      <c r="I80" s="247" t="str">
        <f>IF(入力!H127="","",入力!H127)</f>
        <v/>
      </c>
      <c r="J80" s="247" t="str">
        <f>IF(入力!H127="","",入力!H127)</f>
        <v/>
      </c>
      <c r="K80" s="249"/>
      <c r="L80" s="228"/>
    </row>
    <row r="81" spans="1:12" ht="18.600000000000001" customHeight="1" x14ac:dyDescent="0.2">
      <c r="A81" s="383"/>
      <c r="B81" s="384" t="str">
        <f>IF(入力!B128="","",B79+1)</f>
        <v/>
      </c>
      <c r="C81" s="242" t="str">
        <f>IF(入力!B128="","",入力!B128)</f>
        <v/>
      </c>
      <c r="D81" s="386" t="str">
        <f>IF(入力!C128="","",入力!C128)</f>
        <v/>
      </c>
      <c r="E81" s="243" t="str">
        <f>IF(入力!D128="","",入力!D128)</f>
        <v/>
      </c>
      <c r="F81" s="243" t="str">
        <f>IF(入力!E128="","",入力!E128)</f>
        <v/>
      </c>
      <c r="G81" s="243" t="str">
        <f>IF(入力!F128="","",入力!F128)</f>
        <v/>
      </c>
      <c r="H81" s="244" t="str">
        <f>IF(入力!G128="","",入力!G128)</f>
        <v/>
      </c>
      <c r="I81" s="243" t="str">
        <f>IF(入力!H128="","",入力!H128)</f>
        <v/>
      </c>
      <c r="J81" s="243" t="str">
        <f>IF(入力!H128="","",入力!H128)</f>
        <v/>
      </c>
      <c r="K81" s="245"/>
      <c r="L81" s="228"/>
    </row>
    <row r="82" spans="1:12" ht="18.600000000000001" customHeight="1" x14ac:dyDescent="0.2">
      <c r="A82" s="383"/>
      <c r="B82" s="394"/>
      <c r="C82" s="250" t="str">
        <f>IF(入力!B129="","",入力!B129)</f>
        <v/>
      </c>
      <c r="D82" s="395" t="s">
        <v>223</v>
      </c>
      <c r="E82" s="251" t="str">
        <f>IF(入力!D129="","",入力!D129)</f>
        <v/>
      </c>
      <c r="F82" s="251" t="str">
        <f>IF(入力!E129="","",入力!E129)</f>
        <v/>
      </c>
      <c r="G82" s="251" t="str">
        <f>IF(入力!F129="","",入力!F129)</f>
        <v/>
      </c>
      <c r="H82" s="252" t="str">
        <f>IF(入力!G129="","",入力!G129)</f>
        <v/>
      </c>
      <c r="I82" s="247" t="str">
        <f>IF(入力!H129="","",入力!H129)</f>
        <v/>
      </c>
      <c r="J82" s="247" t="str">
        <f>IF(入力!H129="","",入力!H129)</f>
        <v/>
      </c>
      <c r="K82" s="249"/>
      <c r="L82" s="228"/>
    </row>
    <row r="83" spans="1:12" ht="18.600000000000001" customHeight="1" x14ac:dyDescent="0.2">
      <c r="A83" s="383"/>
      <c r="B83" s="384" t="str">
        <f>IF(入力!B130="","",B81+1)</f>
        <v/>
      </c>
      <c r="C83" s="242" t="str">
        <f>IF(入力!B130="","",入力!B130)</f>
        <v/>
      </c>
      <c r="D83" s="386" t="str">
        <f>IF(入力!C130="","",入力!C130)</f>
        <v/>
      </c>
      <c r="E83" s="243" t="str">
        <f>IF(入力!D130="","",入力!D130)</f>
        <v/>
      </c>
      <c r="F83" s="243" t="str">
        <f>IF(入力!E130="","",入力!E130)</f>
        <v/>
      </c>
      <c r="G83" s="243" t="str">
        <f>IF(入力!F130="","",入力!F130)</f>
        <v/>
      </c>
      <c r="H83" s="244" t="str">
        <f>IF(入力!G130="","",入力!G130)</f>
        <v/>
      </c>
      <c r="I83" s="243" t="str">
        <f>IF(入力!H130="","",入力!H130)</f>
        <v/>
      </c>
      <c r="J83" s="243" t="str">
        <f>IF(入力!H130="","",入力!H130)</f>
        <v/>
      </c>
      <c r="K83" s="245"/>
      <c r="L83" s="228"/>
    </row>
    <row r="84" spans="1:12" ht="18.600000000000001" customHeight="1" thickBot="1" x14ac:dyDescent="0.25">
      <c r="A84" s="383"/>
      <c r="B84" s="385"/>
      <c r="C84" s="253" t="str">
        <f>IF(入力!B131="","",入力!B131)</f>
        <v/>
      </c>
      <c r="D84" s="387" t="s">
        <v>223</v>
      </c>
      <c r="E84" s="254" t="str">
        <f>IF(入力!D131="","",入力!D131)</f>
        <v/>
      </c>
      <c r="F84" s="254" t="str">
        <f>IF(入力!E131="","",入力!E131)</f>
        <v/>
      </c>
      <c r="G84" s="254" t="str">
        <f>IF(入力!F131="","",入力!F131)</f>
        <v/>
      </c>
      <c r="H84" s="255" t="str">
        <f>IF(入力!G131="","",入力!G131)</f>
        <v/>
      </c>
      <c r="I84" s="254" t="str">
        <f>IF(入力!H131="","",入力!H131)</f>
        <v/>
      </c>
      <c r="J84" s="254" t="str">
        <f>IF(入力!H131="","",入力!H131)</f>
        <v/>
      </c>
      <c r="K84" s="256"/>
      <c r="L84" s="228"/>
    </row>
    <row r="85" spans="1:12" ht="20.100000000000001" hidden="1" customHeight="1" x14ac:dyDescent="0.2">
      <c r="A85" s="383"/>
      <c r="B85" s="384" t="str">
        <f>IF(入力!J102="","",B83+1)</f>
        <v/>
      </c>
      <c r="C85" s="242" t="str">
        <f>IF(入力!B132="","",入力!B132)</f>
        <v/>
      </c>
      <c r="D85" s="386" t="str">
        <f>IF(入力!C132="","",入力!C132)</f>
        <v/>
      </c>
      <c r="E85" s="243" t="str">
        <f>IF(入力!D132="","",入力!D132)</f>
        <v/>
      </c>
      <c r="F85" s="243" t="str">
        <f>IF(入力!E132="","",入力!E132)</f>
        <v/>
      </c>
      <c r="G85" s="243" t="str">
        <f>IF(入力!F132="","",入力!F132)</f>
        <v/>
      </c>
      <c r="H85" s="244" t="str">
        <f>IF(入力!G132="","",入力!G132)</f>
        <v/>
      </c>
      <c r="I85" s="243" t="str">
        <f>IF(入力!H132="","",入力!H132)</f>
        <v/>
      </c>
      <c r="J85" s="243" t="str">
        <f>IF(入力!H132="","",入力!H132)</f>
        <v/>
      </c>
      <c r="K85" s="245"/>
      <c r="L85" s="228"/>
    </row>
    <row r="86" spans="1:12" ht="20.100000000000001" hidden="1" customHeight="1" x14ac:dyDescent="0.2">
      <c r="A86" s="383"/>
      <c r="B86" s="394"/>
      <c r="C86" s="250" t="str">
        <f>IF(入力!B133="","",入力!B133)</f>
        <v/>
      </c>
      <c r="D86" s="395" t="s">
        <v>223</v>
      </c>
      <c r="E86" s="251" t="str">
        <f>IF(入力!D133="","",入力!D133)</f>
        <v/>
      </c>
      <c r="F86" s="251" t="str">
        <f>IF(入力!E133="","",入力!E133)</f>
        <v/>
      </c>
      <c r="G86" s="251" t="str">
        <f>IF(入力!F133="","",入力!F133)</f>
        <v/>
      </c>
      <c r="H86" s="252" t="str">
        <f>IF(入力!G133="","",入力!G133)</f>
        <v/>
      </c>
      <c r="I86" s="247" t="str">
        <f>IF(入力!H133="","",入力!H133)</f>
        <v/>
      </c>
      <c r="J86" s="247" t="str">
        <f>IF(入力!H133="","",入力!H133)</f>
        <v/>
      </c>
      <c r="K86" s="249"/>
      <c r="L86" s="228"/>
    </row>
    <row r="87" spans="1:12" ht="20.100000000000001" hidden="1" customHeight="1" x14ac:dyDescent="0.2">
      <c r="A87" s="383"/>
      <c r="B87" s="384" t="str">
        <f>IF(入力!J104="","",B85+1)</f>
        <v/>
      </c>
      <c r="C87" s="242" t="str">
        <f>IF(入力!B134="","",入力!B134)</f>
        <v/>
      </c>
      <c r="D87" s="386" t="str">
        <f>IF(入力!C134="","",入力!C134)</f>
        <v/>
      </c>
      <c r="E87" s="243" t="str">
        <f>IF(入力!D134="","",入力!D134)</f>
        <v/>
      </c>
      <c r="F87" s="243" t="str">
        <f>IF(入力!E134="","",入力!E134)</f>
        <v/>
      </c>
      <c r="G87" s="243" t="str">
        <f>IF(入力!F134="","",入力!F134)</f>
        <v/>
      </c>
      <c r="H87" s="244" t="str">
        <f>IF(入力!G134="","",入力!G134)</f>
        <v/>
      </c>
      <c r="I87" s="243" t="str">
        <f>IF(入力!H134="","",入力!H134)</f>
        <v/>
      </c>
      <c r="J87" s="243" t="str">
        <f>IF(入力!H134="","",入力!H134)</f>
        <v/>
      </c>
      <c r="K87" s="245"/>
      <c r="L87" s="228"/>
    </row>
    <row r="88" spans="1:12" ht="20.100000000000001" hidden="1" customHeight="1" thickBot="1" x14ac:dyDescent="0.25">
      <c r="A88" s="383"/>
      <c r="B88" s="385"/>
      <c r="C88" s="253" t="str">
        <f>IF(入力!B135="","",入力!B135)</f>
        <v/>
      </c>
      <c r="D88" s="387" t="s">
        <v>223</v>
      </c>
      <c r="E88" s="254" t="str">
        <f>IF(入力!D135="","",入力!D135)</f>
        <v/>
      </c>
      <c r="F88" s="254" t="str">
        <f>IF(入力!E135="","",入力!E135)</f>
        <v/>
      </c>
      <c r="G88" s="254" t="str">
        <f>IF(入力!F135="","",入力!F135)</f>
        <v/>
      </c>
      <c r="H88" s="255" t="str">
        <f>IF(入力!G135="","",入力!G135)</f>
        <v/>
      </c>
      <c r="I88" s="254" t="str">
        <f>IF(入力!H135="","",入力!H135)</f>
        <v/>
      </c>
      <c r="J88" s="254" t="str">
        <f>IF(入力!H135="","",入力!H135)</f>
        <v/>
      </c>
      <c r="K88" s="256"/>
      <c r="L88" s="228"/>
    </row>
    <row r="89" spans="1:12" ht="30" customHeight="1" x14ac:dyDescent="0.2">
      <c r="A89" s="383"/>
      <c r="B89" s="388" t="s">
        <v>76</v>
      </c>
      <c r="C89" s="388"/>
      <c r="D89" s="388"/>
      <c r="E89" s="388"/>
      <c r="F89" s="388"/>
      <c r="G89" s="388"/>
      <c r="H89" s="388"/>
      <c r="I89" s="388"/>
      <c r="J89" s="389"/>
      <c r="K89" s="389"/>
      <c r="L89" s="228"/>
    </row>
    <row r="90" spans="1:12" ht="5.0999999999999996" customHeight="1" x14ac:dyDescent="0.2">
      <c r="A90" s="38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228"/>
    </row>
    <row r="91" spans="1:12" ht="24.75" hidden="1" customHeight="1" thickTop="1" x14ac:dyDescent="0.2">
      <c r="A91" s="383"/>
      <c r="B91" s="14"/>
      <c r="C91" s="14"/>
      <c r="D91" s="14"/>
      <c r="E91" s="390" t="s">
        <v>77</v>
      </c>
      <c r="F91" s="391"/>
      <c r="G91" s="391"/>
      <c r="H91" s="391"/>
      <c r="I91" s="391"/>
      <c r="J91" s="392"/>
      <c r="L91" s="228"/>
    </row>
    <row r="92" spans="1:12" ht="15" hidden="1" customHeight="1" x14ac:dyDescent="0.2">
      <c r="A92" s="383"/>
      <c r="B92" s="14"/>
      <c r="C92" s="14"/>
      <c r="D92" s="22"/>
      <c r="E92" s="232"/>
      <c r="F92" s="233" t="s">
        <v>78</v>
      </c>
      <c r="G92" s="393" t="str">
        <f>IF(入力!D12="","",入力!D12)</f>
        <v/>
      </c>
      <c r="H92" s="393" t="s">
        <v>223</v>
      </c>
      <c r="I92" s="22" t="s">
        <v>79</v>
      </c>
      <c r="J92" s="234"/>
      <c r="L92" s="228"/>
    </row>
    <row r="93" spans="1:12" ht="13.5" hidden="1" customHeight="1" x14ac:dyDescent="0.2">
      <c r="A93" s="383"/>
      <c r="B93" s="14"/>
      <c r="C93" s="14"/>
      <c r="D93" s="23"/>
      <c r="E93" s="232"/>
      <c r="F93" s="23" t="s">
        <v>80</v>
      </c>
      <c r="G93" s="23"/>
      <c r="H93" s="23"/>
      <c r="I93" s="23"/>
      <c r="J93" s="235"/>
      <c r="L93" s="228"/>
    </row>
    <row r="94" spans="1:12" ht="5.0999999999999996" hidden="1" customHeight="1" thickBot="1" x14ac:dyDescent="0.25">
      <c r="A94" s="383"/>
      <c r="B94" s="14"/>
      <c r="C94" s="14"/>
      <c r="D94" s="23"/>
      <c r="E94" s="236"/>
      <c r="F94" s="237"/>
      <c r="G94" s="237"/>
      <c r="H94" s="237"/>
      <c r="I94" s="237"/>
      <c r="J94" s="238"/>
      <c r="L94" s="228"/>
    </row>
    <row r="95" spans="1:12" x14ac:dyDescent="0.2">
      <c r="A95" s="383"/>
      <c r="B95" s="228"/>
      <c r="C95" s="228"/>
      <c r="D95" s="228"/>
      <c r="E95" s="228"/>
      <c r="F95" s="228"/>
      <c r="G95" s="228"/>
      <c r="H95" s="228"/>
      <c r="I95" s="228"/>
      <c r="J95" s="228"/>
      <c r="K95" s="228"/>
      <c r="L95" s="228"/>
    </row>
  </sheetData>
  <mergeCells count="77">
    <mergeCell ref="B12:K12"/>
    <mergeCell ref="B22:B23"/>
    <mergeCell ref="D22:D23"/>
    <mergeCell ref="B5:F5"/>
    <mergeCell ref="B6:K6"/>
    <mergeCell ref="B1:K1"/>
    <mergeCell ref="B4:K4"/>
    <mergeCell ref="H7:I7"/>
    <mergeCell ref="H8:I8"/>
    <mergeCell ref="H9:I10"/>
    <mergeCell ref="J9:J10"/>
    <mergeCell ref="B24:B25"/>
    <mergeCell ref="D24:D25"/>
    <mergeCell ref="B26:B27"/>
    <mergeCell ref="D26:D27"/>
    <mergeCell ref="B16:B17"/>
    <mergeCell ref="D16:D17"/>
    <mergeCell ref="B18:B19"/>
    <mergeCell ref="D18:D19"/>
    <mergeCell ref="B20:B21"/>
    <mergeCell ref="D20:D21"/>
    <mergeCell ref="B28:B29"/>
    <mergeCell ref="D28:D29"/>
    <mergeCell ref="B36:B37"/>
    <mergeCell ref="D36:D37"/>
    <mergeCell ref="B38:B39"/>
    <mergeCell ref="D38:D39"/>
    <mergeCell ref="B30:B31"/>
    <mergeCell ref="D30:D31"/>
    <mergeCell ref="B32:B33"/>
    <mergeCell ref="D32:D33"/>
    <mergeCell ref="B34:B35"/>
    <mergeCell ref="D34:D35"/>
    <mergeCell ref="B46:K46"/>
    <mergeCell ref="E48:J48"/>
    <mergeCell ref="G49:H49"/>
    <mergeCell ref="B40:B41"/>
    <mergeCell ref="D40:D41"/>
    <mergeCell ref="B42:B43"/>
    <mergeCell ref="D42:D43"/>
    <mergeCell ref="B44:B45"/>
    <mergeCell ref="D44:D45"/>
    <mergeCell ref="B67:B68"/>
    <mergeCell ref="D67:D68"/>
    <mergeCell ref="B54:K54"/>
    <mergeCell ref="H56:I56"/>
    <mergeCell ref="H57:I57"/>
    <mergeCell ref="B55:K55"/>
    <mergeCell ref="H58:I59"/>
    <mergeCell ref="J58:J59"/>
    <mergeCell ref="B61:K61"/>
    <mergeCell ref="B65:B66"/>
    <mergeCell ref="D65:D66"/>
    <mergeCell ref="B79:B80"/>
    <mergeCell ref="D79:D80"/>
    <mergeCell ref="B69:B70"/>
    <mergeCell ref="D69:D70"/>
    <mergeCell ref="B71:B72"/>
    <mergeCell ref="D71:D72"/>
    <mergeCell ref="B73:B74"/>
    <mergeCell ref="D73:D74"/>
    <mergeCell ref="A1:A95"/>
    <mergeCell ref="B87:B88"/>
    <mergeCell ref="D87:D88"/>
    <mergeCell ref="B89:K89"/>
    <mergeCell ref="E91:J91"/>
    <mergeCell ref="G92:H92"/>
    <mergeCell ref="B81:B82"/>
    <mergeCell ref="D81:D82"/>
    <mergeCell ref="B83:B84"/>
    <mergeCell ref="D83:D84"/>
    <mergeCell ref="B85:B86"/>
    <mergeCell ref="D85:D86"/>
    <mergeCell ref="B75:B76"/>
    <mergeCell ref="D75:D76"/>
    <mergeCell ref="B77:B78"/>
    <mergeCell ref="D77:D78"/>
  </mergeCells>
  <phoneticPr fontId="25"/>
  <printOptions horizontalCentered="1" verticalCentered="1"/>
  <pageMargins left="0.59055118110236227" right="0.59055118110236227" top="0.39370078740157483" bottom="0.39370078740157483" header="0" footer="0"/>
  <pageSetup paperSize="9" scale="96" fitToHeight="2" orientation="portrait"/>
  <headerFooter alignWithMargins="0"/>
  <rowBreaks count="1" manualBreakCount="1">
    <brk id="51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64E3B-D8BD-4A1C-8FEF-06B8720589A8}">
  <sheetPr>
    <tabColor theme="9" tint="0.39997558519241921"/>
  </sheetPr>
  <dimension ref="A1:N52"/>
  <sheetViews>
    <sheetView zoomScaleNormal="100" workbookViewId="0">
      <selection activeCell="B5" sqref="B5:F5"/>
    </sheetView>
  </sheetViews>
  <sheetFormatPr defaultColWidth="13.07421875" defaultRowHeight="13.2" x14ac:dyDescent="0.2"/>
  <cols>
    <col min="1" max="1" width="1.61328125" style="21" customWidth="1"/>
    <col min="2" max="3" width="3.3828125" style="21" customWidth="1"/>
    <col min="4" max="5" width="6.61328125" style="21" customWidth="1"/>
    <col min="6" max="6" width="13.61328125" style="21" customWidth="1"/>
    <col min="7" max="7" width="3.07421875" style="21" customWidth="1"/>
    <col min="8" max="8" width="10.61328125" style="21" customWidth="1"/>
    <col min="9" max="10" width="4.61328125" style="21" customWidth="1"/>
    <col min="11" max="11" width="5.61328125" style="21" customWidth="1"/>
    <col min="12" max="12" width="1.61328125" style="21" customWidth="1"/>
    <col min="13" max="256" width="13.07421875" style="21"/>
    <col min="257" max="257" width="1.61328125" style="21" customWidth="1"/>
    <col min="258" max="259" width="3.3828125" style="21" customWidth="1"/>
    <col min="260" max="261" width="6.61328125" style="21" customWidth="1"/>
    <col min="262" max="262" width="13.61328125" style="21" customWidth="1"/>
    <col min="263" max="263" width="3.07421875" style="21" customWidth="1"/>
    <col min="264" max="264" width="10.61328125" style="21" customWidth="1"/>
    <col min="265" max="266" width="4.61328125" style="21" customWidth="1"/>
    <col min="267" max="267" width="5.61328125" style="21" customWidth="1"/>
    <col min="268" max="268" width="1.61328125" style="21" customWidth="1"/>
    <col min="269" max="512" width="13.07421875" style="21"/>
    <col min="513" max="513" width="1.61328125" style="21" customWidth="1"/>
    <col min="514" max="515" width="3.3828125" style="21" customWidth="1"/>
    <col min="516" max="517" width="6.61328125" style="21" customWidth="1"/>
    <col min="518" max="518" width="13.61328125" style="21" customWidth="1"/>
    <col min="519" max="519" width="3.07421875" style="21" customWidth="1"/>
    <col min="520" max="520" width="10.61328125" style="21" customWidth="1"/>
    <col min="521" max="522" width="4.61328125" style="21" customWidth="1"/>
    <col min="523" max="523" width="5.61328125" style="21" customWidth="1"/>
    <col min="524" max="524" width="1.61328125" style="21" customWidth="1"/>
    <col min="525" max="768" width="13.07421875" style="21"/>
    <col min="769" max="769" width="1.61328125" style="21" customWidth="1"/>
    <col min="770" max="771" width="3.3828125" style="21" customWidth="1"/>
    <col min="772" max="773" width="6.61328125" style="21" customWidth="1"/>
    <col min="774" max="774" width="13.61328125" style="21" customWidth="1"/>
    <col min="775" max="775" width="3.07421875" style="21" customWidth="1"/>
    <col min="776" max="776" width="10.61328125" style="21" customWidth="1"/>
    <col min="777" max="778" width="4.61328125" style="21" customWidth="1"/>
    <col min="779" max="779" width="5.61328125" style="21" customWidth="1"/>
    <col min="780" max="780" width="1.61328125" style="21" customWidth="1"/>
    <col min="781" max="1024" width="13.07421875" style="21"/>
    <col min="1025" max="1025" width="1.61328125" style="21" customWidth="1"/>
    <col min="1026" max="1027" width="3.3828125" style="21" customWidth="1"/>
    <col min="1028" max="1029" width="6.61328125" style="21" customWidth="1"/>
    <col min="1030" max="1030" width="13.61328125" style="21" customWidth="1"/>
    <col min="1031" max="1031" width="3.07421875" style="21" customWidth="1"/>
    <col min="1032" max="1032" width="10.61328125" style="21" customWidth="1"/>
    <col min="1033" max="1034" width="4.61328125" style="21" customWidth="1"/>
    <col min="1035" max="1035" width="5.61328125" style="21" customWidth="1"/>
    <col min="1036" max="1036" width="1.61328125" style="21" customWidth="1"/>
    <col min="1037" max="1280" width="13.07421875" style="21"/>
    <col min="1281" max="1281" width="1.61328125" style="21" customWidth="1"/>
    <col min="1282" max="1283" width="3.3828125" style="21" customWidth="1"/>
    <col min="1284" max="1285" width="6.61328125" style="21" customWidth="1"/>
    <col min="1286" max="1286" width="13.61328125" style="21" customWidth="1"/>
    <col min="1287" max="1287" width="3.07421875" style="21" customWidth="1"/>
    <col min="1288" max="1288" width="10.61328125" style="21" customWidth="1"/>
    <col min="1289" max="1290" width="4.61328125" style="21" customWidth="1"/>
    <col min="1291" max="1291" width="5.61328125" style="21" customWidth="1"/>
    <col min="1292" max="1292" width="1.61328125" style="21" customWidth="1"/>
    <col min="1293" max="1536" width="13.07421875" style="21"/>
    <col min="1537" max="1537" width="1.61328125" style="21" customWidth="1"/>
    <col min="1538" max="1539" width="3.3828125" style="21" customWidth="1"/>
    <col min="1540" max="1541" width="6.61328125" style="21" customWidth="1"/>
    <col min="1542" max="1542" width="13.61328125" style="21" customWidth="1"/>
    <col min="1543" max="1543" width="3.07421875" style="21" customWidth="1"/>
    <col min="1544" max="1544" width="10.61328125" style="21" customWidth="1"/>
    <col min="1545" max="1546" width="4.61328125" style="21" customWidth="1"/>
    <col min="1547" max="1547" width="5.61328125" style="21" customWidth="1"/>
    <col min="1548" max="1548" width="1.61328125" style="21" customWidth="1"/>
    <col min="1549" max="1792" width="13.07421875" style="21"/>
    <col min="1793" max="1793" width="1.61328125" style="21" customWidth="1"/>
    <col min="1794" max="1795" width="3.3828125" style="21" customWidth="1"/>
    <col min="1796" max="1797" width="6.61328125" style="21" customWidth="1"/>
    <col min="1798" max="1798" width="13.61328125" style="21" customWidth="1"/>
    <col min="1799" max="1799" width="3.07421875" style="21" customWidth="1"/>
    <col min="1800" max="1800" width="10.61328125" style="21" customWidth="1"/>
    <col min="1801" max="1802" width="4.61328125" style="21" customWidth="1"/>
    <col min="1803" max="1803" width="5.61328125" style="21" customWidth="1"/>
    <col min="1804" max="1804" width="1.61328125" style="21" customWidth="1"/>
    <col min="1805" max="2048" width="13.07421875" style="21"/>
    <col min="2049" max="2049" width="1.61328125" style="21" customWidth="1"/>
    <col min="2050" max="2051" width="3.3828125" style="21" customWidth="1"/>
    <col min="2052" max="2053" width="6.61328125" style="21" customWidth="1"/>
    <col min="2054" max="2054" width="13.61328125" style="21" customWidth="1"/>
    <col min="2055" max="2055" width="3.07421875" style="21" customWidth="1"/>
    <col min="2056" max="2056" width="10.61328125" style="21" customWidth="1"/>
    <col min="2057" max="2058" width="4.61328125" style="21" customWidth="1"/>
    <col min="2059" max="2059" width="5.61328125" style="21" customWidth="1"/>
    <col min="2060" max="2060" width="1.61328125" style="21" customWidth="1"/>
    <col min="2061" max="2304" width="13.07421875" style="21"/>
    <col min="2305" max="2305" width="1.61328125" style="21" customWidth="1"/>
    <col min="2306" max="2307" width="3.3828125" style="21" customWidth="1"/>
    <col min="2308" max="2309" width="6.61328125" style="21" customWidth="1"/>
    <col min="2310" max="2310" width="13.61328125" style="21" customWidth="1"/>
    <col min="2311" max="2311" width="3.07421875" style="21" customWidth="1"/>
    <col min="2312" max="2312" width="10.61328125" style="21" customWidth="1"/>
    <col min="2313" max="2314" width="4.61328125" style="21" customWidth="1"/>
    <col min="2315" max="2315" width="5.61328125" style="21" customWidth="1"/>
    <col min="2316" max="2316" width="1.61328125" style="21" customWidth="1"/>
    <col min="2317" max="2560" width="13.07421875" style="21"/>
    <col min="2561" max="2561" width="1.61328125" style="21" customWidth="1"/>
    <col min="2562" max="2563" width="3.3828125" style="21" customWidth="1"/>
    <col min="2564" max="2565" width="6.61328125" style="21" customWidth="1"/>
    <col min="2566" max="2566" width="13.61328125" style="21" customWidth="1"/>
    <col min="2567" max="2567" width="3.07421875" style="21" customWidth="1"/>
    <col min="2568" max="2568" width="10.61328125" style="21" customWidth="1"/>
    <col min="2569" max="2570" width="4.61328125" style="21" customWidth="1"/>
    <col min="2571" max="2571" width="5.61328125" style="21" customWidth="1"/>
    <col min="2572" max="2572" width="1.61328125" style="21" customWidth="1"/>
    <col min="2573" max="2816" width="13.07421875" style="21"/>
    <col min="2817" max="2817" width="1.61328125" style="21" customWidth="1"/>
    <col min="2818" max="2819" width="3.3828125" style="21" customWidth="1"/>
    <col min="2820" max="2821" width="6.61328125" style="21" customWidth="1"/>
    <col min="2822" max="2822" width="13.61328125" style="21" customWidth="1"/>
    <col min="2823" max="2823" width="3.07421875" style="21" customWidth="1"/>
    <col min="2824" max="2824" width="10.61328125" style="21" customWidth="1"/>
    <col min="2825" max="2826" width="4.61328125" style="21" customWidth="1"/>
    <col min="2827" max="2827" width="5.61328125" style="21" customWidth="1"/>
    <col min="2828" max="2828" width="1.61328125" style="21" customWidth="1"/>
    <col min="2829" max="3072" width="13.07421875" style="21"/>
    <col min="3073" max="3073" width="1.61328125" style="21" customWidth="1"/>
    <col min="3074" max="3075" width="3.3828125" style="21" customWidth="1"/>
    <col min="3076" max="3077" width="6.61328125" style="21" customWidth="1"/>
    <col min="3078" max="3078" width="13.61328125" style="21" customWidth="1"/>
    <col min="3079" max="3079" width="3.07421875" style="21" customWidth="1"/>
    <col min="3080" max="3080" width="10.61328125" style="21" customWidth="1"/>
    <col min="3081" max="3082" width="4.61328125" style="21" customWidth="1"/>
    <col min="3083" max="3083" width="5.61328125" style="21" customWidth="1"/>
    <col min="3084" max="3084" width="1.61328125" style="21" customWidth="1"/>
    <col min="3085" max="3328" width="13.07421875" style="21"/>
    <col min="3329" max="3329" width="1.61328125" style="21" customWidth="1"/>
    <col min="3330" max="3331" width="3.3828125" style="21" customWidth="1"/>
    <col min="3332" max="3333" width="6.61328125" style="21" customWidth="1"/>
    <col min="3334" max="3334" width="13.61328125" style="21" customWidth="1"/>
    <col min="3335" max="3335" width="3.07421875" style="21" customWidth="1"/>
    <col min="3336" max="3336" width="10.61328125" style="21" customWidth="1"/>
    <col min="3337" max="3338" width="4.61328125" style="21" customWidth="1"/>
    <col min="3339" max="3339" width="5.61328125" style="21" customWidth="1"/>
    <col min="3340" max="3340" width="1.61328125" style="21" customWidth="1"/>
    <col min="3341" max="3584" width="13.07421875" style="21"/>
    <col min="3585" max="3585" width="1.61328125" style="21" customWidth="1"/>
    <col min="3586" max="3587" width="3.3828125" style="21" customWidth="1"/>
    <col min="3588" max="3589" width="6.61328125" style="21" customWidth="1"/>
    <col min="3590" max="3590" width="13.61328125" style="21" customWidth="1"/>
    <col min="3591" max="3591" width="3.07421875" style="21" customWidth="1"/>
    <col min="3592" max="3592" width="10.61328125" style="21" customWidth="1"/>
    <col min="3593" max="3594" width="4.61328125" style="21" customWidth="1"/>
    <col min="3595" max="3595" width="5.61328125" style="21" customWidth="1"/>
    <col min="3596" max="3596" width="1.61328125" style="21" customWidth="1"/>
    <col min="3597" max="3840" width="13.07421875" style="21"/>
    <col min="3841" max="3841" width="1.61328125" style="21" customWidth="1"/>
    <col min="3842" max="3843" width="3.3828125" style="21" customWidth="1"/>
    <col min="3844" max="3845" width="6.61328125" style="21" customWidth="1"/>
    <col min="3846" max="3846" width="13.61328125" style="21" customWidth="1"/>
    <col min="3847" max="3847" width="3.07421875" style="21" customWidth="1"/>
    <col min="3848" max="3848" width="10.61328125" style="21" customWidth="1"/>
    <col min="3849" max="3850" width="4.61328125" style="21" customWidth="1"/>
    <col min="3851" max="3851" width="5.61328125" style="21" customWidth="1"/>
    <col min="3852" max="3852" width="1.61328125" style="21" customWidth="1"/>
    <col min="3853" max="4096" width="13.07421875" style="21"/>
    <col min="4097" max="4097" width="1.61328125" style="21" customWidth="1"/>
    <col min="4098" max="4099" width="3.3828125" style="21" customWidth="1"/>
    <col min="4100" max="4101" width="6.61328125" style="21" customWidth="1"/>
    <col min="4102" max="4102" width="13.61328125" style="21" customWidth="1"/>
    <col min="4103" max="4103" width="3.07421875" style="21" customWidth="1"/>
    <col min="4104" max="4104" width="10.61328125" style="21" customWidth="1"/>
    <col min="4105" max="4106" width="4.61328125" style="21" customWidth="1"/>
    <col min="4107" max="4107" width="5.61328125" style="21" customWidth="1"/>
    <col min="4108" max="4108" width="1.61328125" style="21" customWidth="1"/>
    <col min="4109" max="4352" width="13.07421875" style="21"/>
    <col min="4353" max="4353" width="1.61328125" style="21" customWidth="1"/>
    <col min="4354" max="4355" width="3.3828125" style="21" customWidth="1"/>
    <col min="4356" max="4357" width="6.61328125" style="21" customWidth="1"/>
    <col min="4358" max="4358" width="13.61328125" style="21" customWidth="1"/>
    <col min="4359" max="4359" width="3.07421875" style="21" customWidth="1"/>
    <col min="4360" max="4360" width="10.61328125" style="21" customWidth="1"/>
    <col min="4361" max="4362" width="4.61328125" style="21" customWidth="1"/>
    <col min="4363" max="4363" width="5.61328125" style="21" customWidth="1"/>
    <col min="4364" max="4364" width="1.61328125" style="21" customWidth="1"/>
    <col min="4365" max="4608" width="13.07421875" style="21"/>
    <col min="4609" max="4609" width="1.61328125" style="21" customWidth="1"/>
    <col min="4610" max="4611" width="3.3828125" style="21" customWidth="1"/>
    <col min="4612" max="4613" width="6.61328125" style="21" customWidth="1"/>
    <col min="4614" max="4614" width="13.61328125" style="21" customWidth="1"/>
    <col min="4615" max="4615" width="3.07421875" style="21" customWidth="1"/>
    <col min="4616" max="4616" width="10.61328125" style="21" customWidth="1"/>
    <col min="4617" max="4618" width="4.61328125" style="21" customWidth="1"/>
    <col min="4619" max="4619" width="5.61328125" style="21" customWidth="1"/>
    <col min="4620" max="4620" width="1.61328125" style="21" customWidth="1"/>
    <col min="4621" max="4864" width="13.07421875" style="21"/>
    <col min="4865" max="4865" width="1.61328125" style="21" customWidth="1"/>
    <col min="4866" max="4867" width="3.3828125" style="21" customWidth="1"/>
    <col min="4868" max="4869" width="6.61328125" style="21" customWidth="1"/>
    <col min="4870" max="4870" width="13.61328125" style="21" customWidth="1"/>
    <col min="4871" max="4871" width="3.07421875" style="21" customWidth="1"/>
    <col min="4872" max="4872" width="10.61328125" style="21" customWidth="1"/>
    <col min="4873" max="4874" width="4.61328125" style="21" customWidth="1"/>
    <col min="4875" max="4875" width="5.61328125" style="21" customWidth="1"/>
    <col min="4876" max="4876" width="1.61328125" style="21" customWidth="1"/>
    <col min="4877" max="5120" width="13.07421875" style="21"/>
    <col min="5121" max="5121" width="1.61328125" style="21" customWidth="1"/>
    <col min="5122" max="5123" width="3.3828125" style="21" customWidth="1"/>
    <col min="5124" max="5125" width="6.61328125" style="21" customWidth="1"/>
    <col min="5126" max="5126" width="13.61328125" style="21" customWidth="1"/>
    <col min="5127" max="5127" width="3.07421875" style="21" customWidth="1"/>
    <col min="5128" max="5128" width="10.61328125" style="21" customWidth="1"/>
    <col min="5129" max="5130" width="4.61328125" style="21" customWidth="1"/>
    <col min="5131" max="5131" width="5.61328125" style="21" customWidth="1"/>
    <col min="5132" max="5132" width="1.61328125" style="21" customWidth="1"/>
    <col min="5133" max="5376" width="13.07421875" style="21"/>
    <col min="5377" max="5377" width="1.61328125" style="21" customWidth="1"/>
    <col min="5378" max="5379" width="3.3828125" style="21" customWidth="1"/>
    <col min="5380" max="5381" width="6.61328125" style="21" customWidth="1"/>
    <col min="5382" max="5382" width="13.61328125" style="21" customWidth="1"/>
    <col min="5383" max="5383" width="3.07421875" style="21" customWidth="1"/>
    <col min="5384" max="5384" width="10.61328125" style="21" customWidth="1"/>
    <col min="5385" max="5386" width="4.61328125" style="21" customWidth="1"/>
    <col min="5387" max="5387" width="5.61328125" style="21" customWidth="1"/>
    <col min="5388" max="5388" width="1.61328125" style="21" customWidth="1"/>
    <col min="5389" max="5632" width="13.07421875" style="21"/>
    <col min="5633" max="5633" width="1.61328125" style="21" customWidth="1"/>
    <col min="5634" max="5635" width="3.3828125" style="21" customWidth="1"/>
    <col min="5636" max="5637" width="6.61328125" style="21" customWidth="1"/>
    <col min="5638" max="5638" width="13.61328125" style="21" customWidth="1"/>
    <col min="5639" max="5639" width="3.07421875" style="21" customWidth="1"/>
    <col min="5640" max="5640" width="10.61328125" style="21" customWidth="1"/>
    <col min="5641" max="5642" width="4.61328125" style="21" customWidth="1"/>
    <col min="5643" max="5643" width="5.61328125" style="21" customWidth="1"/>
    <col min="5644" max="5644" width="1.61328125" style="21" customWidth="1"/>
    <col min="5645" max="5888" width="13.07421875" style="21"/>
    <col min="5889" max="5889" width="1.61328125" style="21" customWidth="1"/>
    <col min="5890" max="5891" width="3.3828125" style="21" customWidth="1"/>
    <col min="5892" max="5893" width="6.61328125" style="21" customWidth="1"/>
    <col min="5894" max="5894" width="13.61328125" style="21" customWidth="1"/>
    <col min="5895" max="5895" width="3.07421875" style="21" customWidth="1"/>
    <col min="5896" max="5896" width="10.61328125" style="21" customWidth="1"/>
    <col min="5897" max="5898" width="4.61328125" style="21" customWidth="1"/>
    <col min="5899" max="5899" width="5.61328125" style="21" customWidth="1"/>
    <col min="5900" max="5900" width="1.61328125" style="21" customWidth="1"/>
    <col min="5901" max="6144" width="13.07421875" style="21"/>
    <col min="6145" max="6145" width="1.61328125" style="21" customWidth="1"/>
    <col min="6146" max="6147" width="3.3828125" style="21" customWidth="1"/>
    <col min="6148" max="6149" width="6.61328125" style="21" customWidth="1"/>
    <col min="6150" max="6150" width="13.61328125" style="21" customWidth="1"/>
    <col min="6151" max="6151" width="3.07421875" style="21" customWidth="1"/>
    <col min="6152" max="6152" width="10.61328125" style="21" customWidth="1"/>
    <col min="6153" max="6154" width="4.61328125" style="21" customWidth="1"/>
    <col min="6155" max="6155" width="5.61328125" style="21" customWidth="1"/>
    <col min="6156" max="6156" width="1.61328125" style="21" customWidth="1"/>
    <col min="6157" max="6400" width="13.07421875" style="21"/>
    <col min="6401" max="6401" width="1.61328125" style="21" customWidth="1"/>
    <col min="6402" max="6403" width="3.3828125" style="21" customWidth="1"/>
    <col min="6404" max="6405" width="6.61328125" style="21" customWidth="1"/>
    <col min="6406" max="6406" width="13.61328125" style="21" customWidth="1"/>
    <col min="6407" max="6407" width="3.07421875" style="21" customWidth="1"/>
    <col min="6408" max="6408" width="10.61328125" style="21" customWidth="1"/>
    <col min="6409" max="6410" width="4.61328125" style="21" customWidth="1"/>
    <col min="6411" max="6411" width="5.61328125" style="21" customWidth="1"/>
    <col min="6412" max="6412" width="1.61328125" style="21" customWidth="1"/>
    <col min="6413" max="6656" width="13.07421875" style="21"/>
    <col min="6657" max="6657" width="1.61328125" style="21" customWidth="1"/>
    <col min="6658" max="6659" width="3.3828125" style="21" customWidth="1"/>
    <col min="6660" max="6661" width="6.61328125" style="21" customWidth="1"/>
    <col min="6662" max="6662" width="13.61328125" style="21" customWidth="1"/>
    <col min="6663" max="6663" width="3.07421875" style="21" customWidth="1"/>
    <col min="6664" max="6664" width="10.61328125" style="21" customWidth="1"/>
    <col min="6665" max="6666" width="4.61328125" style="21" customWidth="1"/>
    <col min="6667" max="6667" width="5.61328125" style="21" customWidth="1"/>
    <col min="6668" max="6668" width="1.61328125" style="21" customWidth="1"/>
    <col min="6669" max="6912" width="13.07421875" style="21"/>
    <col min="6913" max="6913" width="1.61328125" style="21" customWidth="1"/>
    <col min="6914" max="6915" width="3.3828125" style="21" customWidth="1"/>
    <col min="6916" max="6917" width="6.61328125" style="21" customWidth="1"/>
    <col min="6918" max="6918" width="13.61328125" style="21" customWidth="1"/>
    <col min="6919" max="6919" width="3.07421875" style="21" customWidth="1"/>
    <col min="6920" max="6920" width="10.61328125" style="21" customWidth="1"/>
    <col min="6921" max="6922" width="4.61328125" style="21" customWidth="1"/>
    <col min="6923" max="6923" width="5.61328125" style="21" customWidth="1"/>
    <col min="6924" max="6924" width="1.61328125" style="21" customWidth="1"/>
    <col min="6925" max="7168" width="13.07421875" style="21"/>
    <col min="7169" max="7169" width="1.61328125" style="21" customWidth="1"/>
    <col min="7170" max="7171" width="3.3828125" style="21" customWidth="1"/>
    <col min="7172" max="7173" width="6.61328125" style="21" customWidth="1"/>
    <col min="7174" max="7174" width="13.61328125" style="21" customWidth="1"/>
    <col min="7175" max="7175" width="3.07421875" style="21" customWidth="1"/>
    <col min="7176" max="7176" width="10.61328125" style="21" customWidth="1"/>
    <col min="7177" max="7178" width="4.61328125" style="21" customWidth="1"/>
    <col min="7179" max="7179" width="5.61328125" style="21" customWidth="1"/>
    <col min="7180" max="7180" width="1.61328125" style="21" customWidth="1"/>
    <col min="7181" max="7424" width="13.07421875" style="21"/>
    <col min="7425" max="7425" width="1.61328125" style="21" customWidth="1"/>
    <col min="7426" max="7427" width="3.3828125" style="21" customWidth="1"/>
    <col min="7428" max="7429" width="6.61328125" style="21" customWidth="1"/>
    <col min="7430" max="7430" width="13.61328125" style="21" customWidth="1"/>
    <col min="7431" max="7431" width="3.07421875" style="21" customWidth="1"/>
    <col min="7432" max="7432" width="10.61328125" style="21" customWidth="1"/>
    <col min="7433" max="7434" width="4.61328125" style="21" customWidth="1"/>
    <col min="7435" max="7435" width="5.61328125" style="21" customWidth="1"/>
    <col min="7436" max="7436" width="1.61328125" style="21" customWidth="1"/>
    <col min="7437" max="7680" width="13.07421875" style="21"/>
    <col min="7681" max="7681" width="1.61328125" style="21" customWidth="1"/>
    <col min="7682" max="7683" width="3.3828125" style="21" customWidth="1"/>
    <col min="7684" max="7685" width="6.61328125" style="21" customWidth="1"/>
    <col min="7686" max="7686" width="13.61328125" style="21" customWidth="1"/>
    <col min="7687" max="7687" width="3.07421875" style="21" customWidth="1"/>
    <col min="7688" max="7688" width="10.61328125" style="21" customWidth="1"/>
    <col min="7689" max="7690" width="4.61328125" style="21" customWidth="1"/>
    <col min="7691" max="7691" width="5.61328125" style="21" customWidth="1"/>
    <col min="7692" max="7692" width="1.61328125" style="21" customWidth="1"/>
    <col min="7693" max="7936" width="13.07421875" style="21"/>
    <col min="7937" max="7937" width="1.61328125" style="21" customWidth="1"/>
    <col min="7938" max="7939" width="3.3828125" style="21" customWidth="1"/>
    <col min="7940" max="7941" width="6.61328125" style="21" customWidth="1"/>
    <col min="7942" max="7942" width="13.61328125" style="21" customWidth="1"/>
    <col min="7943" max="7943" width="3.07421875" style="21" customWidth="1"/>
    <col min="7944" max="7944" width="10.61328125" style="21" customWidth="1"/>
    <col min="7945" max="7946" width="4.61328125" style="21" customWidth="1"/>
    <col min="7947" max="7947" width="5.61328125" style="21" customWidth="1"/>
    <col min="7948" max="7948" width="1.61328125" style="21" customWidth="1"/>
    <col min="7949" max="8192" width="13.07421875" style="21"/>
    <col min="8193" max="8193" width="1.61328125" style="21" customWidth="1"/>
    <col min="8194" max="8195" width="3.3828125" style="21" customWidth="1"/>
    <col min="8196" max="8197" width="6.61328125" style="21" customWidth="1"/>
    <col min="8198" max="8198" width="13.61328125" style="21" customWidth="1"/>
    <col min="8199" max="8199" width="3.07421875" style="21" customWidth="1"/>
    <col min="8200" max="8200" width="10.61328125" style="21" customWidth="1"/>
    <col min="8201" max="8202" width="4.61328125" style="21" customWidth="1"/>
    <col min="8203" max="8203" width="5.61328125" style="21" customWidth="1"/>
    <col min="8204" max="8204" width="1.61328125" style="21" customWidth="1"/>
    <col min="8205" max="8448" width="13.07421875" style="21"/>
    <col min="8449" max="8449" width="1.61328125" style="21" customWidth="1"/>
    <col min="8450" max="8451" width="3.3828125" style="21" customWidth="1"/>
    <col min="8452" max="8453" width="6.61328125" style="21" customWidth="1"/>
    <col min="8454" max="8454" width="13.61328125" style="21" customWidth="1"/>
    <col min="8455" max="8455" width="3.07421875" style="21" customWidth="1"/>
    <col min="8456" max="8456" width="10.61328125" style="21" customWidth="1"/>
    <col min="8457" max="8458" width="4.61328125" style="21" customWidth="1"/>
    <col min="8459" max="8459" width="5.61328125" style="21" customWidth="1"/>
    <col min="8460" max="8460" width="1.61328125" style="21" customWidth="1"/>
    <col min="8461" max="8704" width="13.07421875" style="21"/>
    <col min="8705" max="8705" width="1.61328125" style="21" customWidth="1"/>
    <col min="8706" max="8707" width="3.3828125" style="21" customWidth="1"/>
    <col min="8708" max="8709" width="6.61328125" style="21" customWidth="1"/>
    <col min="8710" max="8710" width="13.61328125" style="21" customWidth="1"/>
    <col min="8711" max="8711" width="3.07421875" style="21" customWidth="1"/>
    <col min="8712" max="8712" width="10.61328125" style="21" customWidth="1"/>
    <col min="8713" max="8714" width="4.61328125" style="21" customWidth="1"/>
    <col min="8715" max="8715" width="5.61328125" style="21" customWidth="1"/>
    <col min="8716" max="8716" width="1.61328125" style="21" customWidth="1"/>
    <col min="8717" max="8960" width="13.07421875" style="21"/>
    <col min="8961" max="8961" width="1.61328125" style="21" customWidth="1"/>
    <col min="8962" max="8963" width="3.3828125" style="21" customWidth="1"/>
    <col min="8964" max="8965" width="6.61328125" style="21" customWidth="1"/>
    <col min="8966" max="8966" width="13.61328125" style="21" customWidth="1"/>
    <col min="8967" max="8967" width="3.07421875" style="21" customWidth="1"/>
    <col min="8968" max="8968" width="10.61328125" style="21" customWidth="1"/>
    <col min="8969" max="8970" width="4.61328125" style="21" customWidth="1"/>
    <col min="8971" max="8971" width="5.61328125" style="21" customWidth="1"/>
    <col min="8972" max="8972" width="1.61328125" style="21" customWidth="1"/>
    <col min="8973" max="9216" width="13.07421875" style="21"/>
    <col min="9217" max="9217" width="1.61328125" style="21" customWidth="1"/>
    <col min="9218" max="9219" width="3.3828125" style="21" customWidth="1"/>
    <col min="9220" max="9221" width="6.61328125" style="21" customWidth="1"/>
    <col min="9222" max="9222" width="13.61328125" style="21" customWidth="1"/>
    <col min="9223" max="9223" width="3.07421875" style="21" customWidth="1"/>
    <col min="9224" max="9224" width="10.61328125" style="21" customWidth="1"/>
    <col min="9225" max="9226" width="4.61328125" style="21" customWidth="1"/>
    <col min="9227" max="9227" width="5.61328125" style="21" customWidth="1"/>
    <col min="9228" max="9228" width="1.61328125" style="21" customWidth="1"/>
    <col min="9229" max="9472" width="13.07421875" style="21"/>
    <col min="9473" max="9473" width="1.61328125" style="21" customWidth="1"/>
    <col min="9474" max="9475" width="3.3828125" style="21" customWidth="1"/>
    <col min="9476" max="9477" width="6.61328125" style="21" customWidth="1"/>
    <col min="9478" max="9478" width="13.61328125" style="21" customWidth="1"/>
    <col min="9479" max="9479" width="3.07421875" style="21" customWidth="1"/>
    <col min="9480" max="9480" width="10.61328125" style="21" customWidth="1"/>
    <col min="9481" max="9482" width="4.61328125" style="21" customWidth="1"/>
    <col min="9483" max="9483" width="5.61328125" style="21" customWidth="1"/>
    <col min="9484" max="9484" width="1.61328125" style="21" customWidth="1"/>
    <col min="9485" max="9728" width="13.07421875" style="21"/>
    <col min="9729" max="9729" width="1.61328125" style="21" customWidth="1"/>
    <col min="9730" max="9731" width="3.3828125" style="21" customWidth="1"/>
    <col min="9732" max="9733" width="6.61328125" style="21" customWidth="1"/>
    <col min="9734" max="9734" width="13.61328125" style="21" customWidth="1"/>
    <col min="9735" max="9735" width="3.07421875" style="21" customWidth="1"/>
    <col min="9736" max="9736" width="10.61328125" style="21" customWidth="1"/>
    <col min="9737" max="9738" width="4.61328125" style="21" customWidth="1"/>
    <col min="9739" max="9739" width="5.61328125" style="21" customWidth="1"/>
    <col min="9740" max="9740" width="1.61328125" style="21" customWidth="1"/>
    <col min="9741" max="9984" width="13.07421875" style="21"/>
    <col min="9985" max="9985" width="1.61328125" style="21" customWidth="1"/>
    <col min="9986" max="9987" width="3.3828125" style="21" customWidth="1"/>
    <col min="9988" max="9989" width="6.61328125" style="21" customWidth="1"/>
    <col min="9990" max="9990" width="13.61328125" style="21" customWidth="1"/>
    <col min="9991" max="9991" width="3.07421875" style="21" customWidth="1"/>
    <col min="9992" max="9992" width="10.61328125" style="21" customWidth="1"/>
    <col min="9993" max="9994" width="4.61328125" style="21" customWidth="1"/>
    <col min="9995" max="9995" width="5.61328125" style="21" customWidth="1"/>
    <col min="9996" max="9996" width="1.61328125" style="21" customWidth="1"/>
    <col min="9997" max="10240" width="13.07421875" style="21"/>
    <col min="10241" max="10241" width="1.61328125" style="21" customWidth="1"/>
    <col min="10242" max="10243" width="3.3828125" style="21" customWidth="1"/>
    <col min="10244" max="10245" width="6.61328125" style="21" customWidth="1"/>
    <col min="10246" max="10246" width="13.61328125" style="21" customWidth="1"/>
    <col min="10247" max="10247" width="3.07421875" style="21" customWidth="1"/>
    <col min="10248" max="10248" width="10.61328125" style="21" customWidth="1"/>
    <col min="10249" max="10250" width="4.61328125" style="21" customWidth="1"/>
    <col min="10251" max="10251" width="5.61328125" style="21" customWidth="1"/>
    <col min="10252" max="10252" width="1.61328125" style="21" customWidth="1"/>
    <col min="10253" max="10496" width="13.07421875" style="21"/>
    <col min="10497" max="10497" width="1.61328125" style="21" customWidth="1"/>
    <col min="10498" max="10499" width="3.3828125" style="21" customWidth="1"/>
    <col min="10500" max="10501" width="6.61328125" style="21" customWidth="1"/>
    <col min="10502" max="10502" width="13.61328125" style="21" customWidth="1"/>
    <col min="10503" max="10503" width="3.07421875" style="21" customWidth="1"/>
    <col min="10504" max="10504" width="10.61328125" style="21" customWidth="1"/>
    <col min="10505" max="10506" width="4.61328125" style="21" customWidth="1"/>
    <col min="10507" max="10507" width="5.61328125" style="21" customWidth="1"/>
    <col min="10508" max="10508" width="1.61328125" style="21" customWidth="1"/>
    <col min="10509" max="10752" width="13.07421875" style="21"/>
    <col min="10753" max="10753" width="1.61328125" style="21" customWidth="1"/>
    <col min="10754" max="10755" width="3.3828125" style="21" customWidth="1"/>
    <col min="10756" max="10757" width="6.61328125" style="21" customWidth="1"/>
    <col min="10758" max="10758" width="13.61328125" style="21" customWidth="1"/>
    <col min="10759" max="10759" width="3.07421875" style="21" customWidth="1"/>
    <col min="10760" max="10760" width="10.61328125" style="21" customWidth="1"/>
    <col min="10761" max="10762" width="4.61328125" style="21" customWidth="1"/>
    <col min="10763" max="10763" width="5.61328125" style="21" customWidth="1"/>
    <col min="10764" max="10764" width="1.61328125" style="21" customWidth="1"/>
    <col min="10765" max="11008" width="13.07421875" style="21"/>
    <col min="11009" max="11009" width="1.61328125" style="21" customWidth="1"/>
    <col min="11010" max="11011" width="3.3828125" style="21" customWidth="1"/>
    <col min="11012" max="11013" width="6.61328125" style="21" customWidth="1"/>
    <col min="11014" max="11014" width="13.61328125" style="21" customWidth="1"/>
    <col min="11015" max="11015" width="3.07421875" style="21" customWidth="1"/>
    <col min="11016" max="11016" width="10.61328125" style="21" customWidth="1"/>
    <col min="11017" max="11018" width="4.61328125" style="21" customWidth="1"/>
    <col min="11019" max="11019" width="5.61328125" style="21" customWidth="1"/>
    <col min="11020" max="11020" width="1.61328125" style="21" customWidth="1"/>
    <col min="11021" max="11264" width="13.07421875" style="21"/>
    <col min="11265" max="11265" width="1.61328125" style="21" customWidth="1"/>
    <col min="11266" max="11267" width="3.3828125" style="21" customWidth="1"/>
    <col min="11268" max="11269" width="6.61328125" style="21" customWidth="1"/>
    <col min="11270" max="11270" width="13.61328125" style="21" customWidth="1"/>
    <col min="11271" max="11271" width="3.07421875" style="21" customWidth="1"/>
    <col min="11272" max="11272" width="10.61328125" style="21" customWidth="1"/>
    <col min="11273" max="11274" width="4.61328125" style="21" customWidth="1"/>
    <col min="11275" max="11275" width="5.61328125" style="21" customWidth="1"/>
    <col min="11276" max="11276" width="1.61328125" style="21" customWidth="1"/>
    <col min="11277" max="11520" width="13.07421875" style="21"/>
    <col min="11521" max="11521" width="1.61328125" style="21" customWidth="1"/>
    <col min="11522" max="11523" width="3.3828125" style="21" customWidth="1"/>
    <col min="11524" max="11525" width="6.61328125" style="21" customWidth="1"/>
    <col min="11526" max="11526" width="13.61328125" style="21" customWidth="1"/>
    <col min="11527" max="11527" width="3.07421875" style="21" customWidth="1"/>
    <col min="11528" max="11528" width="10.61328125" style="21" customWidth="1"/>
    <col min="11529" max="11530" width="4.61328125" style="21" customWidth="1"/>
    <col min="11531" max="11531" width="5.61328125" style="21" customWidth="1"/>
    <col min="11532" max="11532" width="1.61328125" style="21" customWidth="1"/>
    <col min="11533" max="11776" width="13.07421875" style="21"/>
    <col min="11777" max="11777" width="1.61328125" style="21" customWidth="1"/>
    <col min="11778" max="11779" width="3.3828125" style="21" customWidth="1"/>
    <col min="11780" max="11781" width="6.61328125" style="21" customWidth="1"/>
    <col min="11782" max="11782" width="13.61328125" style="21" customWidth="1"/>
    <col min="11783" max="11783" width="3.07421875" style="21" customWidth="1"/>
    <col min="11784" max="11784" width="10.61328125" style="21" customWidth="1"/>
    <col min="11785" max="11786" width="4.61328125" style="21" customWidth="1"/>
    <col min="11787" max="11787" width="5.61328125" style="21" customWidth="1"/>
    <col min="11788" max="11788" width="1.61328125" style="21" customWidth="1"/>
    <col min="11789" max="12032" width="13.07421875" style="21"/>
    <col min="12033" max="12033" width="1.61328125" style="21" customWidth="1"/>
    <col min="12034" max="12035" width="3.3828125" style="21" customWidth="1"/>
    <col min="12036" max="12037" width="6.61328125" style="21" customWidth="1"/>
    <col min="12038" max="12038" width="13.61328125" style="21" customWidth="1"/>
    <col min="12039" max="12039" width="3.07421875" style="21" customWidth="1"/>
    <col min="12040" max="12040" width="10.61328125" style="21" customWidth="1"/>
    <col min="12041" max="12042" width="4.61328125" style="21" customWidth="1"/>
    <col min="12043" max="12043" width="5.61328125" style="21" customWidth="1"/>
    <col min="12044" max="12044" width="1.61328125" style="21" customWidth="1"/>
    <col min="12045" max="12288" width="13.07421875" style="21"/>
    <col min="12289" max="12289" width="1.61328125" style="21" customWidth="1"/>
    <col min="12290" max="12291" width="3.3828125" style="21" customWidth="1"/>
    <col min="12292" max="12293" width="6.61328125" style="21" customWidth="1"/>
    <col min="12294" max="12294" width="13.61328125" style="21" customWidth="1"/>
    <col min="12295" max="12295" width="3.07421875" style="21" customWidth="1"/>
    <col min="12296" max="12296" width="10.61328125" style="21" customWidth="1"/>
    <col min="12297" max="12298" width="4.61328125" style="21" customWidth="1"/>
    <col min="12299" max="12299" width="5.61328125" style="21" customWidth="1"/>
    <col min="12300" max="12300" width="1.61328125" style="21" customWidth="1"/>
    <col min="12301" max="12544" width="13.07421875" style="21"/>
    <col min="12545" max="12545" width="1.61328125" style="21" customWidth="1"/>
    <col min="12546" max="12547" width="3.3828125" style="21" customWidth="1"/>
    <col min="12548" max="12549" width="6.61328125" style="21" customWidth="1"/>
    <col min="12550" max="12550" width="13.61328125" style="21" customWidth="1"/>
    <col min="12551" max="12551" width="3.07421875" style="21" customWidth="1"/>
    <col min="12552" max="12552" width="10.61328125" style="21" customWidth="1"/>
    <col min="12553" max="12554" width="4.61328125" style="21" customWidth="1"/>
    <col min="12555" max="12555" width="5.61328125" style="21" customWidth="1"/>
    <col min="12556" max="12556" width="1.61328125" style="21" customWidth="1"/>
    <col min="12557" max="12800" width="13.07421875" style="21"/>
    <col min="12801" max="12801" width="1.61328125" style="21" customWidth="1"/>
    <col min="12802" max="12803" width="3.3828125" style="21" customWidth="1"/>
    <col min="12804" max="12805" width="6.61328125" style="21" customWidth="1"/>
    <col min="12806" max="12806" width="13.61328125" style="21" customWidth="1"/>
    <col min="12807" max="12807" width="3.07421875" style="21" customWidth="1"/>
    <col min="12808" max="12808" width="10.61328125" style="21" customWidth="1"/>
    <col min="12809" max="12810" width="4.61328125" style="21" customWidth="1"/>
    <col min="12811" max="12811" width="5.61328125" style="21" customWidth="1"/>
    <col min="12812" max="12812" width="1.61328125" style="21" customWidth="1"/>
    <col min="12813" max="13056" width="13.07421875" style="21"/>
    <col min="13057" max="13057" width="1.61328125" style="21" customWidth="1"/>
    <col min="13058" max="13059" width="3.3828125" style="21" customWidth="1"/>
    <col min="13060" max="13061" width="6.61328125" style="21" customWidth="1"/>
    <col min="13062" max="13062" width="13.61328125" style="21" customWidth="1"/>
    <col min="13063" max="13063" width="3.07421875" style="21" customWidth="1"/>
    <col min="13064" max="13064" width="10.61328125" style="21" customWidth="1"/>
    <col min="13065" max="13066" width="4.61328125" style="21" customWidth="1"/>
    <col min="13067" max="13067" width="5.61328125" style="21" customWidth="1"/>
    <col min="13068" max="13068" width="1.61328125" style="21" customWidth="1"/>
    <col min="13069" max="13312" width="13.07421875" style="21"/>
    <col min="13313" max="13313" width="1.61328125" style="21" customWidth="1"/>
    <col min="13314" max="13315" width="3.3828125" style="21" customWidth="1"/>
    <col min="13316" max="13317" width="6.61328125" style="21" customWidth="1"/>
    <col min="13318" max="13318" width="13.61328125" style="21" customWidth="1"/>
    <col min="13319" max="13319" width="3.07421875" style="21" customWidth="1"/>
    <col min="13320" max="13320" width="10.61328125" style="21" customWidth="1"/>
    <col min="13321" max="13322" width="4.61328125" style="21" customWidth="1"/>
    <col min="13323" max="13323" width="5.61328125" style="21" customWidth="1"/>
    <col min="13324" max="13324" width="1.61328125" style="21" customWidth="1"/>
    <col min="13325" max="13568" width="13.07421875" style="21"/>
    <col min="13569" max="13569" width="1.61328125" style="21" customWidth="1"/>
    <col min="13570" max="13571" width="3.3828125" style="21" customWidth="1"/>
    <col min="13572" max="13573" width="6.61328125" style="21" customWidth="1"/>
    <col min="13574" max="13574" width="13.61328125" style="21" customWidth="1"/>
    <col min="13575" max="13575" width="3.07421875" style="21" customWidth="1"/>
    <col min="13576" max="13576" width="10.61328125" style="21" customWidth="1"/>
    <col min="13577" max="13578" width="4.61328125" style="21" customWidth="1"/>
    <col min="13579" max="13579" width="5.61328125" style="21" customWidth="1"/>
    <col min="13580" max="13580" width="1.61328125" style="21" customWidth="1"/>
    <col min="13581" max="13824" width="13.07421875" style="21"/>
    <col min="13825" max="13825" width="1.61328125" style="21" customWidth="1"/>
    <col min="13826" max="13827" width="3.3828125" style="21" customWidth="1"/>
    <col min="13828" max="13829" width="6.61328125" style="21" customWidth="1"/>
    <col min="13830" max="13830" width="13.61328125" style="21" customWidth="1"/>
    <col min="13831" max="13831" width="3.07421875" style="21" customWidth="1"/>
    <col min="13832" max="13832" width="10.61328125" style="21" customWidth="1"/>
    <col min="13833" max="13834" width="4.61328125" style="21" customWidth="1"/>
    <col min="13835" max="13835" width="5.61328125" style="21" customWidth="1"/>
    <col min="13836" max="13836" width="1.61328125" style="21" customWidth="1"/>
    <col min="13837" max="14080" width="13.07421875" style="21"/>
    <col min="14081" max="14081" width="1.61328125" style="21" customWidth="1"/>
    <col min="14082" max="14083" width="3.3828125" style="21" customWidth="1"/>
    <col min="14084" max="14085" width="6.61328125" style="21" customWidth="1"/>
    <col min="14086" max="14086" width="13.61328125" style="21" customWidth="1"/>
    <col min="14087" max="14087" width="3.07421875" style="21" customWidth="1"/>
    <col min="14088" max="14088" width="10.61328125" style="21" customWidth="1"/>
    <col min="14089" max="14090" width="4.61328125" style="21" customWidth="1"/>
    <col min="14091" max="14091" width="5.61328125" style="21" customWidth="1"/>
    <col min="14092" max="14092" width="1.61328125" style="21" customWidth="1"/>
    <col min="14093" max="14336" width="13.07421875" style="21"/>
    <col min="14337" max="14337" width="1.61328125" style="21" customWidth="1"/>
    <col min="14338" max="14339" width="3.3828125" style="21" customWidth="1"/>
    <col min="14340" max="14341" width="6.61328125" style="21" customWidth="1"/>
    <col min="14342" max="14342" width="13.61328125" style="21" customWidth="1"/>
    <col min="14343" max="14343" width="3.07421875" style="21" customWidth="1"/>
    <col min="14344" max="14344" width="10.61328125" style="21" customWidth="1"/>
    <col min="14345" max="14346" width="4.61328125" style="21" customWidth="1"/>
    <col min="14347" max="14347" width="5.61328125" style="21" customWidth="1"/>
    <col min="14348" max="14348" width="1.61328125" style="21" customWidth="1"/>
    <col min="14349" max="14592" width="13.07421875" style="21"/>
    <col min="14593" max="14593" width="1.61328125" style="21" customWidth="1"/>
    <col min="14594" max="14595" width="3.3828125" style="21" customWidth="1"/>
    <col min="14596" max="14597" width="6.61328125" style="21" customWidth="1"/>
    <col min="14598" max="14598" width="13.61328125" style="21" customWidth="1"/>
    <col min="14599" max="14599" width="3.07421875" style="21" customWidth="1"/>
    <col min="14600" max="14600" width="10.61328125" style="21" customWidth="1"/>
    <col min="14601" max="14602" width="4.61328125" style="21" customWidth="1"/>
    <col min="14603" max="14603" width="5.61328125" style="21" customWidth="1"/>
    <col min="14604" max="14604" width="1.61328125" style="21" customWidth="1"/>
    <col min="14605" max="14848" width="13.07421875" style="21"/>
    <col min="14849" max="14849" width="1.61328125" style="21" customWidth="1"/>
    <col min="14850" max="14851" width="3.3828125" style="21" customWidth="1"/>
    <col min="14852" max="14853" width="6.61328125" style="21" customWidth="1"/>
    <col min="14854" max="14854" width="13.61328125" style="21" customWidth="1"/>
    <col min="14855" max="14855" width="3.07421875" style="21" customWidth="1"/>
    <col min="14856" max="14856" width="10.61328125" style="21" customWidth="1"/>
    <col min="14857" max="14858" width="4.61328125" style="21" customWidth="1"/>
    <col min="14859" max="14859" width="5.61328125" style="21" customWidth="1"/>
    <col min="14860" max="14860" width="1.61328125" style="21" customWidth="1"/>
    <col min="14861" max="15104" width="13.07421875" style="21"/>
    <col min="15105" max="15105" width="1.61328125" style="21" customWidth="1"/>
    <col min="15106" max="15107" width="3.3828125" style="21" customWidth="1"/>
    <col min="15108" max="15109" width="6.61328125" style="21" customWidth="1"/>
    <col min="15110" max="15110" width="13.61328125" style="21" customWidth="1"/>
    <col min="15111" max="15111" width="3.07421875" style="21" customWidth="1"/>
    <col min="15112" max="15112" width="10.61328125" style="21" customWidth="1"/>
    <col min="15113" max="15114" width="4.61328125" style="21" customWidth="1"/>
    <col min="15115" max="15115" width="5.61328125" style="21" customWidth="1"/>
    <col min="15116" max="15116" width="1.61328125" style="21" customWidth="1"/>
    <col min="15117" max="15360" width="13.07421875" style="21"/>
    <col min="15361" max="15361" width="1.61328125" style="21" customWidth="1"/>
    <col min="15362" max="15363" width="3.3828125" style="21" customWidth="1"/>
    <col min="15364" max="15365" width="6.61328125" style="21" customWidth="1"/>
    <col min="15366" max="15366" width="13.61328125" style="21" customWidth="1"/>
    <col min="15367" max="15367" width="3.07421875" style="21" customWidth="1"/>
    <col min="15368" max="15368" width="10.61328125" style="21" customWidth="1"/>
    <col min="15369" max="15370" width="4.61328125" style="21" customWidth="1"/>
    <col min="15371" max="15371" width="5.61328125" style="21" customWidth="1"/>
    <col min="15372" max="15372" width="1.61328125" style="21" customWidth="1"/>
    <col min="15373" max="15616" width="13.07421875" style="21"/>
    <col min="15617" max="15617" width="1.61328125" style="21" customWidth="1"/>
    <col min="15618" max="15619" width="3.3828125" style="21" customWidth="1"/>
    <col min="15620" max="15621" width="6.61328125" style="21" customWidth="1"/>
    <col min="15622" max="15622" width="13.61328125" style="21" customWidth="1"/>
    <col min="15623" max="15623" width="3.07421875" style="21" customWidth="1"/>
    <col min="15624" max="15624" width="10.61328125" style="21" customWidth="1"/>
    <col min="15625" max="15626" width="4.61328125" style="21" customWidth="1"/>
    <col min="15627" max="15627" width="5.61328125" style="21" customWidth="1"/>
    <col min="15628" max="15628" width="1.61328125" style="21" customWidth="1"/>
    <col min="15629" max="15872" width="13.07421875" style="21"/>
    <col min="15873" max="15873" width="1.61328125" style="21" customWidth="1"/>
    <col min="15874" max="15875" width="3.3828125" style="21" customWidth="1"/>
    <col min="15876" max="15877" width="6.61328125" style="21" customWidth="1"/>
    <col min="15878" max="15878" width="13.61328125" style="21" customWidth="1"/>
    <col min="15879" max="15879" width="3.07421875" style="21" customWidth="1"/>
    <col min="15880" max="15880" width="10.61328125" style="21" customWidth="1"/>
    <col min="15881" max="15882" width="4.61328125" style="21" customWidth="1"/>
    <col min="15883" max="15883" width="5.61328125" style="21" customWidth="1"/>
    <col min="15884" max="15884" width="1.61328125" style="21" customWidth="1"/>
    <col min="15885" max="16128" width="13.07421875" style="21"/>
    <col min="16129" max="16129" width="1.61328125" style="21" customWidth="1"/>
    <col min="16130" max="16131" width="3.3828125" style="21" customWidth="1"/>
    <col min="16132" max="16133" width="6.61328125" style="21" customWidth="1"/>
    <col min="16134" max="16134" width="13.61328125" style="21" customWidth="1"/>
    <col min="16135" max="16135" width="3.07421875" style="21" customWidth="1"/>
    <col min="16136" max="16136" width="10.61328125" style="21" customWidth="1"/>
    <col min="16137" max="16138" width="4.61328125" style="21" customWidth="1"/>
    <col min="16139" max="16139" width="5.61328125" style="21" customWidth="1"/>
    <col min="16140" max="16140" width="1.61328125" style="21" customWidth="1"/>
    <col min="16141" max="16384" width="13.07421875" style="21"/>
  </cols>
  <sheetData>
    <row r="1" spans="1:14" ht="80.099999999999994" customHeight="1" x14ac:dyDescent="0.2">
      <c r="A1" s="383"/>
      <c r="B1" s="406" t="s">
        <v>58</v>
      </c>
      <c r="C1" s="406"/>
      <c r="D1" s="406"/>
      <c r="E1" s="406"/>
      <c r="F1" s="406"/>
      <c r="G1" s="406"/>
      <c r="H1" s="407"/>
      <c r="I1" s="407"/>
      <c r="J1" s="408"/>
      <c r="K1" s="408"/>
      <c r="L1" s="228"/>
    </row>
    <row r="2" spans="1:14" ht="18.75" customHeight="1" x14ac:dyDescent="0.2">
      <c r="A2" s="383"/>
      <c r="B2" s="14"/>
      <c r="C2" s="14"/>
      <c r="D2" s="14"/>
      <c r="E2" s="14"/>
      <c r="F2" s="14"/>
      <c r="G2" s="14"/>
      <c r="H2" s="14"/>
      <c r="I2" s="229"/>
      <c r="J2" s="229"/>
      <c r="K2" s="15" t="s">
        <v>84</v>
      </c>
      <c r="L2" s="228"/>
    </row>
    <row r="3" spans="1:14" ht="5.0999999999999996" customHeight="1" x14ac:dyDescent="0.2">
      <c r="A3" s="383"/>
      <c r="B3" s="14"/>
      <c r="C3" s="14"/>
      <c r="D3" s="14"/>
      <c r="E3" s="14"/>
      <c r="F3" s="14"/>
      <c r="G3" s="14"/>
      <c r="H3" s="14"/>
      <c r="I3" s="14"/>
      <c r="J3" s="14"/>
      <c r="K3" s="14"/>
      <c r="L3" s="228"/>
    </row>
    <row r="4" spans="1:14" ht="30.6" customHeight="1" x14ac:dyDescent="0.2">
      <c r="A4" s="383"/>
      <c r="B4" s="409" t="s">
        <v>518</v>
      </c>
      <c r="C4" s="409"/>
      <c r="D4" s="409"/>
      <c r="E4" s="409"/>
      <c r="F4" s="409"/>
      <c r="G4" s="409"/>
      <c r="H4" s="409"/>
      <c r="I4" s="409"/>
      <c r="J4" s="409"/>
      <c r="K4" s="409"/>
      <c r="L4" s="228"/>
    </row>
    <row r="5" spans="1:14" ht="32.4" customHeight="1" x14ac:dyDescent="0.2">
      <c r="A5" s="383"/>
      <c r="B5" s="410" t="s">
        <v>60</v>
      </c>
      <c r="C5" s="410"/>
      <c r="D5" s="410"/>
      <c r="E5" s="410"/>
      <c r="F5" s="410"/>
      <c r="G5" s="275"/>
      <c r="H5" s="275"/>
      <c r="I5" s="275"/>
      <c r="J5" s="275"/>
      <c r="K5" s="275"/>
      <c r="L5" s="228"/>
    </row>
    <row r="6" spans="1:14" ht="5.4" customHeight="1" x14ac:dyDescent="0.2">
      <c r="A6" s="383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228"/>
    </row>
    <row r="7" spans="1:14" ht="24" customHeight="1" x14ac:dyDescent="0.2">
      <c r="A7" s="383"/>
      <c r="B7" s="14"/>
      <c r="C7" s="14"/>
      <c r="D7" s="14"/>
      <c r="E7" s="14"/>
      <c r="F7" s="14"/>
      <c r="G7" s="23" t="s">
        <v>61</v>
      </c>
      <c r="H7" s="399">
        <f>INDEX(DATA,2,3)</f>
        <v>0</v>
      </c>
      <c r="I7" s="303"/>
      <c r="J7" s="22" t="s">
        <v>7</v>
      </c>
      <c r="K7" s="14"/>
      <c r="L7" s="228"/>
    </row>
    <row r="8" spans="1:14" ht="24" customHeight="1" x14ac:dyDescent="0.2">
      <c r="A8" s="383"/>
      <c r="B8" s="14"/>
      <c r="C8" s="14"/>
      <c r="D8" s="14"/>
      <c r="E8" s="14"/>
      <c r="F8" s="14"/>
      <c r="G8" s="23" t="s">
        <v>62</v>
      </c>
      <c r="H8" s="399">
        <f>INDEX(DATA,3,3)</f>
        <v>0</v>
      </c>
      <c r="I8" s="303"/>
      <c r="J8" s="14" t="s">
        <v>63</v>
      </c>
      <c r="K8" s="14"/>
      <c r="L8" s="228"/>
    </row>
    <row r="9" spans="1:14" ht="12" customHeight="1" x14ac:dyDescent="0.2">
      <c r="A9" s="383"/>
      <c r="B9" s="14"/>
      <c r="C9" s="14"/>
      <c r="D9" s="14"/>
      <c r="E9" s="14"/>
      <c r="F9" s="14"/>
      <c r="G9" s="239" t="s">
        <v>64</v>
      </c>
      <c r="H9" s="399">
        <f>INDEX(DATA,6,3)</f>
        <v>0</v>
      </c>
      <c r="I9" s="303"/>
      <c r="J9" s="401" t="s">
        <v>63</v>
      </c>
      <c r="K9" s="14"/>
      <c r="L9" s="228"/>
    </row>
    <row r="10" spans="1:14" ht="12" customHeight="1" x14ac:dyDescent="0.2">
      <c r="A10" s="383"/>
      <c r="B10" s="14"/>
      <c r="C10" s="14"/>
      <c r="D10" s="14"/>
      <c r="E10" s="14"/>
      <c r="F10" s="14"/>
      <c r="G10" s="230" t="s">
        <v>65</v>
      </c>
      <c r="H10" s="303"/>
      <c r="I10" s="303"/>
      <c r="J10" s="401"/>
      <c r="K10" s="14"/>
      <c r="L10" s="228"/>
    </row>
    <row r="11" spans="1:14" ht="5.0999999999999996" customHeight="1" x14ac:dyDescent="0.2">
      <c r="A11" s="383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28"/>
    </row>
    <row r="12" spans="1:14" ht="34.200000000000003" customHeight="1" x14ac:dyDescent="0.2">
      <c r="A12" s="383"/>
      <c r="B12" s="400" t="s">
        <v>66</v>
      </c>
      <c r="C12" s="400"/>
      <c r="D12" s="400"/>
      <c r="E12" s="400"/>
      <c r="F12" s="400"/>
      <c r="G12" s="400"/>
      <c r="H12" s="400"/>
      <c r="I12" s="400"/>
      <c r="J12" s="402"/>
      <c r="K12" s="402"/>
      <c r="L12" s="228"/>
    </row>
    <row r="13" spans="1:14" ht="5.0999999999999996" customHeight="1" x14ac:dyDescent="0.2">
      <c r="A13" s="38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28"/>
    </row>
    <row r="14" spans="1:14" ht="20.100000000000001" customHeight="1" thickBot="1" x14ac:dyDescent="0.25">
      <c r="A14" s="383"/>
      <c r="B14" s="231" t="s">
        <v>47</v>
      </c>
      <c r="C14" s="231"/>
      <c r="D14" s="14"/>
      <c r="E14" s="14"/>
      <c r="F14" s="14"/>
      <c r="G14" s="14"/>
      <c r="H14" s="14"/>
      <c r="I14" s="14"/>
      <c r="J14" s="14"/>
      <c r="K14" s="14"/>
      <c r="L14" s="228"/>
    </row>
    <row r="15" spans="1:14" ht="27.75" customHeight="1" x14ac:dyDescent="0.2">
      <c r="A15" s="383"/>
      <c r="B15" s="24" t="s">
        <v>67</v>
      </c>
      <c r="C15" s="240" t="s">
        <v>68</v>
      </c>
      <c r="D15" s="25" t="s">
        <v>69</v>
      </c>
      <c r="E15" s="25" t="s">
        <v>70</v>
      </c>
      <c r="F15" s="26" t="s">
        <v>71</v>
      </c>
      <c r="G15" s="25" t="s">
        <v>72</v>
      </c>
      <c r="H15" s="26" t="s">
        <v>52</v>
      </c>
      <c r="I15" s="25" t="s">
        <v>73</v>
      </c>
      <c r="J15" s="25" t="s">
        <v>74</v>
      </c>
      <c r="K15" s="27" t="s">
        <v>75</v>
      </c>
      <c r="L15" s="228"/>
      <c r="N15" s="241"/>
    </row>
    <row r="16" spans="1:14" ht="19.2" customHeight="1" x14ac:dyDescent="0.2">
      <c r="A16" s="383"/>
      <c r="B16" s="384">
        <v>1</v>
      </c>
      <c r="C16" s="242" t="str">
        <f>IF(入力!J82="","",入力!J82)</f>
        <v/>
      </c>
      <c r="D16" s="386" t="str">
        <f>IF(入力!K82="","",入力!K82)</f>
        <v/>
      </c>
      <c r="E16" s="243" t="str">
        <f>IF(入力!L82="","",入力!L82)</f>
        <v/>
      </c>
      <c r="F16" s="243" t="str">
        <f>IF(入力!M82="","",入力!M82)</f>
        <v/>
      </c>
      <c r="G16" s="243" t="str">
        <f>IF(入力!N82="","",入力!N82)</f>
        <v/>
      </c>
      <c r="H16" s="244" t="str">
        <f>IF(入力!O82="","",入力!O82)</f>
        <v/>
      </c>
      <c r="I16" s="244" t="str">
        <f>IF(入力!P82="","",入力!P82)</f>
        <v/>
      </c>
      <c r="J16" s="244" t="str">
        <f>IF(入力!P82="","",入力!P82)</f>
        <v/>
      </c>
      <c r="K16" s="245"/>
      <c r="L16" s="228"/>
    </row>
    <row r="17" spans="1:12" ht="19.2" customHeight="1" x14ac:dyDescent="0.2">
      <c r="A17" s="383"/>
      <c r="B17" s="397"/>
      <c r="C17" s="246" t="str">
        <f>IF(入力!J83="","",入力!J83)</f>
        <v/>
      </c>
      <c r="D17" s="405" t="s">
        <v>223</v>
      </c>
      <c r="E17" s="247" t="str">
        <f>IF(入力!L83="","",入力!L83)</f>
        <v/>
      </c>
      <c r="F17" s="247" t="str">
        <f>IF(入力!M83="","",入力!M83)</f>
        <v/>
      </c>
      <c r="G17" s="247" t="str">
        <f>IF(入力!N83="","",入力!N83)</f>
        <v/>
      </c>
      <c r="H17" s="248" t="str">
        <f>IF(入力!O83="","",入力!O83)</f>
        <v/>
      </c>
      <c r="I17" s="247" t="str">
        <f>IF(入力!P83="","",入力!P83)</f>
        <v/>
      </c>
      <c r="J17" s="247" t="str">
        <f>IF(入力!P83="","",入力!P83)</f>
        <v/>
      </c>
      <c r="K17" s="249"/>
      <c r="L17" s="228"/>
    </row>
    <row r="18" spans="1:12" ht="19.2" customHeight="1" x14ac:dyDescent="0.2">
      <c r="A18" s="383"/>
      <c r="B18" s="384" t="str">
        <f>IF(入力!J84="","",B16+1)</f>
        <v/>
      </c>
      <c r="C18" s="242" t="str">
        <f>IF(入力!J84="","",入力!J84)</f>
        <v/>
      </c>
      <c r="D18" s="386" t="str">
        <f>IF(入力!K84="","",入力!K84)</f>
        <v/>
      </c>
      <c r="E18" s="243" t="str">
        <f>IF(入力!L84="","",入力!L84)</f>
        <v/>
      </c>
      <c r="F18" s="243" t="str">
        <f>IF(入力!M84="","",入力!M84)</f>
        <v/>
      </c>
      <c r="G18" s="243" t="str">
        <f>IF(入力!N84="","",入力!N84)</f>
        <v/>
      </c>
      <c r="H18" s="244" t="str">
        <f>IF(入力!O84="","",入力!O84)</f>
        <v/>
      </c>
      <c r="I18" s="243" t="str">
        <f>IF(入力!P84="","",入力!P84)</f>
        <v/>
      </c>
      <c r="J18" s="243" t="str">
        <f>IF(入力!P84="","",入力!P84)</f>
        <v/>
      </c>
      <c r="K18" s="245"/>
      <c r="L18" s="228"/>
    </row>
    <row r="19" spans="1:12" ht="19.2" customHeight="1" x14ac:dyDescent="0.2">
      <c r="A19" s="383"/>
      <c r="B19" s="397"/>
      <c r="C19" s="246" t="str">
        <f>IF(入力!J85="","",入力!J85)</f>
        <v/>
      </c>
      <c r="D19" s="395" t="s">
        <v>223</v>
      </c>
      <c r="E19" s="247" t="str">
        <f>IF(入力!L85="","",入力!L85)</f>
        <v/>
      </c>
      <c r="F19" s="247" t="str">
        <f>IF(入力!M85="","",入力!M85)</f>
        <v/>
      </c>
      <c r="G19" s="247" t="str">
        <f>IF(入力!N85="","",入力!N85)</f>
        <v/>
      </c>
      <c r="H19" s="248" t="str">
        <f>IF(入力!O85="","",入力!O85)</f>
        <v/>
      </c>
      <c r="I19" s="247" t="str">
        <f>IF(入力!P85="","",入力!P85)</f>
        <v/>
      </c>
      <c r="J19" s="247" t="str">
        <f>IF(入力!P85="","",入力!P85)</f>
        <v/>
      </c>
      <c r="K19" s="249"/>
      <c r="L19" s="228"/>
    </row>
    <row r="20" spans="1:12" ht="19.2" customHeight="1" x14ac:dyDescent="0.2">
      <c r="A20" s="383"/>
      <c r="B20" s="384" t="str">
        <f>IF(入力!J86="","",B18+1)</f>
        <v/>
      </c>
      <c r="C20" s="242" t="str">
        <f>IF(入力!J86="","",入力!J86)</f>
        <v/>
      </c>
      <c r="D20" s="386" t="str">
        <f>IF(入力!K86="","",入力!K86)</f>
        <v/>
      </c>
      <c r="E20" s="243" t="str">
        <f>IF(入力!L86="","",入力!L86)</f>
        <v/>
      </c>
      <c r="F20" s="243" t="str">
        <f>IF(入力!M86="","",入力!M86)</f>
        <v/>
      </c>
      <c r="G20" s="243" t="str">
        <f>IF(入力!N86="","",入力!N86)</f>
        <v/>
      </c>
      <c r="H20" s="244" t="str">
        <f>IF(入力!O86="","",入力!O86)</f>
        <v/>
      </c>
      <c r="I20" s="243" t="str">
        <f>IF(入力!P86="","",入力!P86)</f>
        <v/>
      </c>
      <c r="J20" s="243" t="str">
        <f>IF(入力!P86="","",入力!P86)</f>
        <v/>
      </c>
      <c r="K20" s="245"/>
      <c r="L20" s="228"/>
    </row>
    <row r="21" spans="1:12" ht="19.2" customHeight="1" x14ac:dyDescent="0.2">
      <c r="A21" s="383"/>
      <c r="B21" s="397"/>
      <c r="C21" s="246" t="str">
        <f>IF(入力!J87="","",入力!J87)</f>
        <v/>
      </c>
      <c r="D21" s="395" t="s">
        <v>223</v>
      </c>
      <c r="E21" s="247" t="str">
        <f>IF(入力!L87="","",入力!L87)</f>
        <v/>
      </c>
      <c r="F21" s="247" t="str">
        <f>IF(入力!M87="","",入力!M87)</f>
        <v/>
      </c>
      <c r="G21" s="247" t="str">
        <f>IF(入力!N87="","",入力!N87)</f>
        <v/>
      </c>
      <c r="H21" s="248" t="str">
        <f>IF(入力!O87="","",入力!O87)</f>
        <v/>
      </c>
      <c r="I21" s="247" t="str">
        <f>IF(入力!P87="","",入力!P87)</f>
        <v/>
      </c>
      <c r="J21" s="247" t="str">
        <f>IF(入力!P87="","",入力!P87)</f>
        <v/>
      </c>
      <c r="K21" s="249"/>
      <c r="L21" s="228"/>
    </row>
    <row r="22" spans="1:12" ht="19.2" customHeight="1" x14ac:dyDescent="0.2">
      <c r="A22" s="383"/>
      <c r="B22" s="384" t="str">
        <f>IF(入力!J88="","",B20+1)</f>
        <v/>
      </c>
      <c r="C22" s="242" t="str">
        <f>IF(入力!J88="","",入力!J88)</f>
        <v/>
      </c>
      <c r="D22" s="386" t="str">
        <f>IF(入力!K88="","",入力!K88)</f>
        <v/>
      </c>
      <c r="E22" s="243" t="str">
        <f>IF(入力!L88="","",入力!L88)</f>
        <v/>
      </c>
      <c r="F22" s="243" t="str">
        <f>IF(入力!M88="","",入力!M88)</f>
        <v/>
      </c>
      <c r="G22" s="243" t="str">
        <f>IF(入力!N88="","",入力!N88)</f>
        <v/>
      </c>
      <c r="H22" s="244" t="str">
        <f>IF(入力!O88="","",入力!O88)</f>
        <v/>
      </c>
      <c r="I22" s="243" t="str">
        <f>IF(入力!P88="","",入力!P88)</f>
        <v/>
      </c>
      <c r="J22" s="243" t="str">
        <f>IF(入力!P88="","",入力!P88)</f>
        <v/>
      </c>
      <c r="K22" s="245"/>
      <c r="L22" s="228"/>
    </row>
    <row r="23" spans="1:12" ht="19.2" customHeight="1" x14ac:dyDescent="0.2">
      <c r="A23" s="383"/>
      <c r="B23" s="397"/>
      <c r="C23" s="246" t="str">
        <f>IF(入力!J89="","",入力!J89)</f>
        <v/>
      </c>
      <c r="D23" s="395" t="s">
        <v>223</v>
      </c>
      <c r="E23" s="247" t="str">
        <f>IF(入力!L89="","",入力!L89)</f>
        <v/>
      </c>
      <c r="F23" s="247" t="str">
        <f>IF(入力!M89="","",入力!M89)</f>
        <v/>
      </c>
      <c r="G23" s="247" t="str">
        <f>IF(入力!N89="","",入力!N89)</f>
        <v/>
      </c>
      <c r="H23" s="248" t="str">
        <f>IF(入力!O89="","",入力!O89)</f>
        <v/>
      </c>
      <c r="I23" s="247" t="str">
        <f>IF(入力!P89="","",入力!P89)</f>
        <v/>
      </c>
      <c r="J23" s="247" t="str">
        <f>IF(入力!P89="","",入力!P89)</f>
        <v/>
      </c>
      <c r="K23" s="249"/>
      <c r="L23" s="228"/>
    </row>
    <row r="24" spans="1:12" ht="19.2" customHeight="1" x14ac:dyDescent="0.2">
      <c r="A24" s="383"/>
      <c r="B24" s="384" t="str">
        <f>IF(入力!J90="","",B22+1)</f>
        <v/>
      </c>
      <c r="C24" s="242" t="str">
        <f>IF(入力!J90="","",入力!J90)</f>
        <v/>
      </c>
      <c r="D24" s="386" t="str">
        <f>IF(入力!K90="","",入力!K90)</f>
        <v/>
      </c>
      <c r="E24" s="243" t="str">
        <f>IF(入力!L90="","",入力!L90)</f>
        <v/>
      </c>
      <c r="F24" s="243" t="str">
        <f>IF(入力!M90="","",入力!M90)</f>
        <v/>
      </c>
      <c r="G24" s="243" t="str">
        <f>IF(入力!N90="","",入力!N90)</f>
        <v/>
      </c>
      <c r="H24" s="244" t="str">
        <f>IF(入力!O90="","",入力!O90)</f>
        <v/>
      </c>
      <c r="I24" s="243" t="str">
        <f>IF(入力!P90="","",入力!P90)</f>
        <v/>
      </c>
      <c r="J24" s="243" t="str">
        <f>IF(入力!P90="","",入力!P90)</f>
        <v/>
      </c>
      <c r="K24" s="245"/>
      <c r="L24" s="228"/>
    </row>
    <row r="25" spans="1:12" ht="19.2" customHeight="1" thickBot="1" x14ac:dyDescent="0.25">
      <c r="A25" s="383"/>
      <c r="B25" s="404"/>
      <c r="C25" s="253" t="str">
        <f>IF(入力!J91="","",入力!J91)</f>
        <v/>
      </c>
      <c r="D25" s="387" t="s">
        <v>223</v>
      </c>
      <c r="E25" s="254" t="str">
        <f>IF(入力!L91="","",入力!L91)</f>
        <v/>
      </c>
      <c r="F25" s="254" t="str">
        <f>IF(入力!M91="","",入力!M91)</f>
        <v/>
      </c>
      <c r="G25" s="254" t="str">
        <f>IF(入力!N91="","",入力!N91)</f>
        <v/>
      </c>
      <c r="H25" s="255" t="str">
        <f>IF(入力!O91="","",入力!O91)</f>
        <v/>
      </c>
      <c r="I25" s="254" t="str">
        <f>IF(入力!P91="","",入力!P91)</f>
        <v/>
      </c>
      <c r="J25" s="254" t="str">
        <f>IF(入力!P91="","",入力!P91)</f>
        <v/>
      </c>
      <c r="K25" s="256"/>
      <c r="L25" s="228"/>
    </row>
    <row r="26" spans="1:12" ht="19.2" customHeight="1" x14ac:dyDescent="0.2">
      <c r="A26" s="383"/>
      <c r="B26" s="403" t="str">
        <f>IF(入力!J92="","",B24+1)</f>
        <v/>
      </c>
      <c r="C26" s="287" t="str">
        <f>IF(入力!J92="","",入力!J92)</f>
        <v/>
      </c>
      <c r="D26" s="396" t="str">
        <f>IF(入力!K92="","",入力!K92)</f>
        <v/>
      </c>
      <c r="E26" s="288" t="str">
        <f>IF(入力!L92="","",入力!L92)</f>
        <v/>
      </c>
      <c r="F26" s="288" t="str">
        <f>IF(入力!M92="","",入力!M92)</f>
        <v/>
      </c>
      <c r="G26" s="288" t="str">
        <f>IF(入力!N92="","",入力!N92)</f>
        <v/>
      </c>
      <c r="H26" s="289" t="str">
        <f>IF(入力!O92="","",入力!O92)</f>
        <v/>
      </c>
      <c r="I26" s="288" t="str">
        <f>IF(入力!P92="","",入力!P92)</f>
        <v/>
      </c>
      <c r="J26" s="288" t="str">
        <f>IF(入力!P92="","",入力!P92)</f>
        <v/>
      </c>
      <c r="K26" s="290"/>
      <c r="L26" s="228"/>
    </row>
    <row r="27" spans="1:12" ht="19.2" customHeight="1" x14ac:dyDescent="0.2">
      <c r="A27" s="383"/>
      <c r="B27" s="397"/>
      <c r="C27" s="246" t="str">
        <f>IF(入力!J93="","",入力!J93)</f>
        <v/>
      </c>
      <c r="D27" s="395" t="s">
        <v>223</v>
      </c>
      <c r="E27" s="247" t="str">
        <f>IF(入力!L93="","",入力!L93)</f>
        <v/>
      </c>
      <c r="F27" s="247" t="str">
        <f>IF(入力!M93="","",入力!M93)</f>
        <v/>
      </c>
      <c r="G27" s="247" t="str">
        <f>IF(入力!N93="","",入力!N93)</f>
        <v/>
      </c>
      <c r="H27" s="248" t="str">
        <f>IF(入力!O93="","",入力!O93)</f>
        <v/>
      </c>
      <c r="I27" s="247" t="str">
        <f>IF(入力!P93="","",入力!P93)</f>
        <v/>
      </c>
      <c r="J27" s="247" t="str">
        <f>IF(入力!P93="","",入力!P93)</f>
        <v/>
      </c>
      <c r="K27" s="249"/>
      <c r="L27" s="228"/>
    </row>
    <row r="28" spans="1:12" ht="19.2" customHeight="1" x14ac:dyDescent="0.2">
      <c r="A28" s="383"/>
      <c r="B28" s="384" t="str">
        <f>IF(入力!J94="","",B26+1)</f>
        <v/>
      </c>
      <c r="C28" s="242" t="str">
        <f>IF(入力!J94="","",入力!J94)</f>
        <v/>
      </c>
      <c r="D28" s="386" t="str">
        <f>IF(入力!K94="","",入力!K94)</f>
        <v/>
      </c>
      <c r="E28" s="243" t="str">
        <f>IF(入力!L94="","",入力!L94)</f>
        <v/>
      </c>
      <c r="F28" s="243" t="str">
        <f>IF(入力!M94="","",入力!M94)</f>
        <v/>
      </c>
      <c r="G28" s="243" t="str">
        <f>IF(入力!N94="","",入力!N94)</f>
        <v/>
      </c>
      <c r="H28" s="244" t="str">
        <f>IF(入力!O94="","",入力!O94)</f>
        <v/>
      </c>
      <c r="I28" s="243" t="str">
        <f>IF(入力!P94="","",入力!P94)</f>
        <v/>
      </c>
      <c r="J28" s="243" t="str">
        <f>IF(入力!P94="","",入力!P94)</f>
        <v/>
      </c>
      <c r="K28" s="245"/>
      <c r="L28" s="228"/>
    </row>
    <row r="29" spans="1:12" ht="19.2" customHeight="1" x14ac:dyDescent="0.2">
      <c r="A29" s="383"/>
      <c r="B29" s="397"/>
      <c r="C29" s="246" t="str">
        <f>IF(入力!J95="","",入力!J95)</f>
        <v/>
      </c>
      <c r="D29" s="395" t="s">
        <v>223</v>
      </c>
      <c r="E29" s="247" t="str">
        <f>IF(入力!L95="","",入力!L95)</f>
        <v/>
      </c>
      <c r="F29" s="247" t="str">
        <f>IF(入力!M95="","",入力!M95)</f>
        <v/>
      </c>
      <c r="G29" s="247" t="str">
        <f>IF(入力!N95="","",入力!N95)</f>
        <v/>
      </c>
      <c r="H29" s="248" t="str">
        <f>IF(入力!O95="","",入力!O95)</f>
        <v/>
      </c>
      <c r="I29" s="247" t="str">
        <f>IF(入力!P95="","",入力!P95)</f>
        <v/>
      </c>
      <c r="J29" s="247" t="str">
        <f>IF(入力!P95="","",入力!P95)</f>
        <v/>
      </c>
      <c r="K29" s="249"/>
      <c r="L29" s="228"/>
    </row>
    <row r="30" spans="1:12" ht="19.2" customHeight="1" x14ac:dyDescent="0.2">
      <c r="A30" s="383"/>
      <c r="B30" s="384" t="str">
        <f>IF(入力!J96="","",B28+1)</f>
        <v/>
      </c>
      <c r="C30" s="242" t="str">
        <f>IF(入力!J96="","",入力!J96)</f>
        <v/>
      </c>
      <c r="D30" s="386" t="str">
        <f>IF(入力!K96="","",入力!K96)</f>
        <v/>
      </c>
      <c r="E30" s="243" t="str">
        <f>IF(入力!L96="","",入力!L96)</f>
        <v/>
      </c>
      <c r="F30" s="243" t="str">
        <f>IF(入力!M96="","",入力!M96)</f>
        <v/>
      </c>
      <c r="G30" s="243" t="str">
        <f>IF(入力!N96="","",入力!N96)</f>
        <v/>
      </c>
      <c r="H30" s="244" t="str">
        <f>IF(入力!O96="","",入力!O96)</f>
        <v/>
      </c>
      <c r="I30" s="243" t="str">
        <f>IF(入力!P96="","",入力!P96)</f>
        <v/>
      </c>
      <c r="J30" s="243" t="str">
        <f>IF(入力!P96="","",入力!P96)</f>
        <v/>
      </c>
      <c r="K30" s="245"/>
      <c r="L30" s="228"/>
    </row>
    <row r="31" spans="1:12" ht="19.2" customHeight="1" x14ac:dyDescent="0.2">
      <c r="A31" s="383"/>
      <c r="B31" s="394"/>
      <c r="C31" s="246" t="str">
        <f>IF(入力!J97="","",入力!J97)</f>
        <v/>
      </c>
      <c r="D31" s="395" t="s">
        <v>223</v>
      </c>
      <c r="E31" s="247" t="str">
        <f>IF(入力!L97="","",入力!L97)</f>
        <v/>
      </c>
      <c r="F31" s="247" t="str">
        <f>IF(入力!M97="","",入力!M97)</f>
        <v/>
      </c>
      <c r="G31" s="247" t="str">
        <f>IF(入力!N97="","",入力!N97)</f>
        <v/>
      </c>
      <c r="H31" s="248" t="str">
        <f>IF(入力!O97="","",入力!O97)</f>
        <v/>
      </c>
      <c r="I31" s="247" t="str">
        <f>IF(入力!P97="","",入力!P97)</f>
        <v/>
      </c>
      <c r="J31" s="247" t="str">
        <f>IF(入力!P97="","",入力!P97)</f>
        <v/>
      </c>
      <c r="K31" s="249"/>
      <c r="L31" s="228"/>
    </row>
    <row r="32" spans="1:12" ht="19.2" customHeight="1" x14ac:dyDescent="0.2">
      <c r="A32" s="383"/>
      <c r="B32" s="384" t="str">
        <f>IF(入力!J98="","",B30+1)</f>
        <v/>
      </c>
      <c r="C32" s="242" t="str">
        <f>IF(入力!J98="","",入力!J98)</f>
        <v/>
      </c>
      <c r="D32" s="386" t="str">
        <f>IF(入力!K98="","",入力!K98)</f>
        <v/>
      </c>
      <c r="E32" s="243" t="str">
        <f>IF(入力!L98="","",入力!L98)</f>
        <v/>
      </c>
      <c r="F32" s="243" t="str">
        <f>IF(入力!M98="","",入力!M98)</f>
        <v/>
      </c>
      <c r="G32" s="243" t="str">
        <f>IF(入力!N98="","",入力!N98)</f>
        <v/>
      </c>
      <c r="H32" s="244" t="str">
        <f>IF(入力!O98="","",入力!O98)</f>
        <v/>
      </c>
      <c r="I32" s="243" t="str">
        <f>IF(入力!P98="","",入力!P98)</f>
        <v/>
      </c>
      <c r="J32" s="243" t="str">
        <f>IF(入力!P98="","",入力!P98)</f>
        <v/>
      </c>
      <c r="K32" s="245"/>
      <c r="L32" s="228"/>
    </row>
    <row r="33" spans="1:12" ht="19.2" customHeight="1" x14ac:dyDescent="0.2">
      <c r="A33" s="383"/>
      <c r="B33" s="394"/>
      <c r="C33" s="246" t="str">
        <f>IF(入力!J99="","",入力!J99)</f>
        <v/>
      </c>
      <c r="D33" s="395" t="s">
        <v>223</v>
      </c>
      <c r="E33" s="247" t="str">
        <f>IF(入力!L99="","",入力!L99)</f>
        <v/>
      </c>
      <c r="F33" s="247" t="str">
        <f>IF(入力!M99="","",入力!M99)</f>
        <v/>
      </c>
      <c r="G33" s="247" t="str">
        <f>IF(入力!N99="","",入力!N99)</f>
        <v/>
      </c>
      <c r="H33" s="248" t="str">
        <f>IF(入力!O99="","",入力!O99)</f>
        <v/>
      </c>
      <c r="I33" s="247" t="str">
        <f>IF(入力!P99="","",入力!P99)</f>
        <v/>
      </c>
      <c r="J33" s="247" t="str">
        <f>IF(入力!P99="","",入力!P99)</f>
        <v/>
      </c>
      <c r="K33" s="249"/>
      <c r="L33" s="228"/>
    </row>
    <row r="34" spans="1:12" ht="19.2" customHeight="1" x14ac:dyDescent="0.2">
      <c r="A34" s="383"/>
      <c r="B34" s="384" t="str">
        <f>IF(入力!J100="","",B32+1)</f>
        <v/>
      </c>
      <c r="C34" s="242" t="str">
        <f>IF(入力!J100="","",入力!J100)</f>
        <v/>
      </c>
      <c r="D34" s="386" t="str">
        <f>IF(入力!K100="","",入力!K100)</f>
        <v/>
      </c>
      <c r="E34" s="243" t="str">
        <f>IF(入力!L100="","",入力!L100)</f>
        <v/>
      </c>
      <c r="F34" s="243" t="str">
        <f>IF(入力!M100="","",入力!M100)</f>
        <v/>
      </c>
      <c r="G34" s="243" t="str">
        <f>IF(入力!N100="","",入力!N100)</f>
        <v/>
      </c>
      <c r="H34" s="244" t="str">
        <f>IF(入力!O100="","",入力!O100)</f>
        <v/>
      </c>
      <c r="I34" s="243" t="str">
        <f>IF(入力!P100="","",入力!P100)</f>
        <v/>
      </c>
      <c r="J34" s="243" t="str">
        <f>IF(入力!P100="","",入力!P100)</f>
        <v/>
      </c>
      <c r="K34" s="245"/>
      <c r="L34" s="228"/>
    </row>
    <row r="35" spans="1:12" ht="19.2" customHeight="1" thickBot="1" x14ac:dyDescent="0.25">
      <c r="A35" s="383"/>
      <c r="B35" s="385"/>
      <c r="C35" s="253" t="str">
        <f>IF(入力!J101="","",入力!J101)</f>
        <v/>
      </c>
      <c r="D35" s="387" t="s">
        <v>223</v>
      </c>
      <c r="E35" s="254" t="str">
        <f>IF(入力!L101="","",入力!L101)</f>
        <v/>
      </c>
      <c r="F35" s="254" t="str">
        <f>IF(入力!M101="","",入力!M101)</f>
        <v/>
      </c>
      <c r="G35" s="254" t="str">
        <f>IF(入力!N101="","",入力!N101)</f>
        <v/>
      </c>
      <c r="H35" s="255" t="str">
        <f>IF(入力!O101="","",入力!O101)</f>
        <v/>
      </c>
      <c r="I35" s="254" t="str">
        <f>IF(入力!P101="","",入力!P101)</f>
        <v/>
      </c>
      <c r="J35" s="254" t="str">
        <f>IF(入力!P101="","",入力!P101)</f>
        <v/>
      </c>
      <c r="K35" s="256"/>
      <c r="L35" s="228"/>
    </row>
    <row r="36" spans="1:12" ht="19.2" customHeight="1" x14ac:dyDescent="0.2">
      <c r="A36" s="383"/>
      <c r="B36" s="403" t="str">
        <f>IF(入力!J102="","",B34+1)</f>
        <v/>
      </c>
      <c r="C36" s="287" t="str">
        <f>IF(入力!J102="","",入力!J102)</f>
        <v/>
      </c>
      <c r="D36" s="396" t="str">
        <f>IF(入力!K102="","",入力!K102)</f>
        <v/>
      </c>
      <c r="E36" s="288" t="str">
        <f>IF(入力!L102="","",入力!L102)</f>
        <v/>
      </c>
      <c r="F36" s="288" t="str">
        <f>IF(入力!M102="","",入力!M102)</f>
        <v/>
      </c>
      <c r="G36" s="288" t="str">
        <f>IF(入力!N102="","",入力!N102)</f>
        <v/>
      </c>
      <c r="H36" s="289" t="str">
        <f>IF(入力!O102="","",入力!O102)</f>
        <v/>
      </c>
      <c r="I36" s="288" t="str">
        <f>IF(入力!P102="","",入力!P102)</f>
        <v/>
      </c>
      <c r="J36" s="288" t="str">
        <f>IF(入力!P102="","",入力!P102)</f>
        <v/>
      </c>
      <c r="K36" s="290"/>
      <c r="L36" s="228"/>
    </row>
    <row r="37" spans="1:12" ht="19.2" customHeight="1" x14ac:dyDescent="0.2">
      <c r="A37" s="383"/>
      <c r="B37" s="394"/>
      <c r="C37" s="250" t="str">
        <f>IF(入力!J103="","",入力!J103)</f>
        <v/>
      </c>
      <c r="D37" s="395" t="s">
        <v>223</v>
      </c>
      <c r="E37" s="251" t="str">
        <f>IF(入力!L103="","",入力!L103)</f>
        <v/>
      </c>
      <c r="F37" s="251" t="str">
        <f>IF(入力!M103="","",入力!M103)</f>
        <v/>
      </c>
      <c r="G37" s="251" t="str">
        <f>IF(入力!N103="","",入力!N103)</f>
        <v/>
      </c>
      <c r="H37" s="252" t="str">
        <f>IF(入力!O103="","",入力!O103)</f>
        <v/>
      </c>
      <c r="I37" s="247" t="str">
        <f>IF(入力!P103="","",入力!P103)</f>
        <v/>
      </c>
      <c r="J37" s="247" t="str">
        <f>IF(入力!P103="","",入力!P103)</f>
        <v/>
      </c>
      <c r="K37" s="249"/>
      <c r="L37" s="228"/>
    </row>
    <row r="38" spans="1:12" ht="19.2" customHeight="1" x14ac:dyDescent="0.2">
      <c r="A38" s="383"/>
      <c r="B38" s="384" t="str">
        <f>IF(入力!J104="","",B36+1)</f>
        <v/>
      </c>
      <c r="C38" s="242" t="str">
        <f>IF(入力!J104="","",入力!J104)</f>
        <v/>
      </c>
      <c r="D38" s="386" t="str">
        <f>IF(入力!K104="","",入力!K104)</f>
        <v/>
      </c>
      <c r="E38" s="243" t="str">
        <f>IF(入力!L104="","",入力!L104)</f>
        <v/>
      </c>
      <c r="F38" s="243" t="str">
        <f>IF(入力!M104="","",入力!M104)</f>
        <v/>
      </c>
      <c r="G38" s="243" t="str">
        <f>IF(入力!N104="","",入力!N104)</f>
        <v/>
      </c>
      <c r="H38" s="244" t="str">
        <f>IF(入力!O104="","",入力!O104)</f>
        <v/>
      </c>
      <c r="I38" s="243" t="str">
        <f>IF(入力!P104="","",入力!P104)</f>
        <v/>
      </c>
      <c r="J38" s="243" t="str">
        <f>IF(入力!P104="","",入力!P104)</f>
        <v/>
      </c>
      <c r="K38" s="245"/>
      <c r="L38" s="228"/>
    </row>
    <row r="39" spans="1:12" ht="19.2" customHeight="1" x14ac:dyDescent="0.2">
      <c r="A39" s="383"/>
      <c r="B39" s="394"/>
      <c r="C39" s="246" t="str">
        <f>IF(入力!J105="","",入力!J105)</f>
        <v/>
      </c>
      <c r="D39" s="395" t="s">
        <v>223</v>
      </c>
      <c r="E39" s="247" t="str">
        <f>IF(入力!L105="","",入力!L105)</f>
        <v/>
      </c>
      <c r="F39" s="247" t="str">
        <f>IF(入力!M105="","",入力!M105)</f>
        <v/>
      </c>
      <c r="G39" s="247" t="str">
        <f>IF(入力!N105="","",入力!N105)</f>
        <v/>
      </c>
      <c r="H39" s="248" t="str">
        <f>IF(入力!O105="","",入力!O105)</f>
        <v/>
      </c>
      <c r="I39" s="247" t="str">
        <f>IF(入力!P105="","",入力!P105)</f>
        <v/>
      </c>
      <c r="J39" s="247" t="str">
        <f>IF(入力!P105="","",入力!P105)</f>
        <v/>
      </c>
      <c r="K39" s="249"/>
      <c r="L39" s="228"/>
    </row>
    <row r="40" spans="1:12" ht="19.2" customHeight="1" x14ac:dyDescent="0.2">
      <c r="A40" s="383"/>
      <c r="B40" s="384" t="str">
        <f>IF(入力!J106="","",B38+1)</f>
        <v/>
      </c>
      <c r="C40" s="242" t="str">
        <f>IF(入力!J106="","",入力!J106)</f>
        <v/>
      </c>
      <c r="D40" s="386" t="str">
        <f>IF(入力!K106="","",入力!K106)</f>
        <v/>
      </c>
      <c r="E40" s="243" t="str">
        <f>IF(入力!L106="","",入力!L106)</f>
        <v/>
      </c>
      <c r="F40" s="243" t="str">
        <f>IF(入力!M106="","",入力!M106)</f>
        <v/>
      </c>
      <c r="G40" s="243" t="str">
        <f>IF(入力!N106="","",入力!N106)</f>
        <v/>
      </c>
      <c r="H40" s="244" t="str">
        <f>IF(入力!O106="","",入力!O106)</f>
        <v/>
      </c>
      <c r="I40" s="243" t="str">
        <f>IF(入力!P106="","",入力!P106)</f>
        <v/>
      </c>
      <c r="J40" s="243" t="str">
        <f>IF(入力!P106="","",入力!P106)</f>
        <v/>
      </c>
      <c r="K40" s="245"/>
      <c r="L40" s="228"/>
    </row>
    <row r="41" spans="1:12" ht="19.2" customHeight="1" x14ac:dyDescent="0.2">
      <c r="A41" s="383"/>
      <c r="B41" s="394"/>
      <c r="C41" s="246" t="str">
        <f>IF(入力!J107="","",入力!J107)</f>
        <v/>
      </c>
      <c r="D41" s="395" t="s">
        <v>223</v>
      </c>
      <c r="E41" s="247" t="str">
        <f>IF(入力!L107="","",入力!L107)</f>
        <v/>
      </c>
      <c r="F41" s="247" t="str">
        <f>IF(入力!M107="","",入力!M107)</f>
        <v/>
      </c>
      <c r="G41" s="247" t="str">
        <f>IF(入力!N107="","",入力!N107)</f>
        <v/>
      </c>
      <c r="H41" s="248" t="str">
        <f>IF(入力!O107="","",入力!O107)</f>
        <v/>
      </c>
      <c r="I41" s="247" t="str">
        <f>IF(入力!P107="","",入力!P107)</f>
        <v/>
      </c>
      <c r="J41" s="247" t="str">
        <f>IF(入力!P107="","",入力!P107)</f>
        <v/>
      </c>
      <c r="K41" s="249"/>
      <c r="L41" s="228"/>
    </row>
    <row r="42" spans="1:12" ht="19.2" customHeight="1" x14ac:dyDescent="0.2">
      <c r="A42" s="383"/>
      <c r="B42" s="384" t="str">
        <f>IF(入力!J108="","",B40+1)</f>
        <v/>
      </c>
      <c r="C42" s="242" t="str">
        <f>IF(入力!J108="","",入力!J108)</f>
        <v/>
      </c>
      <c r="D42" s="386" t="str">
        <f>IF(入力!K108="","",入力!K108)</f>
        <v/>
      </c>
      <c r="E42" s="243" t="str">
        <f>IF(入力!L108="","",入力!L108)</f>
        <v/>
      </c>
      <c r="F42" s="243" t="str">
        <f>IF(入力!M108="","",入力!M108)</f>
        <v/>
      </c>
      <c r="G42" s="243" t="str">
        <f>IF(入力!N108="","",入力!N108)</f>
        <v/>
      </c>
      <c r="H42" s="244" t="str">
        <f>IF(入力!O108="","",入力!O108)</f>
        <v/>
      </c>
      <c r="I42" s="243" t="str">
        <f>IF(入力!P108="","",入力!P108)</f>
        <v/>
      </c>
      <c r="J42" s="243" t="str">
        <f>IF(入力!P108="","",入力!P108)</f>
        <v/>
      </c>
      <c r="K42" s="245"/>
      <c r="L42" s="228"/>
    </row>
    <row r="43" spans="1:12" ht="19.2" customHeight="1" x14ac:dyDescent="0.2">
      <c r="A43" s="383"/>
      <c r="B43" s="394"/>
      <c r="C43" s="250" t="str">
        <f>IF(入力!J109="","",入力!J109)</f>
        <v/>
      </c>
      <c r="D43" s="395" t="s">
        <v>223</v>
      </c>
      <c r="E43" s="251" t="str">
        <f>IF(入力!L109="","",入力!L109)</f>
        <v/>
      </c>
      <c r="F43" s="251" t="str">
        <f>IF(入力!M109="","",入力!M109)</f>
        <v/>
      </c>
      <c r="G43" s="251" t="str">
        <f>IF(入力!N109="","",入力!N109)</f>
        <v/>
      </c>
      <c r="H43" s="252" t="str">
        <f>IF(入力!O109="","",入力!O109)</f>
        <v/>
      </c>
      <c r="I43" s="247" t="str">
        <f>IF(入力!P109="","",入力!P109)</f>
        <v/>
      </c>
      <c r="J43" s="247" t="str">
        <f>IF(入力!P109="","",入力!P109)</f>
        <v/>
      </c>
      <c r="K43" s="249"/>
      <c r="L43" s="228"/>
    </row>
    <row r="44" spans="1:12" ht="19.2" customHeight="1" x14ac:dyDescent="0.2">
      <c r="A44" s="383"/>
      <c r="B44" s="384" t="str">
        <f>IF(入力!J110="","",B42+1)</f>
        <v/>
      </c>
      <c r="C44" s="242" t="str">
        <f>IF(入力!J110="","",入力!J110)</f>
        <v/>
      </c>
      <c r="D44" s="386" t="str">
        <f>IF(入力!K110="","",入力!K110)</f>
        <v/>
      </c>
      <c r="E44" s="243" t="str">
        <f>IF(入力!L110="","",入力!L110)</f>
        <v/>
      </c>
      <c r="F44" s="243" t="str">
        <f>IF(入力!M110="","",入力!M110)</f>
        <v/>
      </c>
      <c r="G44" s="243" t="str">
        <f>IF(入力!N110="","",入力!N110)</f>
        <v/>
      </c>
      <c r="H44" s="244" t="str">
        <f>IF(入力!O110="","",入力!O110)</f>
        <v/>
      </c>
      <c r="I44" s="243" t="str">
        <f>IF(入力!P110="","",入力!P110)</f>
        <v/>
      </c>
      <c r="J44" s="243" t="str">
        <f>IF(入力!P110="","",入力!P110)</f>
        <v/>
      </c>
      <c r="K44" s="245"/>
      <c r="L44" s="228"/>
    </row>
    <row r="45" spans="1:12" ht="19.2" customHeight="1" thickBot="1" x14ac:dyDescent="0.25">
      <c r="A45" s="383"/>
      <c r="B45" s="385"/>
      <c r="C45" s="253" t="str">
        <f>IF(入力!J111="","",入力!J111)</f>
        <v/>
      </c>
      <c r="D45" s="387" t="s">
        <v>223</v>
      </c>
      <c r="E45" s="254" t="str">
        <f>IF(入力!L111="","",入力!L111)</f>
        <v/>
      </c>
      <c r="F45" s="254" t="str">
        <f>IF(入力!M111="","",入力!M111)</f>
        <v/>
      </c>
      <c r="G45" s="254" t="str">
        <f>IF(入力!N111="","",入力!N111)</f>
        <v/>
      </c>
      <c r="H45" s="255" t="str">
        <f>IF(入力!O111="","",入力!O111)</f>
        <v/>
      </c>
      <c r="I45" s="254" t="str">
        <f>IF(入力!P111="","",入力!P111)</f>
        <v/>
      </c>
      <c r="J45" s="254" t="str">
        <f>IF(入力!P111="","",入力!P111)</f>
        <v/>
      </c>
      <c r="K45" s="256"/>
      <c r="L45" s="228"/>
    </row>
    <row r="46" spans="1:12" ht="30" customHeight="1" x14ac:dyDescent="0.2">
      <c r="A46" s="383"/>
      <c r="B46" s="388" t="s">
        <v>76</v>
      </c>
      <c r="C46" s="388"/>
      <c r="D46" s="388"/>
      <c r="E46" s="388"/>
      <c r="F46" s="388"/>
      <c r="G46" s="388"/>
      <c r="H46" s="388"/>
      <c r="I46" s="388"/>
      <c r="J46" s="389"/>
      <c r="K46" s="389"/>
      <c r="L46" s="228"/>
    </row>
    <row r="47" spans="1:12" ht="5.0999999999999996" hidden="1" customHeight="1" thickBot="1" x14ac:dyDescent="0.25">
      <c r="A47" s="38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228"/>
    </row>
    <row r="48" spans="1:12" ht="24.75" hidden="1" customHeight="1" thickTop="1" x14ac:dyDescent="0.2">
      <c r="A48" s="383"/>
      <c r="B48" s="14"/>
      <c r="C48" s="14"/>
      <c r="D48" s="14"/>
      <c r="E48" s="390" t="s">
        <v>77</v>
      </c>
      <c r="F48" s="391"/>
      <c r="G48" s="391"/>
      <c r="H48" s="391"/>
      <c r="I48" s="391"/>
      <c r="J48" s="392"/>
      <c r="L48" s="228"/>
    </row>
    <row r="49" spans="1:12" ht="15" hidden="1" customHeight="1" x14ac:dyDescent="0.2">
      <c r="A49" s="383"/>
      <c r="B49" s="14"/>
      <c r="C49" s="14"/>
      <c r="D49" s="22"/>
      <c r="E49" s="232"/>
      <c r="F49" s="233" t="s">
        <v>78</v>
      </c>
      <c r="G49" s="393" t="str">
        <f>IF(入力!D10="","",入力!D10)</f>
        <v/>
      </c>
      <c r="H49" s="393" t="s">
        <v>223</v>
      </c>
      <c r="I49" s="22" t="s">
        <v>79</v>
      </c>
      <c r="J49" s="234"/>
      <c r="L49" s="228"/>
    </row>
    <row r="50" spans="1:12" ht="13.5" hidden="1" customHeight="1" x14ac:dyDescent="0.2">
      <c r="A50" s="383"/>
      <c r="B50" s="14"/>
      <c r="C50" s="14"/>
      <c r="D50" s="23"/>
      <c r="E50" s="232"/>
      <c r="F50" s="23" t="s">
        <v>80</v>
      </c>
      <c r="G50" s="23"/>
      <c r="H50" s="23"/>
      <c r="I50" s="23"/>
      <c r="J50" s="235"/>
      <c r="L50" s="228"/>
    </row>
    <row r="51" spans="1:12" ht="5.0999999999999996" hidden="1" customHeight="1" thickBot="1" x14ac:dyDescent="0.25">
      <c r="A51" s="383"/>
      <c r="B51" s="14"/>
      <c r="C51" s="14"/>
      <c r="D51" s="23"/>
      <c r="E51" s="236"/>
      <c r="F51" s="237"/>
      <c r="G51" s="237"/>
      <c r="H51" s="237"/>
      <c r="I51" s="237"/>
      <c r="J51" s="238"/>
      <c r="L51" s="228"/>
    </row>
    <row r="52" spans="1:12" x14ac:dyDescent="0.2">
      <c r="A52" s="383"/>
      <c r="B52" s="228"/>
      <c r="C52" s="228"/>
      <c r="D52" s="228"/>
      <c r="E52" s="228"/>
      <c r="F52" s="228"/>
      <c r="G52" s="228"/>
      <c r="H52" s="228"/>
      <c r="I52" s="228"/>
      <c r="J52" s="228"/>
      <c r="K52" s="228"/>
      <c r="L52" s="228"/>
    </row>
  </sheetData>
  <mergeCells count="43">
    <mergeCell ref="A1:A52"/>
    <mergeCell ref="B1:K1"/>
    <mergeCell ref="B4:K4"/>
    <mergeCell ref="B5:F5"/>
    <mergeCell ref="B6:K6"/>
    <mergeCell ref="H7:I7"/>
    <mergeCell ref="H8:I8"/>
    <mergeCell ref="H9:I10"/>
    <mergeCell ref="J9:J10"/>
    <mergeCell ref="B12:K12"/>
    <mergeCell ref="B16:B17"/>
    <mergeCell ref="D16:D17"/>
    <mergeCell ref="B18:B19"/>
    <mergeCell ref="D18:D19"/>
    <mergeCell ref="B20:B21"/>
    <mergeCell ref="D20:D21"/>
    <mergeCell ref="B22:B23"/>
    <mergeCell ref="D22:D23"/>
    <mergeCell ref="B24:B25"/>
    <mergeCell ref="D24:D25"/>
    <mergeCell ref="B26:B27"/>
    <mergeCell ref="D26:D27"/>
    <mergeCell ref="B28:B29"/>
    <mergeCell ref="D28:D29"/>
    <mergeCell ref="B30:B31"/>
    <mergeCell ref="D30:D31"/>
    <mergeCell ref="B38:B39"/>
    <mergeCell ref="D38:D39"/>
    <mergeCell ref="B32:B33"/>
    <mergeCell ref="D32:D33"/>
    <mergeCell ref="B34:B35"/>
    <mergeCell ref="D34:D35"/>
    <mergeCell ref="B36:B37"/>
    <mergeCell ref="D36:D37"/>
    <mergeCell ref="B46:K46"/>
    <mergeCell ref="E48:J48"/>
    <mergeCell ref="G49:H49"/>
    <mergeCell ref="B40:B41"/>
    <mergeCell ref="D40:D41"/>
    <mergeCell ref="B42:B43"/>
    <mergeCell ref="D42:D43"/>
    <mergeCell ref="B44:B45"/>
    <mergeCell ref="D44:D45"/>
  </mergeCells>
  <phoneticPr fontId="25"/>
  <printOptions horizontalCentered="1" verticalCentered="1"/>
  <pageMargins left="0.59055118110236227" right="0.59055118110236227" top="0.39370078740157483" bottom="0.39370078740157483" header="0" footer="0"/>
  <pageSetup paperSize="9" scale="96" fitToHeight="2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8B7A2-7073-4E71-B9EE-AC9066F91F12}">
  <sheetPr>
    <tabColor rgb="FF92D050"/>
  </sheetPr>
  <dimension ref="A2:B46"/>
  <sheetViews>
    <sheetView workbookViewId="0">
      <selection activeCell="E2" sqref="E2"/>
    </sheetView>
  </sheetViews>
  <sheetFormatPr defaultColWidth="8.69140625" defaultRowHeight="13.2" x14ac:dyDescent="0.2"/>
  <cols>
    <col min="1" max="1" width="4" bestFit="1" customWidth="1"/>
  </cols>
  <sheetData>
    <row r="2" spans="1:2" x14ac:dyDescent="0.2">
      <c r="A2" s="2" t="s">
        <v>85</v>
      </c>
      <c r="B2" s="56" t="s">
        <v>86</v>
      </c>
    </row>
    <row r="3" spans="1:2" x14ac:dyDescent="0.2">
      <c r="A3" s="56">
        <v>1</v>
      </c>
      <c r="B3" s="56" t="s">
        <v>87</v>
      </c>
    </row>
    <row r="4" spans="1:2" x14ac:dyDescent="0.2">
      <c r="A4" s="56">
        <v>2</v>
      </c>
      <c r="B4" s="56" t="s">
        <v>88</v>
      </c>
    </row>
    <row r="5" spans="1:2" x14ac:dyDescent="0.2">
      <c r="A5" s="56">
        <v>3</v>
      </c>
      <c r="B5" s="56" t="s">
        <v>89</v>
      </c>
    </row>
    <row r="6" spans="1:2" x14ac:dyDescent="0.2">
      <c r="A6" s="56">
        <v>4</v>
      </c>
      <c r="B6" s="56" t="s">
        <v>90</v>
      </c>
    </row>
    <row r="7" spans="1:2" x14ac:dyDescent="0.2">
      <c r="A7" s="56">
        <v>5</v>
      </c>
      <c r="B7" s="56" t="s">
        <v>91</v>
      </c>
    </row>
    <row r="8" spans="1:2" x14ac:dyDescent="0.2">
      <c r="A8" s="56">
        <v>6</v>
      </c>
      <c r="B8" s="56" t="s">
        <v>92</v>
      </c>
    </row>
    <row r="9" spans="1:2" x14ac:dyDescent="0.2">
      <c r="A9" s="56">
        <v>7</v>
      </c>
      <c r="B9" s="56" t="s">
        <v>93</v>
      </c>
    </row>
    <row r="10" spans="1:2" x14ac:dyDescent="0.2">
      <c r="A10" s="56">
        <v>8</v>
      </c>
      <c r="B10" s="56" t="s">
        <v>94</v>
      </c>
    </row>
    <row r="11" spans="1:2" x14ac:dyDescent="0.2">
      <c r="A11" s="56">
        <v>9</v>
      </c>
      <c r="B11" s="56" t="s">
        <v>95</v>
      </c>
    </row>
    <row r="12" spans="1:2" x14ac:dyDescent="0.2">
      <c r="A12" s="56">
        <v>10</v>
      </c>
      <c r="B12" s="56" t="s">
        <v>96</v>
      </c>
    </row>
    <row r="13" spans="1:2" x14ac:dyDescent="0.2">
      <c r="A13" s="56">
        <v>11</v>
      </c>
      <c r="B13" s="56" t="s">
        <v>97</v>
      </c>
    </row>
    <row r="14" spans="1:2" x14ac:dyDescent="0.2">
      <c r="A14" s="56">
        <v>12</v>
      </c>
      <c r="B14" s="56" t="s">
        <v>98</v>
      </c>
    </row>
    <row r="15" spans="1:2" x14ac:dyDescent="0.2">
      <c r="A15" s="56">
        <v>13</v>
      </c>
      <c r="B15" s="56" t="s">
        <v>99</v>
      </c>
    </row>
    <row r="16" spans="1:2" x14ac:dyDescent="0.2">
      <c r="A16" s="56">
        <v>14</v>
      </c>
      <c r="B16" s="56" t="s">
        <v>100</v>
      </c>
    </row>
    <row r="17" spans="1:2" x14ac:dyDescent="0.2">
      <c r="A17" s="56">
        <v>15</v>
      </c>
      <c r="B17" s="56" t="s">
        <v>101</v>
      </c>
    </row>
    <row r="18" spans="1:2" x14ac:dyDescent="0.2">
      <c r="A18" s="56">
        <v>16</v>
      </c>
      <c r="B18" s="56" t="s">
        <v>102</v>
      </c>
    </row>
    <row r="19" spans="1:2" x14ac:dyDescent="0.2">
      <c r="A19" s="56">
        <v>17</v>
      </c>
      <c r="B19" s="56" t="s">
        <v>103</v>
      </c>
    </row>
    <row r="20" spans="1:2" x14ac:dyDescent="0.2">
      <c r="A20" s="56">
        <v>18</v>
      </c>
      <c r="B20" s="56" t="s">
        <v>104</v>
      </c>
    </row>
    <row r="21" spans="1:2" x14ac:dyDescent="0.2">
      <c r="A21" s="56">
        <v>19</v>
      </c>
      <c r="B21" s="56" t="s">
        <v>105</v>
      </c>
    </row>
    <row r="22" spans="1:2" x14ac:dyDescent="0.2">
      <c r="A22" s="56">
        <v>20</v>
      </c>
      <c r="B22" s="56" t="s">
        <v>106</v>
      </c>
    </row>
    <row r="23" spans="1:2" x14ac:dyDescent="0.2">
      <c r="A23" s="56">
        <v>21</v>
      </c>
      <c r="B23" s="56" t="s">
        <v>107</v>
      </c>
    </row>
    <row r="24" spans="1:2" x14ac:dyDescent="0.2">
      <c r="A24" s="56">
        <v>22</v>
      </c>
      <c r="B24" s="56" t="s">
        <v>108</v>
      </c>
    </row>
    <row r="25" spans="1:2" x14ac:dyDescent="0.2">
      <c r="A25" s="56">
        <v>23</v>
      </c>
      <c r="B25" s="56" t="s">
        <v>109</v>
      </c>
    </row>
    <row r="26" spans="1:2" x14ac:dyDescent="0.2">
      <c r="A26" s="56">
        <v>24</v>
      </c>
      <c r="B26" s="56" t="s">
        <v>110</v>
      </c>
    </row>
    <row r="27" spans="1:2" x14ac:dyDescent="0.2">
      <c r="A27" s="56">
        <v>25</v>
      </c>
      <c r="B27" s="56" t="s">
        <v>111</v>
      </c>
    </row>
    <row r="28" spans="1:2" x14ac:dyDescent="0.2">
      <c r="A28" s="56">
        <v>26</v>
      </c>
      <c r="B28" s="56" t="s">
        <v>112</v>
      </c>
    </row>
    <row r="29" spans="1:2" x14ac:dyDescent="0.2">
      <c r="A29" s="56">
        <v>27</v>
      </c>
      <c r="B29" s="56" t="s">
        <v>113</v>
      </c>
    </row>
    <row r="30" spans="1:2" x14ac:dyDescent="0.2">
      <c r="A30" s="56">
        <v>28</v>
      </c>
      <c r="B30" s="56" t="s">
        <v>114</v>
      </c>
    </row>
    <row r="31" spans="1:2" x14ac:dyDescent="0.2">
      <c r="A31" s="56">
        <v>29</v>
      </c>
      <c r="B31" s="56" t="s">
        <v>115</v>
      </c>
    </row>
    <row r="32" spans="1:2" x14ac:dyDescent="0.2">
      <c r="A32" s="56">
        <v>30</v>
      </c>
      <c r="B32" s="56" t="s">
        <v>116</v>
      </c>
    </row>
    <row r="33" spans="1:2" x14ac:dyDescent="0.2">
      <c r="A33" s="56">
        <v>31</v>
      </c>
      <c r="B33" s="56" t="s">
        <v>117</v>
      </c>
    </row>
    <row r="34" spans="1:2" x14ac:dyDescent="0.2">
      <c r="A34" s="56">
        <v>32</v>
      </c>
      <c r="B34" s="56" t="s">
        <v>118</v>
      </c>
    </row>
    <row r="35" spans="1:2" x14ac:dyDescent="0.2">
      <c r="A35" s="56">
        <v>33</v>
      </c>
      <c r="B35" s="56" t="s">
        <v>119</v>
      </c>
    </row>
    <row r="36" spans="1:2" x14ac:dyDescent="0.2">
      <c r="A36" s="56">
        <v>34</v>
      </c>
      <c r="B36" s="56" t="s">
        <v>120</v>
      </c>
    </row>
    <row r="37" spans="1:2" x14ac:dyDescent="0.2">
      <c r="A37" s="56">
        <v>35</v>
      </c>
      <c r="B37" s="56" t="s">
        <v>121</v>
      </c>
    </row>
    <row r="38" spans="1:2" x14ac:dyDescent="0.2">
      <c r="A38" s="56">
        <v>36</v>
      </c>
      <c r="B38" s="56" t="s">
        <v>122</v>
      </c>
    </row>
    <row r="39" spans="1:2" x14ac:dyDescent="0.2">
      <c r="A39" s="56">
        <v>37</v>
      </c>
      <c r="B39" s="56" t="s">
        <v>123</v>
      </c>
    </row>
    <row r="40" spans="1:2" x14ac:dyDescent="0.2">
      <c r="A40" s="56">
        <v>38</v>
      </c>
      <c r="B40" s="56" t="s">
        <v>124</v>
      </c>
    </row>
    <row r="41" spans="1:2" x14ac:dyDescent="0.2">
      <c r="A41" s="56">
        <v>39</v>
      </c>
      <c r="B41" s="56" t="s">
        <v>125</v>
      </c>
    </row>
    <row r="42" spans="1:2" x14ac:dyDescent="0.2">
      <c r="A42" s="56">
        <v>40</v>
      </c>
      <c r="B42" s="56" t="s">
        <v>126</v>
      </c>
    </row>
    <row r="43" spans="1:2" x14ac:dyDescent="0.2">
      <c r="A43" s="56">
        <v>41</v>
      </c>
      <c r="B43" s="56" t="s">
        <v>127</v>
      </c>
    </row>
    <row r="44" spans="1:2" x14ac:dyDescent="0.2">
      <c r="A44" s="56">
        <v>42</v>
      </c>
      <c r="B44" s="56" t="s">
        <v>128</v>
      </c>
    </row>
    <row r="45" spans="1:2" x14ac:dyDescent="0.2">
      <c r="A45" s="56">
        <v>43</v>
      </c>
      <c r="B45" s="56" t="s">
        <v>129</v>
      </c>
    </row>
    <row r="46" spans="1:2" x14ac:dyDescent="0.2">
      <c r="A46" s="56">
        <v>44</v>
      </c>
      <c r="B46" s="56" t="s">
        <v>130</v>
      </c>
    </row>
  </sheetData>
  <phoneticPr fontId="2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40"/>
  <sheetViews>
    <sheetView workbookViewId="0">
      <selection sqref="A1:XFD1048576"/>
    </sheetView>
  </sheetViews>
  <sheetFormatPr defaultColWidth="6.23046875" defaultRowHeight="13.2" x14ac:dyDescent="0.2"/>
  <cols>
    <col min="1" max="1" width="4.23046875" customWidth="1"/>
    <col min="2" max="2" width="8.61328125" customWidth="1"/>
    <col min="3" max="3" width="3.3828125" style="141" customWidth="1"/>
    <col min="4" max="4" width="7.53515625" customWidth="1"/>
    <col min="5" max="5" width="8.23046875" customWidth="1"/>
    <col min="6" max="6" width="5.15234375" style="1" customWidth="1"/>
    <col min="7" max="7" width="6.53515625" customWidth="1"/>
    <col min="8" max="8" width="3.765625" style="1" customWidth="1"/>
    <col min="9" max="9" width="3.765625" customWidth="1"/>
    <col min="10" max="10" width="3.765625" style="1" customWidth="1"/>
    <col min="11" max="13" width="3.765625" customWidth="1"/>
    <col min="14" max="14" width="3.765625" style="1" customWidth="1"/>
    <col min="15" max="15" width="3.765625" customWidth="1"/>
    <col min="16" max="16" width="3.765625" style="1" customWidth="1"/>
    <col min="17" max="21" width="3.765625" customWidth="1"/>
    <col min="22" max="22" width="3.765625" style="1" customWidth="1"/>
    <col min="23" max="23" width="3.765625" customWidth="1"/>
    <col min="24" max="24" width="3.765625" style="1" customWidth="1"/>
    <col min="25" max="25" width="3.765625" customWidth="1"/>
    <col min="26" max="26" width="4.07421875" style="1" customWidth="1"/>
    <col min="27" max="27" width="4.07421875" customWidth="1"/>
    <col min="28" max="28" width="4.07421875" style="1" customWidth="1"/>
    <col min="29" max="29" width="4.07421875" customWidth="1"/>
  </cols>
  <sheetData>
    <row r="1" spans="1:29" ht="28.35" customHeight="1" x14ac:dyDescent="0.2">
      <c r="A1" s="412" t="s">
        <v>304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</row>
    <row r="2" spans="1:29" ht="18.899999999999999" customHeight="1" thickBot="1" x14ac:dyDescent="0.25">
      <c r="A2" s="140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  <c r="V2" s="411"/>
      <c r="W2" s="411"/>
      <c r="X2" s="411"/>
      <c r="Y2" s="411"/>
      <c r="Z2" s="411"/>
      <c r="AA2" s="411"/>
      <c r="AB2" s="411"/>
      <c r="AC2" s="411"/>
    </row>
    <row r="3" spans="1:29" s="153" customFormat="1" ht="177.75" customHeight="1" thickBot="1" x14ac:dyDescent="0.25">
      <c r="A3" s="142" t="s">
        <v>131</v>
      </c>
      <c r="B3" s="143" t="s">
        <v>132</v>
      </c>
      <c r="C3" s="143" t="s">
        <v>133</v>
      </c>
      <c r="D3" s="144" t="s">
        <v>134</v>
      </c>
      <c r="E3" s="145" t="s">
        <v>305</v>
      </c>
      <c r="F3" s="146" t="s">
        <v>306</v>
      </c>
      <c r="G3" s="147" t="s">
        <v>307</v>
      </c>
      <c r="H3" s="148" t="s">
        <v>308</v>
      </c>
      <c r="I3" s="149" t="s">
        <v>135</v>
      </c>
      <c r="J3" s="150" t="s">
        <v>309</v>
      </c>
      <c r="K3" s="144" t="s">
        <v>135</v>
      </c>
      <c r="L3" s="150" t="s">
        <v>310</v>
      </c>
      <c r="M3" s="144" t="s">
        <v>135</v>
      </c>
      <c r="N3" s="150" t="s">
        <v>311</v>
      </c>
      <c r="O3" s="149" t="s">
        <v>135</v>
      </c>
      <c r="P3" s="150" t="s">
        <v>312</v>
      </c>
      <c r="Q3" s="149" t="s">
        <v>135</v>
      </c>
      <c r="R3" s="151" t="s">
        <v>313</v>
      </c>
      <c r="S3" s="34" t="s">
        <v>136</v>
      </c>
      <c r="T3" s="151" t="s">
        <v>314</v>
      </c>
      <c r="U3" s="34" t="s">
        <v>135</v>
      </c>
      <c r="V3" s="150" t="s">
        <v>315</v>
      </c>
      <c r="W3" s="144" t="s">
        <v>135</v>
      </c>
      <c r="X3" s="150" t="s">
        <v>316</v>
      </c>
      <c r="Y3" s="149" t="s">
        <v>135</v>
      </c>
      <c r="Z3" s="150" t="s">
        <v>317</v>
      </c>
      <c r="AA3" s="152" t="s">
        <v>135</v>
      </c>
      <c r="AB3" s="150" t="s">
        <v>318</v>
      </c>
      <c r="AC3" s="149" t="s">
        <v>135</v>
      </c>
    </row>
    <row r="4" spans="1:29" ht="15.9" customHeight="1" x14ac:dyDescent="0.2">
      <c r="A4" s="154">
        <v>1</v>
      </c>
      <c r="B4" s="155" t="s">
        <v>138</v>
      </c>
      <c r="C4" s="35">
        <v>3</v>
      </c>
      <c r="D4" s="156" t="s">
        <v>137</v>
      </c>
      <c r="E4" s="157">
        <f t="shared" ref="E4:E67" si="0">SUM(G4,I4,K4,M4,O4,Q4,S4,U4,W4,Y4,AA4,AC4)</f>
        <v>123.5</v>
      </c>
      <c r="F4" s="158">
        <f t="shared" ref="F4:F67" si="1">RANK(E4,$E$4:$E$109)</f>
        <v>1</v>
      </c>
      <c r="G4" s="159">
        <v>83.5</v>
      </c>
      <c r="H4" s="160">
        <v>1</v>
      </c>
      <c r="I4" s="161">
        <f t="shared" ref="I4:I67" si="2">IF(H4="","",VLOOKUP(H4,H$117:I$137,2))</f>
        <v>33</v>
      </c>
      <c r="J4" s="160"/>
      <c r="K4" s="161" t="str">
        <f t="shared" ref="K4:K67" si="3">IF(J4="","",VLOOKUP(J4,J$117:K$137,2))</f>
        <v/>
      </c>
      <c r="L4" s="160"/>
      <c r="M4" s="161" t="str">
        <f t="shared" ref="M4:M67" si="4">IF(L4="","",VLOOKUP(L4,L$117:M$137,2))</f>
        <v/>
      </c>
      <c r="N4" s="160">
        <v>5</v>
      </c>
      <c r="O4" s="161">
        <f t="shared" ref="O4:O67" si="5">IF(N4="","",VLOOKUP(N4,N$117:O$139,2))</f>
        <v>7</v>
      </c>
      <c r="P4" s="160"/>
      <c r="Q4" s="161" t="str">
        <f t="shared" ref="Q4:Q67" si="6">IF(P4="","",VLOOKUP(P4,P$117:Q$137,2))</f>
        <v/>
      </c>
      <c r="R4" s="160"/>
      <c r="S4" s="161" t="str">
        <f t="shared" ref="S4:S67" si="7">IF(R4="","",VLOOKUP(R4,R$117:S$139,2))</f>
        <v/>
      </c>
      <c r="T4" s="160"/>
      <c r="U4" s="161" t="str">
        <f t="shared" ref="U4:U67" si="8">IF(T4="","",VLOOKUP(T4,T$117:U$137,2))</f>
        <v/>
      </c>
      <c r="V4" s="160"/>
      <c r="W4" s="161" t="str">
        <f t="shared" ref="W4:W67" si="9">IF(V4="","",VLOOKUP(V4,V$117:W$137,2))</f>
        <v/>
      </c>
      <c r="X4" s="160"/>
      <c r="Y4" s="161" t="str">
        <f t="shared" ref="Y4:Y67" si="10">IF(X4="","",VLOOKUP(X4,X$117:Y$139,2))</f>
        <v/>
      </c>
      <c r="Z4" s="160"/>
      <c r="AA4" s="161" t="str">
        <f t="shared" ref="AA4:AA67" si="11">IF(Z4="","",VLOOKUP(Z4,Z$117:AA$137,2))</f>
        <v/>
      </c>
      <c r="AB4" s="160"/>
      <c r="AC4" s="161" t="str">
        <f t="shared" ref="AC4:AC67" si="12">IF(AB4="","",VLOOKUP(AB4,AB$117:AC$137,2))</f>
        <v/>
      </c>
    </row>
    <row r="5" spans="1:29" ht="15.9" customHeight="1" x14ac:dyDescent="0.2">
      <c r="A5" s="162">
        <v>2</v>
      </c>
      <c r="B5" s="39" t="s">
        <v>139</v>
      </c>
      <c r="C5" s="2">
        <v>3</v>
      </c>
      <c r="D5" s="37" t="s">
        <v>137</v>
      </c>
      <c r="E5" s="163">
        <f t="shared" si="0"/>
        <v>88.5</v>
      </c>
      <c r="F5" s="164">
        <f t="shared" si="1"/>
        <v>2</v>
      </c>
      <c r="G5" s="165">
        <v>63.5</v>
      </c>
      <c r="H5" s="166">
        <v>16</v>
      </c>
      <c r="I5" s="167">
        <f t="shared" si="2"/>
        <v>3</v>
      </c>
      <c r="J5" s="166"/>
      <c r="K5" s="167" t="str">
        <f t="shared" si="3"/>
        <v/>
      </c>
      <c r="L5" s="166"/>
      <c r="M5" s="167" t="str">
        <f t="shared" si="4"/>
        <v/>
      </c>
      <c r="N5" s="166">
        <v>1</v>
      </c>
      <c r="O5" s="167">
        <f t="shared" si="5"/>
        <v>22</v>
      </c>
      <c r="P5" s="166"/>
      <c r="Q5" s="167" t="str">
        <f t="shared" si="6"/>
        <v/>
      </c>
      <c r="R5" s="166"/>
      <c r="S5" s="167" t="str">
        <f t="shared" si="7"/>
        <v/>
      </c>
      <c r="T5" s="166"/>
      <c r="U5" s="167" t="str">
        <f t="shared" si="8"/>
        <v/>
      </c>
      <c r="V5" s="166"/>
      <c r="W5" s="167" t="str">
        <f t="shared" si="9"/>
        <v/>
      </c>
      <c r="X5" s="166"/>
      <c r="Y5" s="167" t="str">
        <f t="shared" si="10"/>
        <v/>
      </c>
      <c r="Z5" s="166"/>
      <c r="AA5" s="167" t="str">
        <f t="shared" si="11"/>
        <v/>
      </c>
      <c r="AB5" s="166"/>
      <c r="AC5" s="167" t="str">
        <f t="shared" si="12"/>
        <v/>
      </c>
    </row>
    <row r="6" spans="1:29" ht="15.9" customHeight="1" x14ac:dyDescent="0.2">
      <c r="A6" s="162">
        <v>3</v>
      </c>
      <c r="B6" s="38" t="s">
        <v>319</v>
      </c>
      <c r="C6" s="2">
        <v>2</v>
      </c>
      <c r="D6" s="37" t="s">
        <v>137</v>
      </c>
      <c r="E6" s="163">
        <f t="shared" si="0"/>
        <v>88.5</v>
      </c>
      <c r="F6" s="164">
        <f t="shared" si="1"/>
        <v>2</v>
      </c>
      <c r="G6" s="165">
        <v>34.5</v>
      </c>
      <c r="H6" s="166">
        <v>2</v>
      </c>
      <c r="I6" s="167">
        <f t="shared" si="2"/>
        <v>21</v>
      </c>
      <c r="J6" s="166">
        <v>3</v>
      </c>
      <c r="K6" s="167">
        <f t="shared" si="3"/>
        <v>11</v>
      </c>
      <c r="L6" s="166">
        <v>4</v>
      </c>
      <c r="M6" s="167">
        <f t="shared" si="4"/>
        <v>12</v>
      </c>
      <c r="N6" s="166">
        <v>4</v>
      </c>
      <c r="O6" s="167">
        <f t="shared" si="5"/>
        <v>10</v>
      </c>
      <c r="P6" s="166"/>
      <c r="Q6" s="167" t="str">
        <f t="shared" si="6"/>
        <v/>
      </c>
      <c r="R6" s="166"/>
      <c r="S6" s="167" t="str">
        <f t="shared" si="7"/>
        <v/>
      </c>
      <c r="T6" s="166"/>
      <c r="U6" s="167" t="str">
        <f t="shared" si="8"/>
        <v/>
      </c>
      <c r="V6" s="166"/>
      <c r="W6" s="167" t="str">
        <f t="shared" si="9"/>
        <v/>
      </c>
      <c r="X6" s="166"/>
      <c r="Y6" s="167" t="str">
        <f t="shared" si="10"/>
        <v/>
      </c>
      <c r="Z6" s="166"/>
      <c r="AA6" s="167" t="str">
        <f t="shared" si="11"/>
        <v/>
      </c>
      <c r="AB6" s="166"/>
      <c r="AC6" s="167" t="str">
        <f t="shared" si="12"/>
        <v/>
      </c>
    </row>
    <row r="7" spans="1:29" ht="15.9" customHeight="1" x14ac:dyDescent="0.2">
      <c r="A7" s="162">
        <v>4</v>
      </c>
      <c r="B7" s="39" t="s">
        <v>320</v>
      </c>
      <c r="C7" s="2">
        <v>2</v>
      </c>
      <c r="D7" s="37" t="s">
        <v>142</v>
      </c>
      <c r="E7" s="163">
        <f t="shared" si="0"/>
        <v>78</v>
      </c>
      <c r="F7" s="164">
        <f t="shared" si="1"/>
        <v>4</v>
      </c>
      <c r="G7" s="165">
        <v>20</v>
      </c>
      <c r="H7" s="166">
        <v>5</v>
      </c>
      <c r="I7" s="167">
        <f t="shared" si="2"/>
        <v>10</v>
      </c>
      <c r="J7" s="166">
        <v>1</v>
      </c>
      <c r="K7" s="167">
        <f t="shared" si="3"/>
        <v>22</v>
      </c>
      <c r="L7" s="166">
        <v>3</v>
      </c>
      <c r="M7" s="167">
        <f t="shared" si="4"/>
        <v>16</v>
      </c>
      <c r="N7" s="166">
        <v>3</v>
      </c>
      <c r="O7" s="167">
        <f t="shared" si="5"/>
        <v>10</v>
      </c>
      <c r="P7" s="166"/>
      <c r="Q7" s="167" t="str">
        <f t="shared" si="6"/>
        <v/>
      </c>
      <c r="R7" s="166"/>
      <c r="S7" s="167" t="str">
        <f t="shared" si="7"/>
        <v/>
      </c>
      <c r="T7" s="166"/>
      <c r="U7" s="167" t="str">
        <f t="shared" si="8"/>
        <v/>
      </c>
      <c r="V7" s="166"/>
      <c r="W7" s="167" t="str">
        <f t="shared" si="9"/>
        <v/>
      </c>
      <c r="X7" s="166"/>
      <c r="Y7" s="167" t="str">
        <f t="shared" si="10"/>
        <v/>
      </c>
      <c r="Z7" s="166"/>
      <c r="AA7" s="167" t="str">
        <f t="shared" si="11"/>
        <v/>
      </c>
      <c r="AB7" s="166"/>
      <c r="AC7" s="167" t="str">
        <f t="shared" si="12"/>
        <v/>
      </c>
    </row>
    <row r="8" spans="1:29" ht="15.9" customHeight="1" x14ac:dyDescent="0.2">
      <c r="A8" s="162">
        <v>5</v>
      </c>
      <c r="B8" s="39" t="s">
        <v>154</v>
      </c>
      <c r="C8" s="2">
        <v>2</v>
      </c>
      <c r="D8" s="37" t="s">
        <v>142</v>
      </c>
      <c r="E8" s="163">
        <f t="shared" si="0"/>
        <v>71.75</v>
      </c>
      <c r="F8" s="164">
        <f t="shared" si="1"/>
        <v>5</v>
      </c>
      <c r="G8" s="165">
        <v>11.75</v>
      </c>
      <c r="H8" s="166">
        <v>3</v>
      </c>
      <c r="I8" s="167">
        <f t="shared" si="2"/>
        <v>16</v>
      </c>
      <c r="J8" s="166">
        <v>8</v>
      </c>
      <c r="K8" s="167">
        <f t="shared" si="3"/>
        <v>4</v>
      </c>
      <c r="L8" s="166">
        <v>1</v>
      </c>
      <c r="M8" s="167">
        <f t="shared" si="4"/>
        <v>33</v>
      </c>
      <c r="N8" s="166">
        <v>6</v>
      </c>
      <c r="O8" s="167">
        <f t="shared" si="5"/>
        <v>7</v>
      </c>
      <c r="P8" s="166"/>
      <c r="Q8" s="167" t="str">
        <f t="shared" si="6"/>
        <v/>
      </c>
      <c r="R8" s="166"/>
      <c r="S8" s="167" t="str">
        <f t="shared" si="7"/>
        <v/>
      </c>
      <c r="T8" s="166"/>
      <c r="U8" s="167" t="str">
        <f t="shared" si="8"/>
        <v/>
      </c>
      <c r="V8" s="166"/>
      <c r="W8" s="167" t="str">
        <f t="shared" si="9"/>
        <v/>
      </c>
      <c r="X8" s="166"/>
      <c r="Y8" s="167" t="str">
        <f t="shared" si="10"/>
        <v/>
      </c>
      <c r="Z8" s="166"/>
      <c r="AA8" s="167" t="str">
        <f t="shared" si="11"/>
        <v/>
      </c>
      <c r="AB8" s="166"/>
      <c r="AC8" s="167" t="str">
        <f t="shared" si="12"/>
        <v/>
      </c>
    </row>
    <row r="9" spans="1:29" ht="15.9" customHeight="1" x14ac:dyDescent="0.2">
      <c r="A9" s="162">
        <v>6</v>
      </c>
      <c r="B9" s="36" t="s">
        <v>321</v>
      </c>
      <c r="C9" s="2">
        <v>2</v>
      </c>
      <c r="D9" s="37" t="s">
        <v>137</v>
      </c>
      <c r="E9" s="163">
        <f t="shared" si="0"/>
        <v>70.5</v>
      </c>
      <c r="F9" s="164">
        <f t="shared" si="1"/>
        <v>6</v>
      </c>
      <c r="G9" s="165">
        <v>27.5</v>
      </c>
      <c r="H9" s="166">
        <v>16</v>
      </c>
      <c r="I9" s="167">
        <f t="shared" si="2"/>
        <v>3</v>
      </c>
      <c r="J9" s="166">
        <v>4</v>
      </c>
      <c r="K9" s="167">
        <f t="shared" si="3"/>
        <v>8</v>
      </c>
      <c r="L9" s="166">
        <v>2</v>
      </c>
      <c r="M9" s="167">
        <f t="shared" si="4"/>
        <v>21</v>
      </c>
      <c r="N9" s="166"/>
      <c r="O9" s="167" t="str">
        <f t="shared" si="5"/>
        <v/>
      </c>
      <c r="P9" s="166">
        <v>1</v>
      </c>
      <c r="Q9" s="167">
        <f t="shared" si="6"/>
        <v>11</v>
      </c>
      <c r="R9" s="166"/>
      <c r="S9" s="167" t="str">
        <f t="shared" si="7"/>
        <v/>
      </c>
      <c r="T9" s="166"/>
      <c r="U9" s="167" t="str">
        <f t="shared" si="8"/>
        <v/>
      </c>
      <c r="V9" s="166"/>
      <c r="W9" s="167" t="str">
        <f t="shared" si="9"/>
        <v/>
      </c>
      <c r="X9" s="166"/>
      <c r="Y9" s="167" t="str">
        <f t="shared" si="10"/>
        <v/>
      </c>
      <c r="Z9" s="166"/>
      <c r="AA9" s="167" t="str">
        <f t="shared" si="11"/>
        <v/>
      </c>
      <c r="AB9" s="166"/>
      <c r="AC9" s="167" t="str">
        <f t="shared" si="12"/>
        <v/>
      </c>
    </row>
    <row r="10" spans="1:29" ht="15.9" customHeight="1" x14ac:dyDescent="0.2">
      <c r="A10" s="162">
        <v>7</v>
      </c>
      <c r="B10" s="38" t="s">
        <v>144</v>
      </c>
      <c r="C10" s="2">
        <v>3</v>
      </c>
      <c r="D10" s="37" t="s">
        <v>137</v>
      </c>
      <c r="E10" s="163">
        <f t="shared" si="0"/>
        <v>44.625</v>
      </c>
      <c r="F10" s="164">
        <f t="shared" si="1"/>
        <v>7</v>
      </c>
      <c r="G10" s="165">
        <v>27.625</v>
      </c>
      <c r="H10" s="166">
        <v>4</v>
      </c>
      <c r="I10" s="167">
        <f t="shared" si="2"/>
        <v>12</v>
      </c>
      <c r="J10" s="166"/>
      <c r="K10" s="167" t="str">
        <f t="shared" si="3"/>
        <v/>
      </c>
      <c r="L10" s="166"/>
      <c r="M10" s="167" t="str">
        <f t="shared" si="4"/>
        <v/>
      </c>
      <c r="N10" s="166">
        <v>8</v>
      </c>
      <c r="O10" s="167">
        <f t="shared" si="5"/>
        <v>5</v>
      </c>
      <c r="P10" s="166"/>
      <c r="Q10" s="167" t="str">
        <f t="shared" si="6"/>
        <v/>
      </c>
      <c r="R10" s="166"/>
      <c r="S10" s="167" t="str">
        <f t="shared" si="7"/>
        <v/>
      </c>
      <c r="T10" s="166"/>
      <c r="U10" s="167" t="str">
        <f t="shared" si="8"/>
        <v/>
      </c>
      <c r="V10" s="166"/>
      <c r="W10" s="167" t="str">
        <f t="shared" si="9"/>
        <v/>
      </c>
      <c r="X10" s="166"/>
      <c r="Y10" s="167" t="str">
        <f t="shared" si="10"/>
        <v/>
      </c>
      <c r="Z10" s="166"/>
      <c r="AA10" s="167" t="str">
        <f t="shared" si="11"/>
        <v/>
      </c>
      <c r="AB10" s="166"/>
      <c r="AC10" s="167" t="str">
        <f t="shared" si="12"/>
        <v/>
      </c>
    </row>
    <row r="11" spans="1:29" ht="15.9" customHeight="1" x14ac:dyDescent="0.2">
      <c r="A11" s="162">
        <v>8</v>
      </c>
      <c r="B11" s="39" t="s">
        <v>45</v>
      </c>
      <c r="C11" s="2">
        <v>3</v>
      </c>
      <c r="D11" s="37" t="s">
        <v>143</v>
      </c>
      <c r="E11" s="163">
        <f t="shared" si="0"/>
        <v>44.5</v>
      </c>
      <c r="F11" s="164">
        <f t="shared" si="1"/>
        <v>8</v>
      </c>
      <c r="G11" s="165">
        <v>27.5</v>
      </c>
      <c r="H11" s="166">
        <v>16</v>
      </c>
      <c r="I11" s="167">
        <f t="shared" si="2"/>
        <v>3</v>
      </c>
      <c r="J11" s="166"/>
      <c r="K11" s="167" t="str">
        <f t="shared" si="3"/>
        <v/>
      </c>
      <c r="L11" s="166"/>
      <c r="M11" s="167" t="str">
        <f t="shared" si="4"/>
        <v/>
      </c>
      <c r="N11" s="166">
        <v>2</v>
      </c>
      <c r="O11" s="167">
        <f t="shared" si="5"/>
        <v>14</v>
      </c>
      <c r="P11" s="166"/>
      <c r="Q11" s="167" t="str">
        <f t="shared" si="6"/>
        <v/>
      </c>
      <c r="R11" s="166"/>
      <c r="S11" s="167" t="str">
        <f t="shared" si="7"/>
        <v/>
      </c>
      <c r="T11" s="166"/>
      <c r="U11" s="167" t="str">
        <f t="shared" si="8"/>
        <v/>
      </c>
      <c r="V11" s="166"/>
      <c r="W11" s="167" t="str">
        <f t="shared" si="9"/>
        <v/>
      </c>
      <c r="X11" s="166"/>
      <c r="Y11" s="167" t="str">
        <f t="shared" si="10"/>
        <v/>
      </c>
      <c r="Z11" s="166"/>
      <c r="AA11" s="167" t="str">
        <f t="shared" si="11"/>
        <v/>
      </c>
      <c r="AB11" s="166"/>
      <c r="AC11" s="167" t="str">
        <f t="shared" si="12"/>
        <v/>
      </c>
    </row>
    <row r="12" spans="1:29" ht="15.9" customHeight="1" x14ac:dyDescent="0.2">
      <c r="A12" s="162">
        <v>9</v>
      </c>
      <c r="B12" s="36" t="s">
        <v>141</v>
      </c>
      <c r="C12" s="2">
        <v>3</v>
      </c>
      <c r="D12" s="37" t="s">
        <v>142</v>
      </c>
      <c r="E12" s="163">
        <f t="shared" si="0"/>
        <v>42.875</v>
      </c>
      <c r="F12" s="164">
        <f t="shared" si="1"/>
        <v>9</v>
      </c>
      <c r="G12" s="165">
        <v>29.875</v>
      </c>
      <c r="H12" s="166">
        <v>7</v>
      </c>
      <c r="I12" s="167">
        <f t="shared" si="2"/>
        <v>8</v>
      </c>
      <c r="J12" s="166"/>
      <c r="K12" s="167" t="str">
        <f t="shared" si="3"/>
        <v/>
      </c>
      <c r="L12" s="166"/>
      <c r="M12" s="167" t="str">
        <f t="shared" si="4"/>
        <v/>
      </c>
      <c r="N12" s="166">
        <v>7</v>
      </c>
      <c r="O12" s="167">
        <f t="shared" si="5"/>
        <v>5</v>
      </c>
      <c r="P12" s="166"/>
      <c r="Q12" s="167" t="str">
        <f t="shared" si="6"/>
        <v/>
      </c>
      <c r="R12" s="166"/>
      <c r="S12" s="167" t="str">
        <f t="shared" si="7"/>
        <v/>
      </c>
      <c r="T12" s="166"/>
      <c r="U12" s="167" t="str">
        <f t="shared" si="8"/>
        <v/>
      </c>
      <c r="V12" s="166"/>
      <c r="W12" s="167" t="str">
        <f t="shared" si="9"/>
        <v/>
      </c>
      <c r="X12" s="166"/>
      <c r="Y12" s="167" t="str">
        <f t="shared" si="10"/>
        <v/>
      </c>
      <c r="Z12" s="166"/>
      <c r="AA12" s="167" t="str">
        <f t="shared" si="11"/>
        <v/>
      </c>
      <c r="AB12" s="166"/>
      <c r="AC12" s="167" t="str">
        <f t="shared" si="12"/>
        <v/>
      </c>
    </row>
    <row r="13" spans="1:29" ht="15.9" customHeight="1" x14ac:dyDescent="0.2">
      <c r="A13" s="162">
        <v>10</v>
      </c>
      <c r="B13" s="36" t="s">
        <v>322</v>
      </c>
      <c r="C13" s="2">
        <v>1</v>
      </c>
      <c r="D13" s="37" t="s">
        <v>137</v>
      </c>
      <c r="E13" s="163">
        <f t="shared" si="0"/>
        <v>40</v>
      </c>
      <c r="F13" s="164">
        <f t="shared" si="1"/>
        <v>10</v>
      </c>
      <c r="G13" s="165">
        <v>12</v>
      </c>
      <c r="H13" s="166">
        <v>8</v>
      </c>
      <c r="I13" s="167">
        <f t="shared" si="2"/>
        <v>6</v>
      </c>
      <c r="J13" s="166">
        <v>2</v>
      </c>
      <c r="K13" s="167">
        <f t="shared" si="3"/>
        <v>14</v>
      </c>
      <c r="L13" s="166">
        <v>16</v>
      </c>
      <c r="M13" s="167">
        <f t="shared" si="4"/>
        <v>3</v>
      </c>
      <c r="N13" s="166"/>
      <c r="O13" s="167" t="str">
        <f t="shared" si="5"/>
        <v/>
      </c>
      <c r="P13" s="166">
        <v>4</v>
      </c>
      <c r="Q13" s="167">
        <f t="shared" si="6"/>
        <v>5</v>
      </c>
      <c r="R13" s="166"/>
      <c r="S13" s="167" t="str">
        <f t="shared" si="7"/>
        <v/>
      </c>
      <c r="T13" s="166"/>
      <c r="U13" s="167" t="str">
        <f t="shared" si="8"/>
        <v/>
      </c>
      <c r="V13" s="166"/>
      <c r="W13" s="167" t="str">
        <f t="shared" si="9"/>
        <v/>
      </c>
      <c r="X13" s="166"/>
      <c r="Y13" s="167" t="str">
        <f t="shared" si="10"/>
        <v/>
      </c>
      <c r="Z13" s="166"/>
      <c r="AA13" s="167" t="str">
        <f t="shared" si="11"/>
        <v/>
      </c>
      <c r="AB13" s="166"/>
      <c r="AC13" s="167" t="str">
        <f t="shared" si="12"/>
        <v/>
      </c>
    </row>
    <row r="14" spans="1:29" ht="15.9" customHeight="1" x14ac:dyDescent="0.2">
      <c r="A14" s="162">
        <v>11</v>
      </c>
      <c r="B14" s="39" t="s">
        <v>238</v>
      </c>
      <c r="C14" s="2">
        <v>1</v>
      </c>
      <c r="D14" s="37" t="s">
        <v>137</v>
      </c>
      <c r="E14" s="163">
        <f t="shared" si="0"/>
        <v>33</v>
      </c>
      <c r="F14" s="164">
        <f t="shared" si="1"/>
        <v>11</v>
      </c>
      <c r="G14" s="165">
        <v>14</v>
      </c>
      <c r="H14" s="166">
        <v>16</v>
      </c>
      <c r="I14" s="167">
        <f t="shared" si="2"/>
        <v>3</v>
      </c>
      <c r="J14" s="166">
        <v>16</v>
      </c>
      <c r="K14" s="167">
        <f t="shared" si="3"/>
        <v>2</v>
      </c>
      <c r="L14" s="166">
        <v>5</v>
      </c>
      <c r="M14" s="167">
        <f t="shared" si="4"/>
        <v>10</v>
      </c>
      <c r="N14" s="166"/>
      <c r="O14" s="167" t="str">
        <f t="shared" si="5"/>
        <v/>
      </c>
      <c r="P14" s="166">
        <v>6</v>
      </c>
      <c r="Q14" s="167">
        <f t="shared" si="6"/>
        <v>4</v>
      </c>
      <c r="R14" s="166"/>
      <c r="S14" s="167" t="str">
        <f t="shared" si="7"/>
        <v/>
      </c>
      <c r="T14" s="166"/>
      <c r="U14" s="167" t="str">
        <f t="shared" si="8"/>
        <v/>
      </c>
      <c r="V14" s="166"/>
      <c r="W14" s="167" t="str">
        <f t="shared" si="9"/>
        <v/>
      </c>
      <c r="X14" s="166"/>
      <c r="Y14" s="167" t="str">
        <f t="shared" si="10"/>
        <v/>
      </c>
      <c r="Z14" s="166"/>
      <c r="AA14" s="167" t="str">
        <f t="shared" si="11"/>
        <v/>
      </c>
      <c r="AB14" s="166"/>
      <c r="AC14" s="167" t="str">
        <f t="shared" si="12"/>
        <v/>
      </c>
    </row>
    <row r="15" spans="1:29" ht="15.9" customHeight="1" x14ac:dyDescent="0.2">
      <c r="A15" s="162">
        <v>12</v>
      </c>
      <c r="B15" s="39" t="s">
        <v>323</v>
      </c>
      <c r="C15" s="2">
        <v>1</v>
      </c>
      <c r="D15" s="37" t="s">
        <v>143</v>
      </c>
      <c r="E15" s="163">
        <f t="shared" si="0"/>
        <v>25</v>
      </c>
      <c r="F15" s="164">
        <f t="shared" si="1"/>
        <v>12</v>
      </c>
      <c r="G15" s="165">
        <v>5</v>
      </c>
      <c r="H15" s="166">
        <v>16</v>
      </c>
      <c r="I15" s="167">
        <f t="shared" si="2"/>
        <v>3</v>
      </c>
      <c r="J15" s="166">
        <v>16</v>
      </c>
      <c r="K15" s="167">
        <f t="shared" si="3"/>
        <v>2</v>
      </c>
      <c r="L15" s="166">
        <v>7</v>
      </c>
      <c r="M15" s="167">
        <f t="shared" si="4"/>
        <v>8</v>
      </c>
      <c r="N15" s="166"/>
      <c r="O15" s="167" t="str">
        <f t="shared" si="5"/>
        <v/>
      </c>
      <c r="P15" s="166">
        <v>2</v>
      </c>
      <c r="Q15" s="167">
        <f t="shared" si="6"/>
        <v>7</v>
      </c>
      <c r="R15" s="166"/>
      <c r="S15" s="167" t="str">
        <f t="shared" si="7"/>
        <v/>
      </c>
      <c r="T15" s="166"/>
      <c r="U15" s="167" t="str">
        <f t="shared" si="8"/>
        <v/>
      </c>
      <c r="V15" s="166"/>
      <c r="W15" s="167" t="str">
        <f t="shared" si="9"/>
        <v/>
      </c>
      <c r="X15" s="166"/>
      <c r="Y15" s="167" t="str">
        <f t="shared" si="10"/>
        <v/>
      </c>
      <c r="Z15" s="166"/>
      <c r="AA15" s="167" t="str">
        <f t="shared" si="11"/>
        <v/>
      </c>
      <c r="AB15" s="166"/>
      <c r="AC15" s="167" t="str">
        <f t="shared" si="12"/>
        <v/>
      </c>
    </row>
    <row r="16" spans="1:29" ht="15.9" customHeight="1" x14ac:dyDescent="0.2">
      <c r="A16" s="162">
        <v>13</v>
      </c>
      <c r="B16" s="38" t="s">
        <v>145</v>
      </c>
      <c r="C16" s="2">
        <v>3</v>
      </c>
      <c r="D16" s="37" t="s">
        <v>142</v>
      </c>
      <c r="E16" s="163">
        <f t="shared" si="0"/>
        <v>24.25</v>
      </c>
      <c r="F16" s="164">
        <f t="shared" si="1"/>
        <v>13</v>
      </c>
      <c r="G16" s="165">
        <v>19.25</v>
      </c>
      <c r="H16" s="166">
        <v>16</v>
      </c>
      <c r="I16" s="167">
        <f t="shared" si="2"/>
        <v>3</v>
      </c>
      <c r="J16" s="166"/>
      <c r="K16" s="167" t="str">
        <f t="shared" si="3"/>
        <v/>
      </c>
      <c r="L16" s="166"/>
      <c r="M16" s="167" t="str">
        <f t="shared" si="4"/>
        <v/>
      </c>
      <c r="N16" s="166">
        <v>16</v>
      </c>
      <c r="O16" s="167">
        <f t="shared" si="5"/>
        <v>2</v>
      </c>
      <c r="P16" s="166"/>
      <c r="Q16" s="167" t="str">
        <f t="shared" si="6"/>
        <v/>
      </c>
      <c r="R16" s="166"/>
      <c r="S16" s="167" t="str">
        <f t="shared" si="7"/>
        <v/>
      </c>
      <c r="T16" s="166"/>
      <c r="U16" s="167" t="str">
        <f t="shared" si="8"/>
        <v/>
      </c>
      <c r="V16" s="166"/>
      <c r="W16" s="167" t="str">
        <f t="shared" si="9"/>
        <v/>
      </c>
      <c r="X16" s="166"/>
      <c r="Y16" s="167" t="str">
        <f t="shared" si="10"/>
        <v/>
      </c>
      <c r="Z16" s="166"/>
      <c r="AA16" s="167" t="str">
        <f t="shared" si="11"/>
        <v/>
      </c>
      <c r="AB16" s="166"/>
      <c r="AC16" s="167" t="str">
        <f t="shared" si="12"/>
        <v/>
      </c>
    </row>
    <row r="17" spans="1:29" ht="15.9" customHeight="1" x14ac:dyDescent="0.2">
      <c r="A17" s="162">
        <v>14</v>
      </c>
      <c r="B17" s="39" t="s">
        <v>324</v>
      </c>
      <c r="C17" s="2">
        <v>1</v>
      </c>
      <c r="D17" s="37" t="s">
        <v>137</v>
      </c>
      <c r="E17" s="163">
        <f t="shared" si="0"/>
        <v>24</v>
      </c>
      <c r="F17" s="164">
        <f t="shared" si="1"/>
        <v>14</v>
      </c>
      <c r="G17" s="165">
        <v>9</v>
      </c>
      <c r="H17" s="166">
        <v>16</v>
      </c>
      <c r="I17" s="167">
        <f t="shared" si="2"/>
        <v>3</v>
      </c>
      <c r="J17" s="166">
        <v>5</v>
      </c>
      <c r="K17" s="167">
        <f t="shared" si="3"/>
        <v>7</v>
      </c>
      <c r="L17" s="166">
        <v>16</v>
      </c>
      <c r="M17" s="167">
        <f t="shared" si="4"/>
        <v>3</v>
      </c>
      <c r="N17" s="166"/>
      <c r="O17" s="167" t="str">
        <f t="shared" si="5"/>
        <v/>
      </c>
      <c r="P17" s="166">
        <v>7</v>
      </c>
      <c r="Q17" s="167">
        <f t="shared" si="6"/>
        <v>2</v>
      </c>
      <c r="R17" s="166"/>
      <c r="S17" s="167" t="str">
        <f t="shared" si="7"/>
        <v/>
      </c>
      <c r="T17" s="166"/>
      <c r="U17" s="167" t="str">
        <f t="shared" si="8"/>
        <v/>
      </c>
      <c r="V17" s="166"/>
      <c r="W17" s="167" t="str">
        <f t="shared" si="9"/>
        <v/>
      </c>
      <c r="X17" s="166"/>
      <c r="Y17" s="167" t="str">
        <f t="shared" si="10"/>
        <v/>
      </c>
      <c r="Z17" s="166"/>
      <c r="AA17" s="167" t="str">
        <f t="shared" si="11"/>
        <v/>
      </c>
      <c r="AB17" s="166"/>
      <c r="AC17" s="167" t="str">
        <f t="shared" si="12"/>
        <v/>
      </c>
    </row>
    <row r="18" spans="1:29" ht="15.9" customHeight="1" x14ac:dyDescent="0.2">
      <c r="A18" s="162">
        <v>15</v>
      </c>
      <c r="B18" s="39" t="s">
        <v>325</v>
      </c>
      <c r="C18" s="2">
        <v>1</v>
      </c>
      <c r="D18" s="37" t="s">
        <v>137</v>
      </c>
      <c r="E18" s="163">
        <f t="shared" si="0"/>
        <v>21</v>
      </c>
      <c r="F18" s="164">
        <f t="shared" si="1"/>
        <v>15</v>
      </c>
      <c r="G18" s="165">
        <v>5</v>
      </c>
      <c r="H18" s="166">
        <v>16</v>
      </c>
      <c r="I18" s="167">
        <f t="shared" si="2"/>
        <v>3</v>
      </c>
      <c r="J18" s="166">
        <v>7</v>
      </c>
      <c r="K18" s="167">
        <f t="shared" si="3"/>
        <v>5</v>
      </c>
      <c r="L18" s="166">
        <v>16</v>
      </c>
      <c r="M18" s="167">
        <f t="shared" si="4"/>
        <v>3</v>
      </c>
      <c r="N18" s="166"/>
      <c r="O18" s="167" t="str">
        <f t="shared" si="5"/>
        <v/>
      </c>
      <c r="P18" s="166">
        <v>3</v>
      </c>
      <c r="Q18" s="167">
        <f t="shared" si="6"/>
        <v>5</v>
      </c>
      <c r="R18" s="166"/>
      <c r="S18" s="167" t="str">
        <f t="shared" si="7"/>
        <v/>
      </c>
      <c r="T18" s="166"/>
      <c r="U18" s="167" t="str">
        <f t="shared" si="8"/>
        <v/>
      </c>
      <c r="V18" s="166"/>
      <c r="W18" s="167" t="str">
        <f t="shared" si="9"/>
        <v/>
      </c>
      <c r="X18" s="166"/>
      <c r="Y18" s="167" t="str">
        <f t="shared" si="10"/>
        <v/>
      </c>
      <c r="Z18" s="166"/>
      <c r="AA18" s="167" t="str">
        <f t="shared" si="11"/>
        <v/>
      </c>
      <c r="AB18" s="166"/>
      <c r="AC18" s="167" t="str">
        <f t="shared" si="12"/>
        <v/>
      </c>
    </row>
    <row r="19" spans="1:29" ht="15.9" customHeight="1" x14ac:dyDescent="0.2">
      <c r="A19" s="162">
        <v>16</v>
      </c>
      <c r="B19" s="39" t="s">
        <v>146</v>
      </c>
      <c r="C19" s="2">
        <v>3</v>
      </c>
      <c r="D19" s="37" t="s">
        <v>142</v>
      </c>
      <c r="E19" s="163">
        <f t="shared" si="0"/>
        <v>20.875</v>
      </c>
      <c r="F19" s="164">
        <f t="shared" si="1"/>
        <v>16</v>
      </c>
      <c r="G19" s="165">
        <v>9.875</v>
      </c>
      <c r="H19" s="166">
        <v>6</v>
      </c>
      <c r="I19" s="167">
        <f t="shared" si="2"/>
        <v>9</v>
      </c>
      <c r="J19" s="166"/>
      <c r="K19" s="167" t="str">
        <f t="shared" si="3"/>
        <v/>
      </c>
      <c r="L19" s="166"/>
      <c r="M19" s="167" t="str">
        <f t="shared" si="4"/>
        <v/>
      </c>
      <c r="N19" s="166">
        <v>16</v>
      </c>
      <c r="O19" s="167">
        <f t="shared" si="5"/>
        <v>2</v>
      </c>
      <c r="P19" s="166"/>
      <c r="Q19" s="167" t="str">
        <f t="shared" si="6"/>
        <v/>
      </c>
      <c r="R19" s="166"/>
      <c r="S19" s="167" t="str">
        <f t="shared" si="7"/>
        <v/>
      </c>
      <c r="T19" s="166"/>
      <c r="U19" s="167" t="str">
        <f t="shared" si="8"/>
        <v/>
      </c>
      <c r="V19" s="166"/>
      <c r="W19" s="167" t="str">
        <f t="shared" si="9"/>
        <v/>
      </c>
      <c r="X19" s="166"/>
      <c r="Y19" s="167" t="str">
        <f t="shared" si="10"/>
        <v/>
      </c>
      <c r="Z19" s="166"/>
      <c r="AA19" s="167" t="str">
        <f t="shared" si="11"/>
        <v/>
      </c>
      <c r="AB19" s="166"/>
      <c r="AC19" s="167" t="str">
        <f t="shared" si="12"/>
        <v/>
      </c>
    </row>
    <row r="20" spans="1:29" ht="15.9" customHeight="1" x14ac:dyDescent="0.2">
      <c r="A20" s="162">
        <v>17</v>
      </c>
      <c r="B20" s="39" t="s">
        <v>326</v>
      </c>
      <c r="C20" s="2">
        <v>1</v>
      </c>
      <c r="D20" s="37" t="s">
        <v>180</v>
      </c>
      <c r="E20" s="163">
        <f t="shared" si="0"/>
        <v>19</v>
      </c>
      <c r="F20" s="164">
        <f t="shared" si="1"/>
        <v>17</v>
      </c>
      <c r="G20" s="165">
        <v>0</v>
      </c>
      <c r="H20" s="166"/>
      <c r="I20" s="167" t="str">
        <f t="shared" si="2"/>
        <v/>
      </c>
      <c r="J20" s="166">
        <v>6</v>
      </c>
      <c r="K20" s="167">
        <f t="shared" si="3"/>
        <v>6</v>
      </c>
      <c r="L20" s="166">
        <v>6</v>
      </c>
      <c r="M20" s="167">
        <f t="shared" si="4"/>
        <v>9</v>
      </c>
      <c r="N20" s="166"/>
      <c r="O20" s="167" t="str">
        <f t="shared" si="5"/>
        <v/>
      </c>
      <c r="P20" s="166">
        <v>5</v>
      </c>
      <c r="Q20" s="167">
        <f t="shared" si="6"/>
        <v>4</v>
      </c>
      <c r="R20" s="166"/>
      <c r="S20" s="167" t="str">
        <f t="shared" si="7"/>
        <v/>
      </c>
      <c r="T20" s="166"/>
      <c r="U20" s="167" t="str">
        <f t="shared" si="8"/>
        <v/>
      </c>
      <c r="V20" s="166"/>
      <c r="W20" s="167" t="str">
        <f t="shared" si="9"/>
        <v/>
      </c>
      <c r="X20" s="166"/>
      <c r="Y20" s="167" t="str">
        <f t="shared" si="10"/>
        <v/>
      </c>
      <c r="Z20" s="166"/>
      <c r="AA20" s="167" t="str">
        <f t="shared" si="11"/>
        <v/>
      </c>
      <c r="AB20" s="166"/>
      <c r="AC20" s="167" t="str">
        <f t="shared" si="12"/>
        <v/>
      </c>
    </row>
    <row r="21" spans="1:29" ht="15.9" customHeight="1" x14ac:dyDescent="0.2">
      <c r="A21" s="162">
        <v>18</v>
      </c>
      <c r="B21" s="39" t="s">
        <v>162</v>
      </c>
      <c r="C21" s="2">
        <v>2</v>
      </c>
      <c r="D21" s="37" t="s">
        <v>142</v>
      </c>
      <c r="E21" s="163">
        <f t="shared" si="0"/>
        <v>16</v>
      </c>
      <c r="F21" s="164">
        <f t="shared" si="1"/>
        <v>18</v>
      </c>
      <c r="G21" s="165">
        <v>4.5</v>
      </c>
      <c r="H21" s="166">
        <v>32</v>
      </c>
      <c r="I21" s="167">
        <f t="shared" si="2"/>
        <v>1.5</v>
      </c>
      <c r="J21" s="166">
        <v>16</v>
      </c>
      <c r="K21" s="167">
        <f t="shared" si="3"/>
        <v>2</v>
      </c>
      <c r="L21" s="166">
        <v>8</v>
      </c>
      <c r="M21" s="167">
        <f t="shared" si="4"/>
        <v>6</v>
      </c>
      <c r="N21" s="166">
        <v>16</v>
      </c>
      <c r="O21" s="167">
        <f t="shared" si="5"/>
        <v>2</v>
      </c>
      <c r="P21" s="166"/>
      <c r="Q21" s="167" t="str">
        <f t="shared" si="6"/>
        <v/>
      </c>
      <c r="R21" s="166"/>
      <c r="S21" s="167" t="str">
        <f t="shared" si="7"/>
        <v/>
      </c>
      <c r="T21" s="166"/>
      <c r="U21" s="167" t="str">
        <f t="shared" si="8"/>
        <v/>
      </c>
      <c r="V21" s="166"/>
      <c r="W21" s="167" t="str">
        <f t="shared" si="9"/>
        <v/>
      </c>
      <c r="X21" s="166"/>
      <c r="Y21" s="167" t="str">
        <f t="shared" si="10"/>
        <v/>
      </c>
      <c r="Z21" s="166"/>
      <c r="AA21" s="167" t="str">
        <f t="shared" si="11"/>
        <v/>
      </c>
      <c r="AB21" s="166"/>
      <c r="AC21" s="167" t="str">
        <f t="shared" si="12"/>
        <v/>
      </c>
    </row>
    <row r="22" spans="1:29" ht="15.9" customHeight="1" x14ac:dyDescent="0.2">
      <c r="A22" s="162">
        <v>19</v>
      </c>
      <c r="B22" s="39" t="s">
        <v>161</v>
      </c>
      <c r="C22" s="2">
        <v>2</v>
      </c>
      <c r="D22" s="37" t="s">
        <v>142</v>
      </c>
      <c r="E22" s="163">
        <f t="shared" si="0"/>
        <v>12.75</v>
      </c>
      <c r="F22" s="164">
        <f t="shared" si="1"/>
        <v>19</v>
      </c>
      <c r="G22" s="165">
        <v>5.25</v>
      </c>
      <c r="H22" s="166">
        <v>32</v>
      </c>
      <c r="I22" s="167">
        <f t="shared" si="2"/>
        <v>1.5</v>
      </c>
      <c r="J22" s="166">
        <v>16</v>
      </c>
      <c r="K22" s="167">
        <f t="shared" si="3"/>
        <v>2</v>
      </c>
      <c r="L22" s="166">
        <v>16</v>
      </c>
      <c r="M22" s="167">
        <f t="shared" si="4"/>
        <v>3</v>
      </c>
      <c r="N22" s="166"/>
      <c r="O22" s="167" t="str">
        <f t="shared" si="5"/>
        <v/>
      </c>
      <c r="P22" s="166">
        <v>16</v>
      </c>
      <c r="Q22" s="167">
        <f t="shared" si="6"/>
        <v>1</v>
      </c>
      <c r="R22" s="166"/>
      <c r="S22" s="167" t="str">
        <f t="shared" si="7"/>
        <v/>
      </c>
      <c r="T22" s="166"/>
      <c r="U22" s="167" t="str">
        <f t="shared" si="8"/>
        <v/>
      </c>
      <c r="V22" s="166"/>
      <c r="W22" s="167" t="str">
        <f t="shared" si="9"/>
        <v/>
      </c>
      <c r="X22" s="166"/>
      <c r="Y22" s="167" t="str">
        <f t="shared" si="10"/>
        <v/>
      </c>
      <c r="Z22" s="166"/>
      <c r="AA22" s="167" t="str">
        <f t="shared" si="11"/>
        <v/>
      </c>
      <c r="AB22" s="166"/>
      <c r="AC22" s="167" t="str">
        <f t="shared" si="12"/>
        <v/>
      </c>
    </row>
    <row r="23" spans="1:29" ht="15.9" customHeight="1" x14ac:dyDescent="0.2">
      <c r="A23" s="162">
        <v>20</v>
      </c>
      <c r="B23" s="39" t="s">
        <v>171</v>
      </c>
      <c r="C23" s="2">
        <v>2</v>
      </c>
      <c r="D23" s="37" t="s">
        <v>142</v>
      </c>
      <c r="E23" s="163">
        <f t="shared" si="0"/>
        <v>12.5</v>
      </c>
      <c r="F23" s="164">
        <f t="shared" si="1"/>
        <v>20</v>
      </c>
      <c r="G23" s="165">
        <v>5</v>
      </c>
      <c r="H23" s="166">
        <v>32</v>
      </c>
      <c r="I23" s="167">
        <f t="shared" si="2"/>
        <v>1.5</v>
      </c>
      <c r="J23" s="166">
        <v>32</v>
      </c>
      <c r="K23" s="167">
        <f t="shared" si="3"/>
        <v>1</v>
      </c>
      <c r="L23" s="166">
        <v>16</v>
      </c>
      <c r="M23" s="167">
        <f t="shared" si="4"/>
        <v>3</v>
      </c>
      <c r="N23" s="166">
        <v>16</v>
      </c>
      <c r="O23" s="167">
        <f t="shared" si="5"/>
        <v>2</v>
      </c>
      <c r="P23" s="166"/>
      <c r="Q23" s="167" t="str">
        <f t="shared" si="6"/>
        <v/>
      </c>
      <c r="R23" s="166"/>
      <c r="S23" s="167" t="str">
        <f t="shared" si="7"/>
        <v/>
      </c>
      <c r="T23" s="166"/>
      <c r="U23" s="167" t="str">
        <f t="shared" si="8"/>
        <v/>
      </c>
      <c r="V23" s="166"/>
      <c r="W23" s="167" t="str">
        <f t="shared" si="9"/>
        <v/>
      </c>
      <c r="X23" s="166"/>
      <c r="Y23" s="167" t="str">
        <f t="shared" si="10"/>
        <v/>
      </c>
      <c r="Z23" s="166"/>
      <c r="AA23" s="167" t="str">
        <f t="shared" si="11"/>
        <v/>
      </c>
      <c r="AB23" s="166"/>
      <c r="AC23" s="167" t="str">
        <f t="shared" si="12"/>
        <v/>
      </c>
    </row>
    <row r="24" spans="1:29" ht="15.9" customHeight="1" x14ac:dyDescent="0.2">
      <c r="A24" s="162">
        <v>21</v>
      </c>
      <c r="B24" s="39" t="s">
        <v>148</v>
      </c>
      <c r="C24" s="2">
        <v>3</v>
      </c>
      <c r="D24" s="37" t="s">
        <v>142</v>
      </c>
      <c r="E24" s="163">
        <f t="shared" si="0"/>
        <v>11.5</v>
      </c>
      <c r="F24" s="164">
        <f t="shared" si="1"/>
        <v>21</v>
      </c>
      <c r="G24" s="165">
        <v>8</v>
      </c>
      <c r="H24" s="166">
        <v>32</v>
      </c>
      <c r="I24" s="167">
        <f t="shared" si="2"/>
        <v>1.5</v>
      </c>
      <c r="J24" s="166"/>
      <c r="K24" s="167" t="str">
        <f t="shared" si="3"/>
        <v/>
      </c>
      <c r="L24" s="166"/>
      <c r="M24" s="167" t="str">
        <f t="shared" si="4"/>
        <v/>
      </c>
      <c r="N24" s="166">
        <v>16</v>
      </c>
      <c r="O24" s="167">
        <f t="shared" si="5"/>
        <v>2</v>
      </c>
      <c r="P24" s="166"/>
      <c r="Q24" s="167" t="str">
        <f t="shared" si="6"/>
        <v/>
      </c>
      <c r="R24" s="166"/>
      <c r="S24" s="167" t="str">
        <f t="shared" si="7"/>
        <v/>
      </c>
      <c r="T24" s="166"/>
      <c r="U24" s="167" t="str">
        <f t="shared" si="8"/>
        <v/>
      </c>
      <c r="V24" s="166"/>
      <c r="W24" s="167" t="str">
        <f t="shared" si="9"/>
        <v/>
      </c>
      <c r="X24" s="166"/>
      <c r="Y24" s="167" t="str">
        <f t="shared" si="10"/>
        <v/>
      </c>
      <c r="Z24" s="166"/>
      <c r="AA24" s="167" t="str">
        <f t="shared" si="11"/>
        <v/>
      </c>
      <c r="AB24" s="166"/>
      <c r="AC24" s="167" t="str">
        <f t="shared" si="12"/>
        <v/>
      </c>
    </row>
    <row r="25" spans="1:29" ht="15.9" customHeight="1" x14ac:dyDescent="0.2">
      <c r="A25" s="162">
        <v>22</v>
      </c>
      <c r="B25" s="39" t="s">
        <v>149</v>
      </c>
      <c r="C25" s="2">
        <v>3</v>
      </c>
      <c r="D25" s="37" t="s">
        <v>150</v>
      </c>
      <c r="E25" s="163">
        <f t="shared" si="0"/>
        <v>10.75</v>
      </c>
      <c r="F25" s="164">
        <f t="shared" si="1"/>
        <v>22</v>
      </c>
      <c r="G25" s="165">
        <v>7.25</v>
      </c>
      <c r="H25" s="166">
        <v>32</v>
      </c>
      <c r="I25" s="167">
        <f t="shared" si="2"/>
        <v>1.5</v>
      </c>
      <c r="J25" s="166"/>
      <c r="K25" s="167" t="str">
        <f t="shared" si="3"/>
        <v/>
      </c>
      <c r="L25" s="166"/>
      <c r="M25" s="167" t="str">
        <f t="shared" si="4"/>
        <v/>
      </c>
      <c r="N25" s="166">
        <v>16</v>
      </c>
      <c r="O25" s="167">
        <f t="shared" si="5"/>
        <v>2</v>
      </c>
      <c r="P25" s="166"/>
      <c r="Q25" s="167" t="str">
        <f t="shared" si="6"/>
        <v/>
      </c>
      <c r="R25" s="166"/>
      <c r="S25" s="167" t="str">
        <f t="shared" si="7"/>
        <v/>
      </c>
      <c r="T25" s="166"/>
      <c r="U25" s="167" t="str">
        <f t="shared" si="8"/>
        <v/>
      </c>
      <c r="V25" s="166"/>
      <c r="W25" s="167" t="str">
        <f t="shared" si="9"/>
        <v/>
      </c>
      <c r="X25" s="166"/>
      <c r="Y25" s="167" t="str">
        <f t="shared" si="10"/>
        <v/>
      </c>
      <c r="Z25" s="166"/>
      <c r="AA25" s="167" t="str">
        <f t="shared" si="11"/>
        <v/>
      </c>
      <c r="AB25" s="166"/>
      <c r="AC25" s="167" t="str">
        <f t="shared" si="12"/>
        <v/>
      </c>
    </row>
    <row r="26" spans="1:29" ht="15.9" customHeight="1" x14ac:dyDescent="0.2">
      <c r="A26" s="162">
        <v>23</v>
      </c>
      <c r="B26" s="39" t="s">
        <v>151</v>
      </c>
      <c r="C26" s="2">
        <v>3</v>
      </c>
      <c r="D26" s="37" t="s">
        <v>142</v>
      </c>
      <c r="E26" s="163">
        <f t="shared" si="0"/>
        <v>10.625</v>
      </c>
      <c r="F26" s="164">
        <f t="shared" si="1"/>
        <v>23</v>
      </c>
      <c r="G26" s="165">
        <v>7.125</v>
      </c>
      <c r="H26" s="166">
        <v>32</v>
      </c>
      <c r="I26" s="167">
        <f t="shared" si="2"/>
        <v>1.5</v>
      </c>
      <c r="J26" s="166"/>
      <c r="K26" s="167" t="str">
        <f t="shared" si="3"/>
        <v/>
      </c>
      <c r="L26" s="166"/>
      <c r="M26" s="167" t="str">
        <f t="shared" si="4"/>
        <v/>
      </c>
      <c r="N26" s="166">
        <v>16</v>
      </c>
      <c r="O26" s="167">
        <f t="shared" si="5"/>
        <v>2</v>
      </c>
      <c r="P26" s="166"/>
      <c r="Q26" s="167" t="str">
        <f t="shared" si="6"/>
        <v/>
      </c>
      <c r="R26" s="166"/>
      <c r="S26" s="167" t="str">
        <f t="shared" si="7"/>
        <v/>
      </c>
      <c r="T26" s="166"/>
      <c r="U26" s="167" t="str">
        <f t="shared" si="8"/>
        <v/>
      </c>
      <c r="V26" s="166"/>
      <c r="W26" s="167" t="str">
        <f t="shared" si="9"/>
        <v/>
      </c>
      <c r="X26" s="166"/>
      <c r="Y26" s="167" t="str">
        <f t="shared" si="10"/>
        <v/>
      </c>
      <c r="Z26" s="166"/>
      <c r="AA26" s="167" t="str">
        <f t="shared" si="11"/>
        <v/>
      </c>
      <c r="AB26" s="166"/>
      <c r="AC26" s="167" t="str">
        <f t="shared" si="12"/>
        <v/>
      </c>
    </row>
    <row r="27" spans="1:29" ht="15.9" customHeight="1" x14ac:dyDescent="0.2">
      <c r="A27" s="162">
        <v>24</v>
      </c>
      <c r="B27" s="38" t="s">
        <v>166</v>
      </c>
      <c r="C27" s="2">
        <v>2</v>
      </c>
      <c r="D27" s="37" t="s">
        <v>168</v>
      </c>
      <c r="E27" s="163">
        <f t="shared" si="0"/>
        <v>8.5</v>
      </c>
      <c r="F27" s="164">
        <f t="shared" si="1"/>
        <v>24</v>
      </c>
      <c r="G27" s="165">
        <v>3.5</v>
      </c>
      <c r="H27" s="166">
        <v>32</v>
      </c>
      <c r="I27" s="167">
        <f t="shared" si="2"/>
        <v>1.5</v>
      </c>
      <c r="J27" s="166">
        <v>16</v>
      </c>
      <c r="K27" s="167">
        <f t="shared" si="3"/>
        <v>2</v>
      </c>
      <c r="L27" s="166">
        <v>32</v>
      </c>
      <c r="M27" s="167">
        <f t="shared" si="4"/>
        <v>1.5</v>
      </c>
      <c r="N27" s="166"/>
      <c r="O27" s="167" t="str">
        <f t="shared" si="5"/>
        <v/>
      </c>
      <c r="P27" s="166"/>
      <c r="Q27" s="167" t="str">
        <f t="shared" si="6"/>
        <v/>
      </c>
      <c r="R27" s="166"/>
      <c r="S27" s="167" t="str">
        <f t="shared" si="7"/>
        <v/>
      </c>
      <c r="T27" s="166"/>
      <c r="U27" s="167" t="str">
        <f t="shared" si="8"/>
        <v/>
      </c>
      <c r="V27" s="166"/>
      <c r="W27" s="167" t="str">
        <f t="shared" si="9"/>
        <v/>
      </c>
      <c r="X27" s="166"/>
      <c r="Y27" s="167" t="str">
        <f t="shared" si="10"/>
        <v/>
      </c>
      <c r="Z27" s="166"/>
      <c r="AA27" s="167" t="str">
        <f t="shared" si="11"/>
        <v/>
      </c>
      <c r="AB27" s="166"/>
      <c r="AC27" s="167" t="str">
        <f t="shared" si="12"/>
        <v/>
      </c>
    </row>
    <row r="28" spans="1:29" ht="15.9" customHeight="1" x14ac:dyDescent="0.2">
      <c r="A28" s="162">
        <v>25</v>
      </c>
      <c r="B28" s="39" t="s">
        <v>160</v>
      </c>
      <c r="C28" s="2">
        <v>2</v>
      </c>
      <c r="D28" s="37" t="s">
        <v>198</v>
      </c>
      <c r="E28" s="163">
        <f t="shared" si="0"/>
        <v>7.75</v>
      </c>
      <c r="F28" s="164">
        <f t="shared" si="1"/>
        <v>25</v>
      </c>
      <c r="G28" s="165">
        <v>3.75</v>
      </c>
      <c r="H28" s="166"/>
      <c r="I28" s="167" t="str">
        <f t="shared" si="2"/>
        <v/>
      </c>
      <c r="J28" s="166">
        <v>32</v>
      </c>
      <c r="K28" s="167">
        <f t="shared" si="3"/>
        <v>1</v>
      </c>
      <c r="L28" s="166">
        <v>16</v>
      </c>
      <c r="M28" s="167">
        <f t="shared" si="4"/>
        <v>3</v>
      </c>
      <c r="N28" s="166"/>
      <c r="O28" s="167" t="str">
        <f t="shared" si="5"/>
        <v/>
      </c>
      <c r="P28" s="166"/>
      <c r="Q28" s="167" t="str">
        <f t="shared" si="6"/>
        <v/>
      </c>
      <c r="R28" s="166"/>
      <c r="S28" s="167" t="str">
        <f t="shared" si="7"/>
        <v/>
      </c>
      <c r="T28" s="166"/>
      <c r="U28" s="167" t="str">
        <f t="shared" si="8"/>
        <v/>
      </c>
      <c r="V28" s="166"/>
      <c r="W28" s="167" t="str">
        <f t="shared" si="9"/>
        <v/>
      </c>
      <c r="X28" s="166"/>
      <c r="Y28" s="167" t="str">
        <f t="shared" si="10"/>
        <v/>
      </c>
      <c r="Z28" s="166"/>
      <c r="AA28" s="167" t="str">
        <f t="shared" si="11"/>
        <v/>
      </c>
      <c r="AB28" s="166"/>
      <c r="AC28" s="167" t="str">
        <f t="shared" si="12"/>
        <v/>
      </c>
    </row>
    <row r="29" spans="1:29" ht="15.9" customHeight="1" x14ac:dyDescent="0.2">
      <c r="A29" s="162">
        <v>26</v>
      </c>
      <c r="B29" s="36" t="s">
        <v>157</v>
      </c>
      <c r="C29" s="2">
        <v>3</v>
      </c>
      <c r="D29" s="37" t="s">
        <v>137</v>
      </c>
      <c r="E29" s="163">
        <f t="shared" si="0"/>
        <v>6.5</v>
      </c>
      <c r="F29" s="164">
        <f t="shared" si="1"/>
        <v>26</v>
      </c>
      <c r="G29" s="165">
        <v>4.5</v>
      </c>
      <c r="H29" s="166"/>
      <c r="I29" s="167" t="str">
        <f t="shared" si="2"/>
        <v/>
      </c>
      <c r="J29" s="166"/>
      <c r="K29" s="167" t="str">
        <f t="shared" si="3"/>
        <v/>
      </c>
      <c r="L29" s="166"/>
      <c r="M29" s="167" t="str">
        <f t="shared" si="4"/>
        <v/>
      </c>
      <c r="N29" s="166">
        <v>16</v>
      </c>
      <c r="O29" s="167">
        <f t="shared" si="5"/>
        <v>2</v>
      </c>
      <c r="P29" s="166"/>
      <c r="Q29" s="167" t="str">
        <f t="shared" si="6"/>
        <v/>
      </c>
      <c r="R29" s="166"/>
      <c r="S29" s="167" t="str">
        <f t="shared" si="7"/>
        <v/>
      </c>
      <c r="T29" s="166"/>
      <c r="U29" s="167" t="str">
        <f t="shared" si="8"/>
        <v/>
      </c>
      <c r="V29" s="166"/>
      <c r="W29" s="167" t="str">
        <f t="shared" si="9"/>
        <v/>
      </c>
      <c r="X29" s="166"/>
      <c r="Y29" s="167" t="str">
        <f t="shared" si="10"/>
        <v/>
      </c>
      <c r="Z29" s="166"/>
      <c r="AA29" s="167" t="str">
        <f t="shared" si="11"/>
        <v/>
      </c>
      <c r="AB29" s="166"/>
      <c r="AC29" s="167" t="str">
        <f t="shared" si="12"/>
        <v/>
      </c>
    </row>
    <row r="30" spans="1:29" ht="15.9" customHeight="1" x14ac:dyDescent="0.2">
      <c r="A30" s="162">
        <v>27</v>
      </c>
      <c r="B30" s="39" t="s">
        <v>167</v>
      </c>
      <c r="C30" s="2">
        <v>2</v>
      </c>
      <c r="D30" s="37" t="s">
        <v>168</v>
      </c>
      <c r="E30" s="163">
        <f t="shared" si="0"/>
        <v>6.5</v>
      </c>
      <c r="F30" s="164">
        <f t="shared" si="1"/>
        <v>26</v>
      </c>
      <c r="G30" s="165">
        <v>2.5</v>
      </c>
      <c r="H30" s="166">
        <v>32</v>
      </c>
      <c r="I30" s="167">
        <f t="shared" si="2"/>
        <v>1.5</v>
      </c>
      <c r="J30" s="166">
        <v>32</v>
      </c>
      <c r="K30" s="167">
        <f t="shared" si="3"/>
        <v>1</v>
      </c>
      <c r="L30" s="166">
        <v>32</v>
      </c>
      <c r="M30" s="167">
        <f t="shared" si="4"/>
        <v>1.5</v>
      </c>
      <c r="N30" s="166"/>
      <c r="O30" s="167" t="str">
        <f t="shared" si="5"/>
        <v/>
      </c>
      <c r="P30" s="166"/>
      <c r="Q30" s="167" t="str">
        <f t="shared" si="6"/>
        <v/>
      </c>
      <c r="R30" s="166"/>
      <c r="S30" s="167" t="str">
        <f t="shared" si="7"/>
        <v/>
      </c>
      <c r="T30" s="166"/>
      <c r="U30" s="167" t="str">
        <f t="shared" si="8"/>
        <v/>
      </c>
      <c r="V30" s="166"/>
      <c r="W30" s="167" t="str">
        <f t="shared" si="9"/>
        <v/>
      </c>
      <c r="X30" s="166"/>
      <c r="Y30" s="167" t="str">
        <f t="shared" si="10"/>
        <v/>
      </c>
      <c r="Z30" s="166"/>
      <c r="AA30" s="167" t="str">
        <f t="shared" si="11"/>
        <v/>
      </c>
      <c r="AB30" s="166"/>
      <c r="AC30" s="167" t="str">
        <f t="shared" si="12"/>
        <v/>
      </c>
    </row>
    <row r="31" spans="1:29" ht="15.9" customHeight="1" x14ac:dyDescent="0.2">
      <c r="A31" s="162">
        <v>28</v>
      </c>
      <c r="B31" s="39" t="s">
        <v>281</v>
      </c>
      <c r="C31" s="2">
        <v>2</v>
      </c>
      <c r="D31" s="37" t="s">
        <v>165</v>
      </c>
      <c r="E31" s="163">
        <f t="shared" si="0"/>
        <v>6.25</v>
      </c>
      <c r="F31" s="164">
        <f t="shared" si="1"/>
        <v>28</v>
      </c>
      <c r="G31" s="165">
        <v>1.25</v>
      </c>
      <c r="H31" s="166">
        <v>32</v>
      </c>
      <c r="I31" s="167">
        <f t="shared" si="2"/>
        <v>1.5</v>
      </c>
      <c r="J31" s="166">
        <v>16</v>
      </c>
      <c r="K31" s="167">
        <f t="shared" si="3"/>
        <v>2</v>
      </c>
      <c r="L31" s="166">
        <v>32</v>
      </c>
      <c r="M31" s="167">
        <f t="shared" si="4"/>
        <v>1.5</v>
      </c>
      <c r="N31" s="166"/>
      <c r="O31" s="167" t="str">
        <f t="shared" si="5"/>
        <v/>
      </c>
      <c r="P31" s="166"/>
      <c r="Q31" s="167" t="str">
        <f t="shared" si="6"/>
        <v/>
      </c>
      <c r="R31" s="166"/>
      <c r="S31" s="167" t="str">
        <f t="shared" si="7"/>
        <v/>
      </c>
      <c r="T31" s="166"/>
      <c r="U31" s="167" t="str">
        <f t="shared" si="8"/>
        <v/>
      </c>
      <c r="V31" s="166"/>
      <c r="W31" s="167" t="str">
        <f t="shared" si="9"/>
        <v/>
      </c>
      <c r="X31" s="166"/>
      <c r="Y31" s="167" t="str">
        <f t="shared" si="10"/>
        <v/>
      </c>
      <c r="Z31" s="166"/>
      <c r="AA31" s="167" t="str">
        <f t="shared" si="11"/>
        <v/>
      </c>
      <c r="AB31" s="166"/>
      <c r="AC31" s="167" t="str">
        <f t="shared" si="12"/>
        <v/>
      </c>
    </row>
    <row r="32" spans="1:29" ht="15.9" customHeight="1" x14ac:dyDescent="0.2">
      <c r="A32" s="162">
        <v>29</v>
      </c>
      <c r="B32" s="36" t="s">
        <v>327</v>
      </c>
      <c r="C32" s="2"/>
      <c r="D32" s="37" t="s">
        <v>153</v>
      </c>
      <c r="E32" s="163">
        <f t="shared" si="0"/>
        <v>6</v>
      </c>
      <c r="F32" s="164">
        <f t="shared" si="1"/>
        <v>29</v>
      </c>
      <c r="G32" s="165">
        <v>0</v>
      </c>
      <c r="H32" s="166"/>
      <c r="I32" s="167" t="str">
        <f t="shared" si="2"/>
        <v/>
      </c>
      <c r="J32" s="166"/>
      <c r="K32" s="167" t="str">
        <f t="shared" si="3"/>
        <v/>
      </c>
      <c r="L32" s="166"/>
      <c r="M32" s="167" t="str">
        <f t="shared" si="4"/>
        <v/>
      </c>
      <c r="N32" s="166"/>
      <c r="O32" s="167" t="str">
        <f t="shared" si="5"/>
        <v/>
      </c>
      <c r="P32" s="166"/>
      <c r="Q32" s="167" t="str">
        <f t="shared" si="6"/>
        <v/>
      </c>
      <c r="R32" s="166">
        <v>1</v>
      </c>
      <c r="S32" s="167">
        <f t="shared" si="7"/>
        <v>6</v>
      </c>
      <c r="T32" s="166"/>
      <c r="U32" s="167" t="str">
        <f t="shared" si="8"/>
        <v/>
      </c>
      <c r="V32" s="166"/>
      <c r="W32" s="167" t="str">
        <f t="shared" si="9"/>
        <v/>
      </c>
      <c r="X32" s="166"/>
      <c r="Y32" s="167" t="str">
        <f t="shared" si="10"/>
        <v/>
      </c>
      <c r="Z32" s="166"/>
      <c r="AA32" s="167" t="str">
        <f t="shared" si="11"/>
        <v/>
      </c>
      <c r="AB32" s="166"/>
      <c r="AC32" s="167" t="str">
        <f t="shared" si="12"/>
        <v/>
      </c>
    </row>
    <row r="33" spans="1:29" ht="15.9" customHeight="1" x14ac:dyDescent="0.2">
      <c r="A33" s="162">
        <v>30</v>
      </c>
      <c r="B33" s="39" t="s">
        <v>174</v>
      </c>
      <c r="C33" s="2">
        <v>2</v>
      </c>
      <c r="D33" s="37" t="s">
        <v>165</v>
      </c>
      <c r="E33" s="163">
        <f t="shared" si="0"/>
        <v>5.75</v>
      </c>
      <c r="F33" s="164">
        <f t="shared" si="1"/>
        <v>30</v>
      </c>
      <c r="G33" s="165">
        <v>1.75</v>
      </c>
      <c r="H33" s="166">
        <v>32</v>
      </c>
      <c r="I33" s="167">
        <f t="shared" si="2"/>
        <v>1.5</v>
      </c>
      <c r="J33" s="166">
        <v>32</v>
      </c>
      <c r="K33" s="167">
        <f t="shared" si="3"/>
        <v>1</v>
      </c>
      <c r="L33" s="166">
        <v>32</v>
      </c>
      <c r="M33" s="167">
        <f t="shared" si="4"/>
        <v>1.5</v>
      </c>
      <c r="N33" s="166"/>
      <c r="O33" s="167" t="str">
        <f t="shared" si="5"/>
        <v/>
      </c>
      <c r="P33" s="166"/>
      <c r="Q33" s="167" t="str">
        <f t="shared" si="6"/>
        <v/>
      </c>
      <c r="R33" s="166"/>
      <c r="S33" s="167" t="str">
        <f t="shared" si="7"/>
        <v/>
      </c>
      <c r="T33" s="166"/>
      <c r="U33" s="167" t="str">
        <f t="shared" si="8"/>
        <v/>
      </c>
      <c r="V33" s="166"/>
      <c r="W33" s="167" t="str">
        <f t="shared" si="9"/>
        <v/>
      </c>
      <c r="X33" s="166"/>
      <c r="Y33" s="167" t="str">
        <f t="shared" si="10"/>
        <v/>
      </c>
      <c r="Z33" s="166"/>
      <c r="AA33" s="167" t="str">
        <f t="shared" si="11"/>
        <v/>
      </c>
      <c r="AB33" s="166"/>
      <c r="AC33" s="167" t="str">
        <f t="shared" si="12"/>
        <v/>
      </c>
    </row>
    <row r="34" spans="1:29" ht="15.9" customHeight="1" x14ac:dyDescent="0.2">
      <c r="A34" s="162">
        <v>31</v>
      </c>
      <c r="B34" s="39" t="s">
        <v>328</v>
      </c>
      <c r="C34" s="2">
        <v>2</v>
      </c>
      <c r="D34" s="37" t="s">
        <v>137</v>
      </c>
      <c r="E34" s="163">
        <f t="shared" si="0"/>
        <v>5.25</v>
      </c>
      <c r="F34" s="164">
        <f t="shared" si="1"/>
        <v>31</v>
      </c>
      <c r="G34" s="165">
        <v>1.75</v>
      </c>
      <c r="H34" s="166"/>
      <c r="I34" s="167" t="str">
        <f t="shared" si="2"/>
        <v/>
      </c>
      <c r="J34" s="166">
        <v>32</v>
      </c>
      <c r="K34" s="167">
        <f t="shared" si="3"/>
        <v>1</v>
      </c>
      <c r="L34" s="166">
        <v>32</v>
      </c>
      <c r="M34" s="167">
        <f t="shared" si="4"/>
        <v>1.5</v>
      </c>
      <c r="N34" s="166"/>
      <c r="O34" s="167" t="str">
        <f t="shared" si="5"/>
        <v/>
      </c>
      <c r="P34" s="166">
        <v>16</v>
      </c>
      <c r="Q34" s="167">
        <f t="shared" si="6"/>
        <v>1</v>
      </c>
      <c r="R34" s="166"/>
      <c r="S34" s="167" t="str">
        <f t="shared" si="7"/>
        <v/>
      </c>
      <c r="T34" s="166"/>
      <c r="U34" s="167" t="str">
        <f t="shared" si="8"/>
        <v/>
      </c>
      <c r="V34" s="166"/>
      <c r="W34" s="167" t="str">
        <f t="shared" si="9"/>
        <v/>
      </c>
      <c r="X34" s="166"/>
      <c r="Y34" s="167" t="str">
        <f t="shared" si="10"/>
        <v/>
      </c>
      <c r="Z34" s="166"/>
      <c r="AA34" s="167" t="str">
        <f t="shared" si="11"/>
        <v/>
      </c>
      <c r="AB34" s="166"/>
      <c r="AC34" s="167" t="str">
        <f t="shared" si="12"/>
        <v/>
      </c>
    </row>
    <row r="35" spans="1:29" ht="15.9" customHeight="1" x14ac:dyDescent="0.2">
      <c r="A35" s="162">
        <v>32</v>
      </c>
      <c r="B35" s="39" t="s">
        <v>179</v>
      </c>
      <c r="C35" s="2">
        <v>2</v>
      </c>
      <c r="D35" s="37" t="s">
        <v>143</v>
      </c>
      <c r="E35" s="163">
        <f t="shared" si="0"/>
        <v>5.25</v>
      </c>
      <c r="F35" s="164">
        <f t="shared" si="1"/>
        <v>31</v>
      </c>
      <c r="G35" s="165">
        <v>1.25</v>
      </c>
      <c r="H35" s="166"/>
      <c r="I35" s="167" t="str">
        <f t="shared" si="2"/>
        <v/>
      </c>
      <c r="J35" s="166">
        <v>32</v>
      </c>
      <c r="K35" s="167">
        <f t="shared" si="3"/>
        <v>1</v>
      </c>
      <c r="L35" s="166">
        <v>16</v>
      </c>
      <c r="M35" s="167">
        <f t="shared" si="4"/>
        <v>3</v>
      </c>
      <c r="N35" s="166"/>
      <c r="O35" s="167" t="str">
        <f t="shared" si="5"/>
        <v/>
      </c>
      <c r="P35" s="166"/>
      <c r="Q35" s="167" t="str">
        <f t="shared" si="6"/>
        <v/>
      </c>
      <c r="R35" s="166"/>
      <c r="S35" s="167" t="str">
        <f t="shared" si="7"/>
        <v/>
      </c>
      <c r="T35" s="166"/>
      <c r="U35" s="167" t="str">
        <f t="shared" si="8"/>
        <v/>
      </c>
      <c r="V35" s="166"/>
      <c r="W35" s="167" t="str">
        <f t="shared" si="9"/>
        <v/>
      </c>
      <c r="X35" s="166"/>
      <c r="Y35" s="167" t="str">
        <f t="shared" si="10"/>
        <v/>
      </c>
      <c r="Z35" s="166"/>
      <c r="AA35" s="167" t="str">
        <f t="shared" si="11"/>
        <v/>
      </c>
      <c r="AB35" s="166"/>
      <c r="AC35" s="167" t="str">
        <f t="shared" si="12"/>
        <v/>
      </c>
    </row>
    <row r="36" spans="1:29" ht="15.9" customHeight="1" x14ac:dyDescent="0.2">
      <c r="A36" s="162">
        <v>33</v>
      </c>
      <c r="B36" s="36" t="s">
        <v>329</v>
      </c>
      <c r="C36" s="2">
        <v>1</v>
      </c>
      <c r="D36" s="37" t="s">
        <v>137</v>
      </c>
      <c r="E36" s="163">
        <f t="shared" si="0"/>
        <v>4.5</v>
      </c>
      <c r="F36" s="164">
        <f t="shared" si="1"/>
        <v>33</v>
      </c>
      <c r="G36" s="165">
        <v>0</v>
      </c>
      <c r="H36" s="166"/>
      <c r="I36" s="167" t="str">
        <f t="shared" si="2"/>
        <v/>
      </c>
      <c r="J36" s="166">
        <v>16</v>
      </c>
      <c r="K36" s="167">
        <f t="shared" si="3"/>
        <v>2</v>
      </c>
      <c r="L36" s="166">
        <v>32</v>
      </c>
      <c r="M36" s="167">
        <f t="shared" si="4"/>
        <v>1.5</v>
      </c>
      <c r="N36" s="166"/>
      <c r="O36" s="167" t="str">
        <f t="shared" si="5"/>
        <v/>
      </c>
      <c r="P36" s="166">
        <v>16</v>
      </c>
      <c r="Q36" s="167">
        <f t="shared" si="6"/>
        <v>1</v>
      </c>
      <c r="R36" s="166"/>
      <c r="S36" s="167" t="str">
        <f t="shared" si="7"/>
        <v/>
      </c>
      <c r="T36" s="166"/>
      <c r="U36" s="167" t="str">
        <f t="shared" si="8"/>
        <v/>
      </c>
      <c r="V36" s="166"/>
      <c r="W36" s="167" t="str">
        <f t="shared" si="9"/>
        <v/>
      </c>
      <c r="X36" s="166"/>
      <c r="Y36" s="167" t="str">
        <f t="shared" si="10"/>
        <v/>
      </c>
      <c r="Z36" s="166"/>
      <c r="AA36" s="167" t="str">
        <f t="shared" si="11"/>
        <v/>
      </c>
      <c r="AB36" s="166"/>
      <c r="AC36" s="167" t="str">
        <f t="shared" si="12"/>
        <v/>
      </c>
    </row>
    <row r="37" spans="1:29" ht="15.9" customHeight="1" x14ac:dyDescent="0.2">
      <c r="A37" s="162">
        <v>34</v>
      </c>
      <c r="B37" s="39" t="s">
        <v>330</v>
      </c>
      <c r="C37" s="2" t="s">
        <v>147</v>
      </c>
      <c r="D37" s="37" t="s">
        <v>331</v>
      </c>
      <c r="E37" s="163">
        <f t="shared" si="0"/>
        <v>4</v>
      </c>
      <c r="F37" s="164">
        <f t="shared" si="1"/>
        <v>34</v>
      </c>
      <c r="G37" s="165">
        <v>0</v>
      </c>
      <c r="H37" s="166"/>
      <c r="I37" s="167" t="str">
        <f t="shared" si="2"/>
        <v/>
      </c>
      <c r="J37" s="166"/>
      <c r="K37" s="167" t="str">
        <f t="shared" si="3"/>
        <v/>
      </c>
      <c r="L37" s="166"/>
      <c r="M37" s="167" t="str">
        <f t="shared" si="4"/>
        <v/>
      </c>
      <c r="N37" s="166"/>
      <c r="O37" s="167" t="str">
        <f t="shared" si="5"/>
        <v/>
      </c>
      <c r="P37" s="166"/>
      <c r="Q37" s="167" t="str">
        <f t="shared" si="6"/>
        <v/>
      </c>
      <c r="R37" s="166">
        <v>2</v>
      </c>
      <c r="S37" s="167">
        <f t="shared" si="7"/>
        <v>4</v>
      </c>
      <c r="T37" s="166"/>
      <c r="U37" s="167" t="str">
        <f t="shared" si="8"/>
        <v/>
      </c>
      <c r="V37" s="166"/>
      <c r="W37" s="167" t="str">
        <f t="shared" si="9"/>
        <v/>
      </c>
      <c r="X37" s="166"/>
      <c r="Y37" s="167" t="str">
        <f t="shared" si="10"/>
        <v/>
      </c>
      <c r="Z37" s="166"/>
      <c r="AA37" s="167" t="str">
        <f t="shared" si="11"/>
        <v/>
      </c>
      <c r="AB37" s="166"/>
      <c r="AC37" s="167" t="str">
        <f t="shared" si="12"/>
        <v/>
      </c>
    </row>
    <row r="38" spans="1:29" ht="15.9" customHeight="1" x14ac:dyDescent="0.2">
      <c r="A38" s="162">
        <v>35</v>
      </c>
      <c r="B38" s="38" t="s">
        <v>257</v>
      </c>
      <c r="C38" s="2">
        <v>2</v>
      </c>
      <c r="D38" s="37" t="s">
        <v>188</v>
      </c>
      <c r="E38" s="163">
        <f t="shared" si="0"/>
        <v>3.75</v>
      </c>
      <c r="F38" s="164">
        <f t="shared" si="1"/>
        <v>35</v>
      </c>
      <c r="G38" s="165">
        <v>0.75</v>
      </c>
      <c r="H38" s="166">
        <v>32</v>
      </c>
      <c r="I38" s="167">
        <f t="shared" si="2"/>
        <v>1.5</v>
      </c>
      <c r="J38" s="166"/>
      <c r="K38" s="167" t="str">
        <f t="shared" si="3"/>
        <v/>
      </c>
      <c r="L38" s="166">
        <v>32</v>
      </c>
      <c r="M38" s="167">
        <f t="shared" si="4"/>
        <v>1.5</v>
      </c>
      <c r="N38" s="166"/>
      <c r="O38" s="167" t="str">
        <f t="shared" si="5"/>
        <v/>
      </c>
      <c r="P38" s="166"/>
      <c r="Q38" s="167" t="str">
        <f t="shared" si="6"/>
        <v/>
      </c>
      <c r="R38" s="166"/>
      <c r="S38" s="167" t="str">
        <f t="shared" si="7"/>
        <v/>
      </c>
      <c r="T38" s="166"/>
      <c r="U38" s="167" t="str">
        <f t="shared" si="8"/>
        <v/>
      </c>
      <c r="V38" s="166"/>
      <c r="W38" s="167" t="str">
        <f t="shared" si="9"/>
        <v/>
      </c>
      <c r="X38" s="166"/>
      <c r="Y38" s="167" t="str">
        <f t="shared" si="10"/>
        <v/>
      </c>
      <c r="Z38" s="166"/>
      <c r="AA38" s="167" t="str">
        <f t="shared" si="11"/>
        <v/>
      </c>
      <c r="AB38" s="166"/>
      <c r="AC38" s="167" t="str">
        <f t="shared" si="12"/>
        <v/>
      </c>
    </row>
    <row r="39" spans="1:29" ht="15.9" customHeight="1" x14ac:dyDescent="0.2">
      <c r="A39" s="162">
        <v>36</v>
      </c>
      <c r="B39" s="39" t="s">
        <v>332</v>
      </c>
      <c r="C39" s="2"/>
      <c r="D39" s="37" t="s">
        <v>333</v>
      </c>
      <c r="E39" s="163">
        <f t="shared" si="0"/>
        <v>3</v>
      </c>
      <c r="F39" s="164">
        <f t="shared" si="1"/>
        <v>36</v>
      </c>
      <c r="G39" s="165">
        <v>0</v>
      </c>
      <c r="H39" s="166"/>
      <c r="I39" s="167" t="str">
        <f t="shared" si="2"/>
        <v/>
      </c>
      <c r="J39" s="166"/>
      <c r="K39" s="167" t="str">
        <f t="shared" si="3"/>
        <v/>
      </c>
      <c r="L39" s="166"/>
      <c r="M39" s="167" t="str">
        <f t="shared" si="4"/>
        <v/>
      </c>
      <c r="N39" s="166"/>
      <c r="O39" s="167" t="str">
        <f t="shared" si="5"/>
        <v/>
      </c>
      <c r="P39" s="166"/>
      <c r="Q39" s="167" t="str">
        <f t="shared" si="6"/>
        <v/>
      </c>
      <c r="R39" s="166">
        <v>3</v>
      </c>
      <c r="S39" s="167">
        <f t="shared" si="7"/>
        <v>3</v>
      </c>
      <c r="T39" s="166"/>
      <c r="U39" s="167" t="str">
        <f t="shared" si="8"/>
        <v/>
      </c>
      <c r="V39" s="166"/>
      <c r="W39" s="167" t="str">
        <f t="shared" si="9"/>
        <v/>
      </c>
      <c r="X39" s="166"/>
      <c r="Y39" s="167" t="str">
        <f t="shared" si="10"/>
        <v/>
      </c>
      <c r="Z39" s="166"/>
      <c r="AA39" s="167" t="str">
        <f t="shared" si="11"/>
        <v/>
      </c>
      <c r="AB39" s="166"/>
      <c r="AC39" s="167" t="str">
        <f t="shared" si="12"/>
        <v/>
      </c>
    </row>
    <row r="40" spans="1:29" ht="15.9" customHeight="1" x14ac:dyDescent="0.2">
      <c r="A40" s="162">
        <v>37</v>
      </c>
      <c r="B40" s="36" t="s">
        <v>156</v>
      </c>
      <c r="C40" s="40"/>
      <c r="D40" s="37" t="s">
        <v>334</v>
      </c>
      <c r="E40" s="163">
        <f t="shared" si="0"/>
        <v>3</v>
      </c>
      <c r="F40" s="164">
        <f t="shared" si="1"/>
        <v>36</v>
      </c>
      <c r="G40" s="165">
        <v>0</v>
      </c>
      <c r="H40" s="166"/>
      <c r="I40" s="167" t="str">
        <f t="shared" si="2"/>
        <v/>
      </c>
      <c r="J40" s="166"/>
      <c r="K40" s="167" t="str">
        <f t="shared" si="3"/>
        <v/>
      </c>
      <c r="L40" s="166"/>
      <c r="M40" s="167" t="str">
        <f t="shared" si="4"/>
        <v/>
      </c>
      <c r="N40" s="166"/>
      <c r="O40" s="167" t="str">
        <f t="shared" si="5"/>
        <v/>
      </c>
      <c r="P40" s="166"/>
      <c r="Q40" s="167" t="str">
        <f t="shared" si="6"/>
        <v/>
      </c>
      <c r="R40" s="166">
        <v>4</v>
      </c>
      <c r="S40" s="167">
        <f t="shared" si="7"/>
        <v>3</v>
      </c>
      <c r="T40" s="166"/>
      <c r="U40" s="167" t="str">
        <f t="shared" si="8"/>
        <v/>
      </c>
      <c r="V40" s="166"/>
      <c r="W40" s="167" t="str">
        <f t="shared" si="9"/>
        <v/>
      </c>
      <c r="X40" s="166"/>
      <c r="Y40" s="167" t="str">
        <f t="shared" si="10"/>
        <v/>
      </c>
      <c r="Z40" s="166"/>
      <c r="AA40" s="167" t="str">
        <f t="shared" si="11"/>
        <v/>
      </c>
      <c r="AB40" s="166"/>
      <c r="AC40" s="167" t="str">
        <f t="shared" si="12"/>
        <v/>
      </c>
    </row>
    <row r="41" spans="1:29" ht="15.9" customHeight="1" x14ac:dyDescent="0.2">
      <c r="A41" s="162">
        <v>38</v>
      </c>
      <c r="B41" s="38" t="s">
        <v>272</v>
      </c>
      <c r="C41" s="2">
        <v>2</v>
      </c>
      <c r="D41" s="37" t="s">
        <v>142</v>
      </c>
      <c r="E41" s="163">
        <f t="shared" si="0"/>
        <v>3</v>
      </c>
      <c r="F41" s="164">
        <f t="shared" si="1"/>
        <v>36</v>
      </c>
      <c r="G41" s="165">
        <v>1</v>
      </c>
      <c r="H41" s="166"/>
      <c r="I41" s="167" t="str">
        <f t="shared" si="2"/>
        <v/>
      </c>
      <c r="J41" s="166">
        <v>16</v>
      </c>
      <c r="K41" s="167">
        <f t="shared" si="3"/>
        <v>2</v>
      </c>
      <c r="L41" s="166"/>
      <c r="M41" s="167" t="str">
        <f t="shared" si="4"/>
        <v/>
      </c>
      <c r="N41" s="166"/>
      <c r="O41" s="167" t="str">
        <f t="shared" si="5"/>
        <v/>
      </c>
      <c r="P41" s="166"/>
      <c r="Q41" s="167" t="str">
        <f t="shared" si="6"/>
        <v/>
      </c>
      <c r="R41" s="166"/>
      <c r="S41" s="167" t="str">
        <f t="shared" si="7"/>
        <v/>
      </c>
      <c r="T41" s="166"/>
      <c r="U41" s="167" t="str">
        <f t="shared" si="8"/>
        <v/>
      </c>
      <c r="V41" s="166"/>
      <c r="W41" s="167" t="str">
        <f t="shared" si="9"/>
        <v/>
      </c>
      <c r="X41" s="166"/>
      <c r="Y41" s="167" t="str">
        <f t="shared" si="10"/>
        <v/>
      </c>
      <c r="Z41" s="166"/>
      <c r="AA41" s="167" t="str">
        <f t="shared" si="11"/>
        <v/>
      </c>
      <c r="AB41" s="166"/>
      <c r="AC41" s="167" t="str">
        <f t="shared" si="12"/>
        <v/>
      </c>
    </row>
    <row r="42" spans="1:29" ht="15.9" customHeight="1" x14ac:dyDescent="0.2">
      <c r="A42" s="162">
        <v>39</v>
      </c>
      <c r="B42" s="39" t="s">
        <v>269</v>
      </c>
      <c r="C42" s="2">
        <v>2</v>
      </c>
      <c r="D42" s="37" t="s">
        <v>176</v>
      </c>
      <c r="E42" s="163">
        <f t="shared" si="0"/>
        <v>3</v>
      </c>
      <c r="F42" s="164">
        <f t="shared" si="1"/>
        <v>36</v>
      </c>
      <c r="G42" s="165">
        <v>0</v>
      </c>
      <c r="H42" s="166">
        <v>32</v>
      </c>
      <c r="I42" s="167">
        <f t="shared" si="2"/>
        <v>1.5</v>
      </c>
      <c r="J42" s="166"/>
      <c r="K42" s="167" t="str">
        <f t="shared" si="3"/>
        <v/>
      </c>
      <c r="L42" s="166">
        <v>32</v>
      </c>
      <c r="M42" s="167">
        <f t="shared" si="4"/>
        <v>1.5</v>
      </c>
      <c r="N42" s="166"/>
      <c r="O42" s="167" t="str">
        <f t="shared" si="5"/>
        <v/>
      </c>
      <c r="P42" s="166"/>
      <c r="Q42" s="167" t="str">
        <f t="shared" si="6"/>
        <v/>
      </c>
      <c r="R42" s="166"/>
      <c r="S42" s="167" t="str">
        <f t="shared" si="7"/>
        <v/>
      </c>
      <c r="T42" s="166"/>
      <c r="U42" s="167" t="str">
        <f t="shared" si="8"/>
        <v/>
      </c>
      <c r="V42" s="166"/>
      <c r="W42" s="167" t="str">
        <f t="shared" si="9"/>
        <v/>
      </c>
      <c r="X42" s="166"/>
      <c r="Y42" s="167" t="str">
        <f t="shared" si="10"/>
        <v/>
      </c>
      <c r="Z42" s="166"/>
      <c r="AA42" s="167" t="str">
        <f t="shared" si="11"/>
        <v/>
      </c>
      <c r="AB42" s="166"/>
      <c r="AC42" s="167" t="str">
        <f t="shared" si="12"/>
        <v/>
      </c>
    </row>
    <row r="43" spans="1:29" ht="15.9" customHeight="1" x14ac:dyDescent="0.2">
      <c r="A43" s="162">
        <v>40</v>
      </c>
      <c r="B43" s="39" t="s">
        <v>335</v>
      </c>
      <c r="C43" s="2">
        <v>2</v>
      </c>
      <c r="D43" s="37" t="s">
        <v>183</v>
      </c>
      <c r="E43" s="163">
        <f t="shared" si="0"/>
        <v>3</v>
      </c>
      <c r="F43" s="164">
        <f t="shared" si="1"/>
        <v>36</v>
      </c>
      <c r="G43" s="165">
        <v>0.5</v>
      </c>
      <c r="H43" s="166"/>
      <c r="I43" s="167" t="str">
        <f t="shared" si="2"/>
        <v/>
      </c>
      <c r="J43" s="166">
        <v>32</v>
      </c>
      <c r="K43" s="167">
        <f t="shared" si="3"/>
        <v>1</v>
      </c>
      <c r="L43" s="166">
        <v>32</v>
      </c>
      <c r="M43" s="167">
        <f t="shared" si="4"/>
        <v>1.5</v>
      </c>
      <c r="N43" s="166"/>
      <c r="O43" s="167" t="str">
        <f t="shared" si="5"/>
        <v/>
      </c>
      <c r="P43" s="166"/>
      <c r="Q43" s="167" t="str">
        <f t="shared" si="6"/>
        <v/>
      </c>
      <c r="R43" s="166"/>
      <c r="S43" s="167" t="str">
        <f t="shared" si="7"/>
        <v/>
      </c>
      <c r="T43" s="166"/>
      <c r="U43" s="167" t="str">
        <f t="shared" si="8"/>
        <v/>
      </c>
      <c r="V43" s="166"/>
      <c r="W43" s="167" t="str">
        <f t="shared" si="9"/>
        <v/>
      </c>
      <c r="X43" s="166"/>
      <c r="Y43" s="167" t="str">
        <f t="shared" si="10"/>
        <v/>
      </c>
      <c r="Z43" s="166"/>
      <c r="AA43" s="167" t="str">
        <f t="shared" si="11"/>
        <v/>
      </c>
      <c r="AB43" s="166"/>
      <c r="AC43" s="167" t="str">
        <f t="shared" si="12"/>
        <v/>
      </c>
    </row>
    <row r="44" spans="1:29" ht="15.9" customHeight="1" x14ac:dyDescent="0.2">
      <c r="A44" s="162">
        <v>41</v>
      </c>
      <c r="B44" s="36" t="s">
        <v>336</v>
      </c>
      <c r="C44" s="2">
        <v>1</v>
      </c>
      <c r="D44" s="37" t="s">
        <v>143</v>
      </c>
      <c r="E44" s="163">
        <f t="shared" si="0"/>
        <v>3</v>
      </c>
      <c r="F44" s="164">
        <f t="shared" si="1"/>
        <v>36</v>
      </c>
      <c r="G44" s="165"/>
      <c r="H44" s="166"/>
      <c r="I44" s="167" t="str">
        <f t="shared" si="2"/>
        <v/>
      </c>
      <c r="J44" s="166"/>
      <c r="K44" s="167" t="str">
        <f t="shared" si="3"/>
        <v/>
      </c>
      <c r="L44" s="166">
        <v>16</v>
      </c>
      <c r="M44" s="167">
        <f t="shared" si="4"/>
        <v>3</v>
      </c>
      <c r="N44" s="166"/>
      <c r="O44" s="167" t="str">
        <f t="shared" si="5"/>
        <v/>
      </c>
      <c r="P44" s="166"/>
      <c r="Q44" s="167" t="str">
        <f t="shared" si="6"/>
        <v/>
      </c>
      <c r="R44" s="166"/>
      <c r="S44" s="167" t="str">
        <f t="shared" si="7"/>
        <v/>
      </c>
      <c r="T44" s="166"/>
      <c r="U44" s="167" t="str">
        <f t="shared" si="8"/>
        <v/>
      </c>
      <c r="V44" s="166"/>
      <c r="W44" s="167" t="str">
        <f t="shared" si="9"/>
        <v/>
      </c>
      <c r="X44" s="166"/>
      <c r="Y44" s="167" t="str">
        <f t="shared" si="10"/>
        <v/>
      </c>
      <c r="Z44" s="166"/>
      <c r="AA44" s="167" t="str">
        <f t="shared" si="11"/>
        <v/>
      </c>
      <c r="AB44" s="166"/>
      <c r="AC44" s="167" t="str">
        <f t="shared" si="12"/>
        <v/>
      </c>
    </row>
    <row r="45" spans="1:29" ht="15.9" customHeight="1" x14ac:dyDescent="0.2">
      <c r="A45" s="162">
        <v>42</v>
      </c>
      <c r="B45" s="38" t="s">
        <v>279</v>
      </c>
      <c r="C45" s="2">
        <v>3</v>
      </c>
      <c r="D45" s="37" t="s">
        <v>184</v>
      </c>
      <c r="E45" s="163">
        <f t="shared" si="0"/>
        <v>2.75</v>
      </c>
      <c r="F45" s="164">
        <f t="shared" si="1"/>
        <v>42</v>
      </c>
      <c r="G45" s="165">
        <v>1.25</v>
      </c>
      <c r="H45" s="166">
        <v>32</v>
      </c>
      <c r="I45" s="167">
        <f t="shared" si="2"/>
        <v>1.5</v>
      </c>
      <c r="J45" s="166"/>
      <c r="K45" s="167" t="str">
        <f t="shared" si="3"/>
        <v/>
      </c>
      <c r="L45" s="166"/>
      <c r="M45" s="167" t="str">
        <f t="shared" si="4"/>
        <v/>
      </c>
      <c r="N45" s="166"/>
      <c r="O45" s="167" t="str">
        <f t="shared" si="5"/>
        <v/>
      </c>
      <c r="P45" s="166"/>
      <c r="Q45" s="167" t="str">
        <f t="shared" si="6"/>
        <v/>
      </c>
      <c r="R45" s="166"/>
      <c r="S45" s="167" t="str">
        <f t="shared" si="7"/>
        <v/>
      </c>
      <c r="T45" s="166"/>
      <c r="U45" s="167" t="str">
        <f t="shared" si="8"/>
        <v/>
      </c>
      <c r="V45" s="166"/>
      <c r="W45" s="167" t="str">
        <f t="shared" si="9"/>
        <v/>
      </c>
      <c r="X45" s="166"/>
      <c r="Y45" s="167" t="str">
        <f t="shared" si="10"/>
        <v/>
      </c>
      <c r="Z45" s="166"/>
      <c r="AA45" s="167" t="str">
        <f t="shared" si="11"/>
        <v/>
      </c>
      <c r="AB45" s="166"/>
      <c r="AC45" s="167" t="str">
        <f t="shared" si="12"/>
        <v/>
      </c>
    </row>
    <row r="46" spans="1:29" ht="15.9" customHeight="1" x14ac:dyDescent="0.2">
      <c r="A46" s="162">
        <v>43</v>
      </c>
      <c r="B46" s="36" t="s">
        <v>337</v>
      </c>
      <c r="C46" s="2">
        <v>2</v>
      </c>
      <c r="D46" s="37" t="s">
        <v>198</v>
      </c>
      <c r="E46" s="163">
        <f t="shared" si="0"/>
        <v>2.5</v>
      </c>
      <c r="F46" s="164">
        <f t="shared" si="1"/>
        <v>43</v>
      </c>
      <c r="G46" s="165"/>
      <c r="H46" s="166"/>
      <c r="I46" s="167" t="str">
        <f t="shared" si="2"/>
        <v/>
      </c>
      <c r="J46" s="166">
        <v>32</v>
      </c>
      <c r="K46" s="167">
        <f t="shared" si="3"/>
        <v>1</v>
      </c>
      <c r="L46" s="166">
        <v>32</v>
      </c>
      <c r="M46" s="167">
        <f t="shared" si="4"/>
        <v>1.5</v>
      </c>
      <c r="N46" s="166"/>
      <c r="O46" s="167" t="str">
        <f t="shared" si="5"/>
        <v/>
      </c>
      <c r="P46" s="166"/>
      <c r="Q46" s="167" t="str">
        <f t="shared" si="6"/>
        <v/>
      </c>
      <c r="R46" s="166"/>
      <c r="S46" s="167" t="str">
        <f t="shared" si="7"/>
        <v/>
      </c>
      <c r="T46" s="166"/>
      <c r="U46" s="167" t="str">
        <f t="shared" si="8"/>
        <v/>
      </c>
      <c r="V46" s="166"/>
      <c r="W46" s="167" t="str">
        <f t="shared" si="9"/>
        <v/>
      </c>
      <c r="X46" s="166"/>
      <c r="Y46" s="167" t="str">
        <f t="shared" si="10"/>
        <v/>
      </c>
      <c r="Z46" s="166"/>
      <c r="AA46" s="167" t="str">
        <f t="shared" si="11"/>
        <v/>
      </c>
      <c r="AB46" s="166"/>
      <c r="AC46" s="167" t="str">
        <f t="shared" si="12"/>
        <v/>
      </c>
    </row>
    <row r="47" spans="1:29" ht="15.9" customHeight="1" x14ac:dyDescent="0.2">
      <c r="A47" s="162">
        <v>44</v>
      </c>
      <c r="B47" s="39" t="s">
        <v>258</v>
      </c>
      <c r="C47" s="2">
        <v>3</v>
      </c>
      <c r="D47" s="37" t="s">
        <v>188</v>
      </c>
      <c r="E47" s="163">
        <f t="shared" si="0"/>
        <v>2.25</v>
      </c>
      <c r="F47" s="164">
        <f t="shared" si="1"/>
        <v>44</v>
      </c>
      <c r="G47" s="165">
        <v>0.75</v>
      </c>
      <c r="H47" s="166">
        <v>32</v>
      </c>
      <c r="I47" s="167">
        <f t="shared" si="2"/>
        <v>1.5</v>
      </c>
      <c r="J47" s="166"/>
      <c r="K47" s="167" t="str">
        <f t="shared" si="3"/>
        <v/>
      </c>
      <c r="L47" s="166"/>
      <c r="M47" s="167" t="str">
        <f t="shared" si="4"/>
        <v/>
      </c>
      <c r="N47" s="166"/>
      <c r="O47" s="167" t="str">
        <f t="shared" si="5"/>
        <v/>
      </c>
      <c r="P47" s="166"/>
      <c r="Q47" s="167" t="str">
        <f t="shared" si="6"/>
        <v/>
      </c>
      <c r="R47" s="166"/>
      <c r="S47" s="167" t="str">
        <f t="shared" si="7"/>
        <v/>
      </c>
      <c r="T47" s="166"/>
      <c r="U47" s="167" t="str">
        <f t="shared" si="8"/>
        <v/>
      </c>
      <c r="V47" s="166"/>
      <c r="W47" s="167" t="str">
        <f t="shared" si="9"/>
        <v/>
      </c>
      <c r="X47" s="166"/>
      <c r="Y47" s="167" t="str">
        <f t="shared" si="10"/>
        <v/>
      </c>
      <c r="Z47" s="166"/>
      <c r="AA47" s="167" t="str">
        <f t="shared" si="11"/>
        <v/>
      </c>
      <c r="AB47" s="166"/>
      <c r="AC47" s="167" t="str">
        <f t="shared" si="12"/>
        <v/>
      </c>
    </row>
    <row r="48" spans="1:29" ht="15.9" customHeight="1" x14ac:dyDescent="0.2">
      <c r="A48" s="162">
        <v>45</v>
      </c>
      <c r="B48" s="39" t="s">
        <v>268</v>
      </c>
      <c r="C48" s="2">
        <v>3</v>
      </c>
      <c r="D48" s="37" t="s">
        <v>176</v>
      </c>
      <c r="E48" s="163">
        <f t="shared" si="0"/>
        <v>2</v>
      </c>
      <c r="F48" s="164">
        <f t="shared" si="1"/>
        <v>45</v>
      </c>
      <c r="G48" s="165">
        <v>0.5</v>
      </c>
      <c r="H48" s="166">
        <v>32</v>
      </c>
      <c r="I48" s="167">
        <f t="shared" si="2"/>
        <v>1.5</v>
      </c>
      <c r="J48" s="166"/>
      <c r="K48" s="167" t="str">
        <f t="shared" si="3"/>
        <v/>
      </c>
      <c r="L48" s="166"/>
      <c r="M48" s="167" t="str">
        <f t="shared" si="4"/>
        <v/>
      </c>
      <c r="N48" s="166"/>
      <c r="O48" s="167" t="str">
        <f t="shared" si="5"/>
        <v/>
      </c>
      <c r="P48" s="166"/>
      <c r="Q48" s="167" t="str">
        <f t="shared" si="6"/>
        <v/>
      </c>
      <c r="R48" s="166"/>
      <c r="S48" s="167" t="str">
        <f t="shared" si="7"/>
        <v/>
      </c>
      <c r="T48" s="166"/>
      <c r="U48" s="167" t="str">
        <f t="shared" si="8"/>
        <v/>
      </c>
      <c r="V48" s="166"/>
      <c r="W48" s="167" t="str">
        <f t="shared" si="9"/>
        <v/>
      </c>
      <c r="X48" s="166"/>
      <c r="Y48" s="167" t="str">
        <f t="shared" si="10"/>
        <v/>
      </c>
      <c r="Z48" s="166"/>
      <c r="AA48" s="167" t="str">
        <f t="shared" si="11"/>
        <v/>
      </c>
      <c r="AB48" s="166"/>
      <c r="AC48" s="167" t="str">
        <f t="shared" si="12"/>
        <v/>
      </c>
    </row>
    <row r="49" spans="1:29" ht="15.9" customHeight="1" x14ac:dyDescent="0.2">
      <c r="A49" s="162">
        <v>46</v>
      </c>
      <c r="B49" s="39" t="s">
        <v>221</v>
      </c>
      <c r="C49" s="2"/>
      <c r="D49" s="37" t="s">
        <v>334</v>
      </c>
      <c r="E49" s="163">
        <f t="shared" si="0"/>
        <v>2</v>
      </c>
      <c r="F49" s="164">
        <f t="shared" si="1"/>
        <v>45</v>
      </c>
      <c r="G49" s="165">
        <v>0</v>
      </c>
      <c r="H49" s="166"/>
      <c r="I49" s="167" t="str">
        <f t="shared" si="2"/>
        <v/>
      </c>
      <c r="J49" s="166"/>
      <c r="K49" s="167" t="str">
        <f t="shared" si="3"/>
        <v/>
      </c>
      <c r="L49" s="166"/>
      <c r="M49" s="167" t="str">
        <f t="shared" si="4"/>
        <v/>
      </c>
      <c r="N49" s="166"/>
      <c r="O49" s="167" t="str">
        <f t="shared" si="5"/>
        <v/>
      </c>
      <c r="P49" s="166">
        <v>8</v>
      </c>
      <c r="Q49" s="167">
        <f t="shared" si="6"/>
        <v>2</v>
      </c>
      <c r="R49" s="166"/>
      <c r="S49" s="167" t="str">
        <f t="shared" si="7"/>
        <v/>
      </c>
      <c r="T49" s="166"/>
      <c r="U49" s="167" t="str">
        <f t="shared" si="8"/>
        <v/>
      </c>
      <c r="V49" s="166"/>
      <c r="W49" s="167" t="str">
        <f t="shared" si="9"/>
        <v/>
      </c>
      <c r="X49" s="166"/>
      <c r="Y49" s="167" t="str">
        <f t="shared" si="10"/>
        <v/>
      </c>
      <c r="Z49" s="166"/>
      <c r="AA49" s="167" t="str">
        <f t="shared" si="11"/>
        <v/>
      </c>
      <c r="AB49" s="166"/>
      <c r="AC49" s="167" t="str">
        <f t="shared" si="12"/>
        <v/>
      </c>
    </row>
    <row r="50" spans="1:29" ht="15.9" customHeight="1" x14ac:dyDescent="0.2">
      <c r="A50" s="162">
        <v>47</v>
      </c>
      <c r="B50" s="36" t="s">
        <v>338</v>
      </c>
      <c r="C50" s="2"/>
      <c r="D50" s="37" t="s">
        <v>173</v>
      </c>
      <c r="E50" s="163">
        <f t="shared" si="0"/>
        <v>2</v>
      </c>
      <c r="F50" s="164">
        <f t="shared" si="1"/>
        <v>45</v>
      </c>
      <c r="G50" s="165">
        <v>0</v>
      </c>
      <c r="H50" s="166"/>
      <c r="I50" s="167" t="str">
        <f t="shared" si="2"/>
        <v/>
      </c>
      <c r="J50" s="166"/>
      <c r="K50" s="167" t="str">
        <f t="shared" si="3"/>
        <v/>
      </c>
      <c r="L50" s="166"/>
      <c r="M50" s="167" t="str">
        <f t="shared" si="4"/>
        <v/>
      </c>
      <c r="N50" s="166"/>
      <c r="O50" s="167" t="str">
        <f t="shared" si="5"/>
        <v/>
      </c>
      <c r="P50" s="166"/>
      <c r="Q50" s="167" t="str">
        <f t="shared" si="6"/>
        <v/>
      </c>
      <c r="R50" s="166">
        <v>5</v>
      </c>
      <c r="S50" s="167">
        <f t="shared" si="7"/>
        <v>2</v>
      </c>
      <c r="T50" s="166"/>
      <c r="U50" s="167" t="str">
        <f t="shared" si="8"/>
        <v/>
      </c>
      <c r="V50" s="166"/>
      <c r="W50" s="167" t="str">
        <f t="shared" si="9"/>
        <v/>
      </c>
      <c r="X50" s="166"/>
      <c r="Y50" s="167" t="str">
        <f t="shared" si="10"/>
        <v/>
      </c>
      <c r="Z50" s="166"/>
      <c r="AA50" s="167" t="str">
        <f t="shared" si="11"/>
        <v/>
      </c>
      <c r="AB50" s="166"/>
      <c r="AC50" s="167" t="str">
        <f t="shared" si="12"/>
        <v/>
      </c>
    </row>
    <row r="51" spans="1:29" ht="15.9" customHeight="1" x14ac:dyDescent="0.2">
      <c r="A51" s="162">
        <v>48</v>
      </c>
      <c r="B51" s="39" t="s">
        <v>339</v>
      </c>
      <c r="C51" s="2"/>
      <c r="D51" s="37" t="s">
        <v>182</v>
      </c>
      <c r="E51" s="163">
        <f t="shared" si="0"/>
        <v>2</v>
      </c>
      <c r="F51" s="164">
        <f t="shared" si="1"/>
        <v>45</v>
      </c>
      <c r="G51" s="165">
        <v>0</v>
      </c>
      <c r="H51" s="166"/>
      <c r="I51" s="167" t="str">
        <f t="shared" si="2"/>
        <v/>
      </c>
      <c r="J51" s="166"/>
      <c r="K51" s="167" t="str">
        <f t="shared" si="3"/>
        <v/>
      </c>
      <c r="L51" s="166"/>
      <c r="M51" s="167" t="str">
        <f t="shared" si="4"/>
        <v/>
      </c>
      <c r="N51" s="166"/>
      <c r="O51" s="167" t="str">
        <f t="shared" si="5"/>
        <v/>
      </c>
      <c r="P51" s="166"/>
      <c r="Q51" s="167" t="str">
        <f t="shared" si="6"/>
        <v/>
      </c>
      <c r="R51" s="166">
        <v>6</v>
      </c>
      <c r="S51" s="167">
        <f t="shared" si="7"/>
        <v>2</v>
      </c>
      <c r="T51" s="166"/>
      <c r="U51" s="167" t="str">
        <f t="shared" si="8"/>
        <v/>
      </c>
      <c r="V51" s="166"/>
      <c r="W51" s="167" t="str">
        <f t="shared" si="9"/>
        <v/>
      </c>
      <c r="X51" s="166"/>
      <c r="Y51" s="167" t="str">
        <f t="shared" si="10"/>
        <v/>
      </c>
      <c r="Z51" s="166"/>
      <c r="AA51" s="167" t="str">
        <f t="shared" si="11"/>
        <v/>
      </c>
      <c r="AB51" s="166"/>
      <c r="AC51" s="167" t="str">
        <f t="shared" si="12"/>
        <v/>
      </c>
    </row>
    <row r="52" spans="1:29" ht="15.9" customHeight="1" x14ac:dyDescent="0.2">
      <c r="A52" s="162">
        <v>49</v>
      </c>
      <c r="B52" s="39" t="s">
        <v>234</v>
      </c>
      <c r="C52" s="2">
        <v>3</v>
      </c>
      <c r="D52" s="37" t="s">
        <v>143</v>
      </c>
      <c r="E52" s="163">
        <f t="shared" si="0"/>
        <v>1.75</v>
      </c>
      <c r="F52" s="164">
        <f t="shared" si="1"/>
        <v>49</v>
      </c>
      <c r="G52" s="165">
        <v>1.75</v>
      </c>
      <c r="H52" s="166"/>
      <c r="I52" s="167" t="str">
        <f t="shared" si="2"/>
        <v/>
      </c>
      <c r="J52" s="166"/>
      <c r="K52" s="167" t="str">
        <f t="shared" si="3"/>
        <v/>
      </c>
      <c r="L52" s="166"/>
      <c r="M52" s="167" t="str">
        <f t="shared" si="4"/>
        <v/>
      </c>
      <c r="N52" s="166"/>
      <c r="O52" s="167" t="str">
        <f t="shared" si="5"/>
        <v/>
      </c>
      <c r="P52" s="166"/>
      <c r="Q52" s="167" t="str">
        <f t="shared" si="6"/>
        <v/>
      </c>
      <c r="R52" s="166"/>
      <c r="S52" s="167" t="str">
        <f t="shared" si="7"/>
        <v/>
      </c>
      <c r="T52" s="166"/>
      <c r="U52" s="167" t="str">
        <f t="shared" si="8"/>
        <v/>
      </c>
      <c r="V52" s="166"/>
      <c r="W52" s="167" t="str">
        <f t="shared" si="9"/>
        <v/>
      </c>
      <c r="X52" s="166"/>
      <c r="Y52" s="167" t="str">
        <f t="shared" si="10"/>
        <v/>
      </c>
      <c r="Z52" s="166"/>
      <c r="AA52" s="167" t="str">
        <f t="shared" si="11"/>
        <v/>
      </c>
      <c r="AB52" s="166"/>
      <c r="AC52" s="167" t="str">
        <f t="shared" si="12"/>
        <v/>
      </c>
    </row>
    <row r="53" spans="1:29" ht="15.9" customHeight="1" x14ac:dyDescent="0.2">
      <c r="A53" s="162">
        <v>50</v>
      </c>
      <c r="B53" s="38" t="s">
        <v>340</v>
      </c>
      <c r="C53" s="2">
        <v>3</v>
      </c>
      <c r="D53" s="37" t="s">
        <v>175</v>
      </c>
      <c r="E53" s="163">
        <f t="shared" si="0"/>
        <v>1.75</v>
      </c>
      <c r="F53" s="164">
        <f t="shared" si="1"/>
        <v>49</v>
      </c>
      <c r="G53" s="165">
        <v>1.75</v>
      </c>
      <c r="H53" s="166"/>
      <c r="I53" s="167" t="str">
        <f t="shared" si="2"/>
        <v/>
      </c>
      <c r="J53" s="166"/>
      <c r="K53" s="167" t="str">
        <f t="shared" si="3"/>
        <v/>
      </c>
      <c r="L53" s="166"/>
      <c r="M53" s="167" t="str">
        <f t="shared" si="4"/>
        <v/>
      </c>
      <c r="N53" s="166"/>
      <c r="O53" s="167" t="str">
        <f t="shared" si="5"/>
        <v/>
      </c>
      <c r="P53" s="166"/>
      <c r="Q53" s="167" t="str">
        <f t="shared" si="6"/>
        <v/>
      </c>
      <c r="R53" s="166"/>
      <c r="S53" s="167" t="str">
        <f t="shared" si="7"/>
        <v/>
      </c>
      <c r="T53" s="166"/>
      <c r="U53" s="167" t="str">
        <f t="shared" si="8"/>
        <v/>
      </c>
      <c r="V53" s="166"/>
      <c r="W53" s="167" t="str">
        <f t="shared" si="9"/>
        <v/>
      </c>
      <c r="X53" s="166"/>
      <c r="Y53" s="167" t="str">
        <f t="shared" si="10"/>
        <v/>
      </c>
      <c r="Z53" s="166"/>
      <c r="AA53" s="167" t="str">
        <f t="shared" si="11"/>
        <v/>
      </c>
      <c r="AB53" s="166"/>
      <c r="AC53" s="167" t="str">
        <f t="shared" si="12"/>
        <v/>
      </c>
    </row>
    <row r="54" spans="1:29" ht="15.9" customHeight="1" x14ac:dyDescent="0.2">
      <c r="A54" s="162">
        <v>51</v>
      </c>
      <c r="B54" s="38" t="s">
        <v>270</v>
      </c>
      <c r="C54" s="2">
        <v>2</v>
      </c>
      <c r="D54" s="37" t="s">
        <v>137</v>
      </c>
      <c r="E54" s="163">
        <f t="shared" si="0"/>
        <v>1.75</v>
      </c>
      <c r="F54" s="164">
        <f t="shared" si="1"/>
        <v>49</v>
      </c>
      <c r="G54" s="165">
        <v>1.75</v>
      </c>
      <c r="H54" s="166"/>
      <c r="I54" s="167" t="str">
        <f t="shared" si="2"/>
        <v/>
      </c>
      <c r="J54" s="166"/>
      <c r="K54" s="167" t="str">
        <f t="shared" si="3"/>
        <v/>
      </c>
      <c r="L54" s="166"/>
      <c r="M54" s="167" t="str">
        <f t="shared" si="4"/>
        <v/>
      </c>
      <c r="N54" s="166"/>
      <c r="O54" s="167" t="str">
        <f t="shared" si="5"/>
        <v/>
      </c>
      <c r="P54" s="166"/>
      <c r="Q54" s="167" t="str">
        <f t="shared" si="6"/>
        <v/>
      </c>
      <c r="R54" s="166"/>
      <c r="S54" s="167" t="str">
        <f t="shared" si="7"/>
        <v/>
      </c>
      <c r="T54" s="166"/>
      <c r="U54" s="167" t="str">
        <f t="shared" si="8"/>
        <v/>
      </c>
      <c r="V54" s="166"/>
      <c r="W54" s="167" t="str">
        <f t="shared" si="9"/>
        <v/>
      </c>
      <c r="X54" s="166"/>
      <c r="Y54" s="167" t="str">
        <f t="shared" si="10"/>
        <v/>
      </c>
      <c r="Z54" s="166"/>
      <c r="AA54" s="167" t="str">
        <f t="shared" si="11"/>
        <v/>
      </c>
      <c r="AB54" s="166"/>
      <c r="AC54" s="167" t="str">
        <f t="shared" si="12"/>
        <v/>
      </c>
    </row>
    <row r="55" spans="1:29" ht="15.9" customHeight="1" x14ac:dyDescent="0.2">
      <c r="A55" s="162">
        <v>52</v>
      </c>
      <c r="B55" s="39" t="s">
        <v>163</v>
      </c>
      <c r="C55" s="2">
        <v>3</v>
      </c>
      <c r="D55" s="37" t="s">
        <v>164</v>
      </c>
      <c r="E55" s="163">
        <f t="shared" si="0"/>
        <v>1.75</v>
      </c>
      <c r="F55" s="164">
        <f t="shared" si="1"/>
        <v>49</v>
      </c>
      <c r="G55" s="165">
        <v>1.75</v>
      </c>
      <c r="H55" s="166"/>
      <c r="I55" s="167" t="str">
        <f t="shared" si="2"/>
        <v/>
      </c>
      <c r="J55" s="166"/>
      <c r="K55" s="167" t="str">
        <f t="shared" si="3"/>
        <v/>
      </c>
      <c r="L55" s="166"/>
      <c r="M55" s="167" t="str">
        <f t="shared" si="4"/>
        <v/>
      </c>
      <c r="N55" s="166"/>
      <c r="O55" s="167" t="str">
        <f t="shared" si="5"/>
        <v/>
      </c>
      <c r="P55" s="166"/>
      <c r="Q55" s="167" t="str">
        <f t="shared" si="6"/>
        <v/>
      </c>
      <c r="R55" s="166"/>
      <c r="S55" s="167" t="str">
        <f t="shared" si="7"/>
        <v/>
      </c>
      <c r="T55" s="166"/>
      <c r="U55" s="167" t="str">
        <f t="shared" si="8"/>
        <v/>
      </c>
      <c r="V55" s="166"/>
      <c r="W55" s="167" t="str">
        <f t="shared" si="9"/>
        <v/>
      </c>
      <c r="X55" s="166"/>
      <c r="Y55" s="167" t="str">
        <f t="shared" si="10"/>
        <v/>
      </c>
      <c r="Z55" s="166"/>
      <c r="AA55" s="167" t="str">
        <f t="shared" si="11"/>
        <v/>
      </c>
      <c r="AB55" s="166"/>
      <c r="AC55" s="167" t="str">
        <f t="shared" si="12"/>
        <v/>
      </c>
    </row>
    <row r="56" spans="1:29" ht="15.9" customHeight="1" x14ac:dyDescent="0.2">
      <c r="A56" s="162">
        <v>53</v>
      </c>
      <c r="B56" s="39" t="s">
        <v>275</v>
      </c>
      <c r="C56" s="2">
        <v>3</v>
      </c>
      <c r="D56" s="37" t="s">
        <v>188</v>
      </c>
      <c r="E56" s="163">
        <f t="shared" si="0"/>
        <v>1.5</v>
      </c>
      <c r="F56" s="164">
        <f t="shared" si="1"/>
        <v>53</v>
      </c>
      <c r="G56" s="165">
        <v>0</v>
      </c>
      <c r="H56" s="166">
        <v>32</v>
      </c>
      <c r="I56" s="167">
        <f t="shared" si="2"/>
        <v>1.5</v>
      </c>
      <c r="J56" s="166"/>
      <c r="K56" s="167" t="str">
        <f t="shared" si="3"/>
        <v/>
      </c>
      <c r="L56" s="166"/>
      <c r="M56" s="167" t="str">
        <f t="shared" si="4"/>
        <v/>
      </c>
      <c r="N56" s="166"/>
      <c r="O56" s="167" t="str">
        <f t="shared" si="5"/>
        <v/>
      </c>
      <c r="P56" s="166"/>
      <c r="Q56" s="167" t="str">
        <f t="shared" si="6"/>
        <v/>
      </c>
      <c r="R56" s="166"/>
      <c r="S56" s="167" t="str">
        <f t="shared" si="7"/>
        <v/>
      </c>
      <c r="T56" s="166"/>
      <c r="U56" s="167" t="str">
        <f t="shared" si="8"/>
        <v/>
      </c>
      <c r="V56" s="166"/>
      <c r="W56" s="167" t="str">
        <f t="shared" si="9"/>
        <v/>
      </c>
      <c r="X56" s="166"/>
      <c r="Y56" s="167" t="str">
        <f t="shared" si="10"/>
        <v/>
      </c>
      <c r="Z56" s="166"/>
      <c r="AA56" s="167" t="str">
        <f t="shared" si="11"/>
        <v/>
      </c>
      <c r="AB56" s="166"/>
      <c r="AC56" s="167" t="str">
        <f t="shared" si="12"/>
        <v/>
      </c>
    </row>
    <row r="57" spans="1:29" ht="15.9" customHeight="1" x14ac:dyDescent="0.2">
      <c r="A57" s="162">
        <v>54</v>
      </c>
      <c r="B57" s="36" t="s">
        <v>341</v>
      </c>
      <c r="C57" s="2">
        <v>2</v>
      </c>
      <c r="D57" s="37" t="s">
        <v>185</v>
      </c>
      <c r="E57" s="163">
        <f t="shared" si="0"/>
        <v>1.5</v>
      </c>
      <c r="F57" s="164">
        <f t="shared" si="1"/>
        <v>53</v>
      </c>
      <c r="G57" s="165">
        <v>0.5</v>
      </c>
      <c r="H57" s="166"/>
      <c r="I57" s="167" t="str">
        <f t="shared" si="2"/>
        <v/>
      </c>
      <c r="J57" s="166">
        <v>32</v>
      </c>
      <c r="K57" s="167">
        <f t="shared" si="3"/>
        <v>1</v>
      </c>
      <c r="L57" s="166"/>
      <c r="M57" s="167" t="str">
        <f t="shared" si="4"/>
        <v/>
      </c>
      <c r="N57" s="166"/>
      <c r="O57" s="167" t="str">
        <f t="shared" si="5"/>
        <v/>
      </c>
      <c r="P57" s="166"/>
      <c r="Q57" s="167" t="str">
        <f t="shared" si="6"/>
        <v/>
      </c>
      <c r="R57" s="166"/>
      <c r="S57" s="167" t="str">
        <f t="shared" si="7"/>
        <v/>
      </c>
      <c r="T57" s="166"/>
      <c r="U57" s="167" t="str">
        <f t="shared" si="8"/>
        <v/>
      </c>
      <c r="V57" s="166"/>
      <c r="W57" s="167" t="str">
        <f t="shared" si="9"/>
        <v/>
      </c>
      <c r="X57" s="166"/>
      <c r="Y57" s="167" t="str">
        <f t="shared" si="10"/>
        <v/>
      </c>
      <c r="Z57" s="166"/>
      <c r="AA57" s="167" t="str">
        <f t="shared" si="11"/>
        <v/>
      </c>
      <c r="AB57" s="166"/>
      <c r="AC57" s="167" t="str">
        <f t="shared" si="12"/>
        <v/>
      </c>
    </row>
    <row r="58" spans="1:29" ht="15.9" customHeight="1" x14ac:dyDescent="0.2">
      <c r="A58" s="162">
        <v>55</v>
      </c>
      <c r="B58" s="39" t="s">
        <v>342</v>
      </c>
      <c r="C58" s="2">
        <v>2</v>
      </c>
      <c r="D58" s="37" t="s">
        <v>192</v>
      </c>
      <c r="E58" s="163">
        <f t="shared" si="0"/>
        <v>1.5</v>
      </c>
      <c r="F58" s="164">
        <f t="shared" si="1"/>
        <v>53</v>
      </c>
      <c r="G58" s="165">
        <v>0.5</v>
      </c>
      <c r="H58" s="166"/>
      <c r="I58" s="167" t="str">
        <f t="shared" si="2"/>
        <v/>
      </c>
      <c r="J58" s="166">
        <v>32</v>
      </c>
      <c r="K58" s="167">
        <f t="shared" si="3"/>
        <v>1</v>
      </c>
      <c r="L58" s="166"/>
      <c r="M58" s="167" t="str">
        <f t="shared" si="4"/>
        <v/>
      </c>
      <c r="N58" s="166"/>
      <c r="O58" s="167" t="str">
        <f t="shared" si="5"/>
        <v/>
      </c>
      <c r="P58" s="166"/>
      <c r="Q58" s="167" t="str">
        <f t="shared" si="6"/>
        <v/>
      </c>
      <c r="R58" s="166"/>
      <c r="S58" s="167" t="str">
        <f t="shared" si="7"/>
        <v/>
      </c>
      <c r="T58" s="166"/>
      <c r="U58" s="167" t="str">
        <f t="shared" si="8"/>
        <v/>
      </c>
      <c r="V58" s="166"/>
      <c r="W58" s="167" t="str">
        <f t="shared" si="9"/>
        <v/>
      </c>
      <c r="X58" s="166"/>
      <c r="Y58" s="167" t="str">
        <f t="shared" si="10"/>
        <v/>
      </c>
      <c r="Z58" s="166"/>
      <c r="AA58" s="167" t="str">
        <f t="shared" si="11"/>
        <v/>
      </c>
      <c r="AB58" s="166"/>
      <c r="AC58" s="167" t="str">
        <f t="shared" si="12"/>
        <v/>
      </c>
    </row>
    <row r="59" spans="1:29" ht="15.9" customHeight="1" x14ac:dyDescent="0.2">
      <c r="A59" s="162">
        <v>56</v>
      </c>
      <c r="B59" s="36" t="s">
        <v>343</v>
      </c>
      <c r="C59" s="2">
        <v>1</v>
      </c>
      <c r="D59" s="37" t="s">
        <v>176</v>
      </c>
      <c r="E59" s="163">
        <f t="shared" si="0"/>
        <v>1.5</v>
      </c>
      <c r="F59" s="164">
        <f t="shared" si="1"/>
        <v>53</v>
      </c>
      <c r="G59" s="165"/>
      <c r="H59" s="166"/>
      <c r="I59" s="167" t="str">
        <f t="shared" si="2"/>
        <v/>
      </c>
      <c r="J59" s="166"/>
      <c r="K59" s="167" t="str">
        <f t="shared" si="3"/>
        <v/>
      </c>
      <c r="L59" s="166">
        <v>32</v>
      </c>
      <c r="M59" s="167">
        <f t="shared" si="4"/>
        <v>1.5</v>
      </c>
      <c r="N59" s="166"/>
      <c r="O59" s="167" t="str">
        <f t="shared" si="5"/>
        <v/>
      </c>
      <c r="P59" s="166"/>
      <c r="Q59" s="167" t="str">
        <f t="shared" si="6"/>
        <v/>
      </c>
      <c r="R59" s="166"/>
      <c r="S59" s="167" t="str">
        <f t="shared" si="7"/>
        <v/>
      </c>
      <c r="T59" s="166"/>
      <c r="U59" s="167" t="str">
        <f t="shared" si="8"/>
        <v/>
      </c>
      <c r="V59" s="166"/>
      <c r="W59" s="167" t="str">
        <f t="shared" si="9"/>
        <v/>
      </c>
      <c r="X59" s="166"/>
      <c r="Y59" s="167" t="str">
        <f t="shared" si="10"/>
        <v/>
      </c>
      <c r="Z59" s="166"/>
      <c r="AA59" s="167" t="str">
        <f t="shared" si="11"/>
        <v/>
      </c>
      <c r="AB59" s="166"/>
      <c r="AC59" s="167" t="str">
        <f t="shared" si="12"/>
        <v/>
      </c>
    </row>
    <row r="60" spans="1:29" ht="15.9" customHeight="1" x14ac:dyDescent="0.2">
      <c r="A60" s="162">
        <v>57</v>
      </c>
      <c r="B60" s="38" t="s">
        <v>271</v>
      </c>
      <c r="C60" s="2">
        <v>2</v>
      </c>
      <c r="D60" s="37" t="s">
        <v>198</v>
      </c>
      <c r="E60" s="163">
        <f t="shared" si="0"/>
        <v>1.5</v>
      </c>
      <c r="F60" s="164">
        <f t="shared" si="1"/>
        <v>53</v>
      </c>
      <c r="G60" s="165"/>
      <c r="H60" s="166"/>
      <c r="I60" s="167" t="str">
        <f t="shared" si="2"/>
        <v/>
      </c>
      <c r="J60" s="166"/>
      <c r="K60" s="167" t="str">
        <f t="shared" si="3"/>
        <v/>
      </c>
      <c r="L60" s="166">
        <v>32</v>
      </c>
      <c r="M60" s="167">
        <f t="shared" si="4"/>
        <v>1.5</v>
      </c>
      <c r="N60" s="166"/>
      <c r="O60" s="167" t="str">
        <f t="shared" si="5"/>
        <v/>
      </c>
      <c r="P60" s="166"/>
      <c r="Q60" s="167" t="str">
        <f t="shared" si="6"/>
        <v/>
      </c>
      <c r="R60" s="166"/>
      <c r="S60" s="167" t="str">
        <f t="shared" si="7"/>
        <v/>
      </c>
      <c r="T60" s="166"/>
      <c r="U60" s="167" t="str">
        <f t="shared" si="8"/>
        <v/>
      </c>
      <c r="V60" s="166"/>
      <c r="W60" s="167" t="str">
        <f t="shared" si="9"/>
        <v/>
      </c>
      <c r="X60" s="166"/>
      <c r="Y60" s="167" t="str">
        <f t="shared" si="10"/>
        <v/>
      </c>
      <c r="Z60" s="166"/>
      <c r="AA60" s="167" t="str">
        <f t="shared" si="11"/>
        <v/>
      </c>
      <c r="AB60" s="166"/>
      <c r="AC60" s="167" t="str">
        <f t="shared" si="12"/>
        <v/>
      </c>
    </row>
    <row r="61" spans="1:29" ht="15.9" customHeight="1" x14ac:dyDescent="0.2">
      <c r="A61" s="162">
        <v>58</v>
      </c>
      <c r="B61" s="36" t="s">
        <v>239</v>
      </c>
      <c r="C61" s="40">
        <v>1</v>
      </c>
      <c r="D61" s="45" t="s">
        <v>143</v>
      </c>
      <c r="E61" s="163">
        <f t="shared" si="0"/>
        <v>1.5</v>
      </c>
      <c r="F61" s="164">
        <f t="shared" si="1"/>
        <v>53</v>
      </c>
      <c r="G61" s="165"/>
      <c r="H61" s="166"/>
      <c r="I61" s="167" t="str">
        <f t="shared" si="2"/>
        <v/>
      </c>
      <c r="J61" s="166"/>
      <c r="K61" s="167" t="str">
        <f t="shared" si="3"/>
        <v/>
      </c>
      <c r="L61" s="166">
        <v>32</v>
      </c>
      <c r="M61" s="167">
        <f t="shared" si="4"/>
        <v>1.5</v>
      </c>
      <c r="N61" s="166"/>
      <c r="O61" s="167" t="str">
        <f t="shared" si="5"/>
        <v/>
      </c>
      <c r="P61" s="166"/>
      <c r="Q61" s="167" t="str">
        <f t="shared" si="6"/>
        <v/>
      </c>
      <c r="R61" s="166"/>
      <c r="S61" s="167" t="str">
        <f t="shared" si="7"/>
        <v/>
      </c>
      <c r="T61" s="166"/>
      <c r="U61" s="167" t="str">
        <f t="shared" si="8"/>
        <v/>
      </c>
      <c r="V61" s="166"/>
      <c r="W61" s="167" t="str">
        <f t="shared" si="9"/>
        <v/>
      </c>
      <c r="X61" s="166"/>
      <c r="Y61" s="167" t="str">
        <f t="shared" si="10"/>
        <v/>
      </c>
      <c r="Z61" s="166"/>
      <c r="AA61" s="167" t="str">
        <f t="shared" si="11"/>
        <v/>
      </c>
      <c r="AB61" s="166"/>
      <c r="AC61" s="167" t="str">
        <f t="shared" si="12"/>
        <v/>
      </c>
    </row>
    <row r="62" spans="1:29" ht="15.9" customHeight="1" x14ac:dyDescent="0.2">
      <c r="A62" s="162">
        <v>59</v>
      </c>
      <c r="B62" s="36" t="s">
        <v>276</v>
      </c>
      <c r="C62" s="2">
        <v>2</v>
      </c>
      <c r="D62" s="37" t="s">
        <v>165</v>
      </c>
      <c r="E62" s="163">
        <f t="shared" si="0"/>
        <v>1.5</v>
      </c>
      <c r="F62" s="164">
        <f t="shared" si="1"/>
        <v>53</v>
      </c>
      <c r="G62" s="165"/>
      <c r="H62" s="166"/>
      <c r="I62" s="167" t="str">
        <f t="shared" si="2"/>
        <v/>
      </c>
      <c r="J62" s="166"/>
      <c r="K62" s="167" t="str">
        <f t="shared" si="3"/>
        <v/>
      </c>
      <c r="L62" s="166">
        <v>32</v>
      </c>
      <c r="M62" s="167">
        <f t="shared" si="4"/>
        <v>1.5</v>
      </c>
      <c r="N62" s="166"/>
      <c r="O62" s="167" t="str">
        <f t="shared" si="5"/>
        <v/>
      </c>
      <c r="P62" s="166"/>
      <c r="Q62" s="167" t="str">
        <f t="shared" si="6"/>
        <v/>
      </c>
      <c r="R62" s="166"/>
      <c r="S62" s="167" t="str">
        <f t="shared" si="7"/>
        <v/>
      </c>
      <c r="T62" s="166"/>
      <c r="U62" s="167" t="str">
        <f t="shared" si="8"/>
        <v/>
      </c>
      <c r="V62" s="166"/>
      <c r="W62" s="167" t="str">
        <f t="shared" si="9"/>
        <v/>
      </c>
      <c r="X62" s="166"/>
      <c r="Y62" s="167" t="str">
        <f t="shared" si="10"/>
        <v/>
      </c>
      <c r="Z62" s="166"/>
      <c r="AA62" s="167" t="str">
        <f t="shared" si="11"/>
        <v/>
      </c>
      <c r="AB62" s="166"/>
      <c r="AC62" s="167" t="str">
        <f t="shared" si="12"/>
        <v/>
      </c>
    </row>
    <row r="63" spans="1:29" ht="15.9" customHeight="1" x14ac:dyDescent="0.2">
      <c r="A63" s="162">
        <v>60</v>
      </c>
      <c r="B63" s="36" t="s">
        <v>344</v>
      </c>
      <c r="C63" s="2">
        <v>1</v>
      </c>
      <c r="D63" s="37" t="s">
        <v>158</v>
      </c>
      <c r="E63" s="163">
        <f t="shared" si="0"/>
        <v>1.5</v>
      </c>
      <c r="F63" s="164">
        <f t="shared" si="1"/>
        <v>53</v>
      </c>
      <c r="G63" s="165"/>
      <c r="H63" s="166"/>
      <c r="I63" s="167" t="str">
        <f t="shared" si="2"/>
        <v/>
      </c>
      <c r="J63" s="166"/>
      <c r="K63" s="167" t="str">
        <f t="shared" si="3"/>
        <v/>
      </c>
      <c r="L63" s="166">
        <v>32</v>
      </c>
      <c r="M63" s="167">
        <f t="shared" si="4"/>
        <v>1.5</v>
      </c>
      <c r="N63" s="166"/>
      <c r="O63" s="167" t="str">
        <f t="shared" si="5"/>
        <v/>
      </c>
      <c r="P63" s="166"/>
      <c r="Q63" s="167" t="str">
        <f t="shared" si="6"/>
        <v/>
      </c>
      <c r="R63" s="166"/>
      <c r="S63" s="167" t="str">
        <f t="shared" si="7"/>
        <v/>
      </c>
      <c r="T63" s="166"/>
      <c r="U63" s="167" t="str">
        <f t="shared" si="8"/>
        <v/>
      </c>
      <c r="V63" s="166"/>
      <c r="W63" s="167" t="str">
        <f t="shared" si="9"/>
        <v/>
      </c>
      <c r="X63" s="166"/>
      <c r="Y63" s="167" t="str">
        <f t="shared" si="10"/>
        <v/>
      </c>
      <c r="Z63" s="166"/>
      <c r="AA63" s="167" t="str">
        <f t="shared" si="11"/>
        <v/>
      </c>
      <c r="AB63" s="166"/>
      <c r="AC63" s="167" t="str">
        <f t="shared" si="12"/>
        <v/>
      </c>
    </row>
    <row r="64" spans="1:29" ht="15.9" customHeight="1" x14ac:dyDescent="0.2">
      <c r="A64" s="162">
        <v>61</v>
      </c>
      <c r="B64" s="36" t="s">
        <v>345</v>
      </c>
      <c r="C64" s="2">
        <v>1</v>
      </c>
      <c r="D64" s="37" t="s">
        <v>188</v>
      </c>
      <c r="E64" s="163">
        <f t="shared" si="0"/>
        <v>1.5</v>
      </c>
      <c r="F64" s="164">
        <f t="shared" si="1"/>
        <v>53</v>
      </c>
      <c r="G64" s="165"/>
      <c r="H64" s="166"/>
      <c r="I64" s="167" t="str">
        <f t="shared" si="2"/>
        <v/>
      </c>
      <c r="J64" s="166"/>
      <c r="K64" s="167" t="str">
        <f t="shared" si="3"/>
        <v/>
      </c>
      <c r="L64" s="166">
        <v>32</v>
      </c>
      <c r="M64" s="167">
        <f t="shared" si="4"/>
        <v>1.5</v>
      </c>
      <c r="N64" s="166"/>
      <c r="O64" s="167" t="str">
        <f t="shared" si="5"/>
        <v/>
      </c>
      <c r="P64" s="166"/>
      <c r="Q64" s="167" t="str">
        <f t="shared" si="6"/>
        <v/>
      </c>
      <c r="R64" s="166"/>
      <c r="S64" s="167" t="str">
        <f t="shared" si="7"/>
        <v/>
      </c>
      <c r="T64" s="166"/>
      <c r="U64" s="167" t="str">
        <f t="shared" si="8"/>
        <v/>
      </c>
      <c r="V64" s="166"/>
      <c r="W64" s="167" t="str">
        <f t="shared" si="9"/>
        <v/>
      </c>
      <c r="X64" s="166"/>
      <c r="Y64" s="167" t="str">
        <f t="shared" si="10"/>
        <v/>
      </c>
      <c r="Z64" s="166"/>
      <c r="AA64" s="167" t="str">
        <f t="shared" si="11"/>
        <v/>
      </c>
      <c r="AB64" s="166"/>
      <c r="AC64" s="167" t="str">
        <f t="shared" si="12"/>
        <v/>
      </c>
    </row>
    <row r="65" spans="1:29" ht="15.9" customHeight="1" x14ac:dyDescent="0.2">
      <c r="A65" s="162">
        <v>62</v>
      </c>
      <c r="B65" s="39" t="s">
        <v>346</v>
      </c>
      <c r="C65" s="2">
        <v>3</v>
      </c>
      <c r="D65" s="37" t="s">
        <v>143</v>
      </c>
      <c r="E65" s="163">
        <f t="shared" si="0"/>
        <v>1</v>
      </c>
      <c r="F65" s="164">
        <f t="shared" si="1"/>
        <v>62</v>
      </c>
      <c r="G65" s="165">
        <v>1</v>
      </c>
      <c r="H65" s="166"/>
      <c r="I65" s="167" t="str">
        <f t="shared" si="2"/>
        <v/>
      </c>
      <c r="J65" s="166"/>
      <c r="K65" s="167" t="str">
        <f t="shared" si="3"/>
        <v/>
      </c>
      <c r="L65" s="166"/>
      <c r="M65" s="167" t="str">
        <f t="shared" si="4"/>
        <v/>
      </c>
      <c r="N65" s="166"/>
      <c r="O65" s="167" t="str">
        <f t="shared" si="5"/>
        <v/>
      </c>
      <c r="P65" s="166"/>
      <c r="Q65" s="167" t="str">
        <f t="shared" si="6"/>
        <v/>
      </c>
      <c r="R65" s="166"/>
      <c r="S65" s="167" t="str">
        <f t="shared" si="7"/>
        <v/>
      </c>
      <c r="T65" s="166"/>
      <c r="U65" s="167" t="str">
        <f t="shared" si="8"/>
        <v/>
      </c>
      <c r="V65" s="166"/>
      <c r="W65" s="167" t="str">
        <f t="shared" si="9"/>
        <v/>
      </c>
      <c r="X65" s="166"/>
      <c r="Y65" s="167" t="str">
        <f t="shared" si="10"/>
        <v/>
      </c>
      <c r="Z65" s="166"/>
      <c r="AA65" s="167" t="str">
        <f t="shared" si="11"/>
        <v/>
      </c>
      <c r="AB65" s="166"/>
      <c r="AC65" s="167" t="str">
        <f t="shared" si="12"/>
        <v/>
      </c>
    </row>
    <row r="66" spans="1:29" ht="15.9" customHeight="1" x14ac:dyDescent="0.2">
      <c r="A66" s="162">
        <v>63</v>
      </c>
      <c r="B66" s="38" t="s">
        <v>347</v>
      </c>
      <c r="C66" s="2"/>
      <c r="D66" s="37" t="s">
        <v>348</v>
      </c>
      <c r="E66" s="163">
        <f t="shared" si="0"/>
        <v>1</v>
      </c>
      <c r="F66" s="164">
        <f t="shared" si="1"/>
        <v>62</v>
      </c>
      <c r="G66" s="165">
        <v>0</v>
      </c>
      <c r="H66" s="166"/>
      <c r="I66" s="167" t="str">
        <f t="shared" si="2"/>
        <v/>
      </c>
      <c r="J66" s="166"/>
      <c r="K66" s="167" t="str">
        <f t="shared" si="3"/>
        <v/>
      </c>
      <c r="L66" s="166"/>
      <c r="M66" s="167" t="str">
        <f t="shared" si="4"/>
        <v/>
      </c>
      <c r="N66" s="166"/>
      <c r="O66" s="167" t="str">
        <f t="shared" si="5"/>
        <v/>
      </c>
      <c r="P66" s="166">
        <v>16</v>
      </c>
      <c r="Q66" s="167">
        <f t="shared" si="6"/>
        <v>1</v>
      </c>
      <c r="R66" s="166"/>
      <c r="S66" s="167" t="str">
        <f t="shared" si="7"/>
        <v/>
      </c>
      <c r="T66" s="166"/>
      <c r="U66" s="167" t="str">
        <f t="shared" si="8"/>
        <v/>
      </c>
      <c r="V66" s="166"/>
      <c r="W66" s="167" t="str">
        <f t="shared" si="9"/>
        <v/>
      </c>
      <c r="X66" s="166"/>
      <c r="Y66" s="167" t="str">
        <f t="shared" si="10"/>
        <v/>
      </c>
      <c r="Z66" s="166"/>
      <c r="AA66" s="167" t="str">
        <f t="shared" si="11"/>
        <v/>
      </c>
      <c r="AB66" s="166"/>
      <c r="AC66" s="167" t="str">
        <f t="shared" si="12"/>
        <v/>
      </c>
    </row>
    <row r="67" spans="1:29" ht="15.9" customHeight="1" x14ac:dyDescent="0.2">
      <c r="A67" s="162">
        <v>64</v>
      </c>
      <c r="B67" s="36" t="s">
        <v>349</v>
      </c>
      <c r="C67" s="2"/>
      <c r="D67" s="37" t="s">
        <v>331</v>
      </c>
      <c r="E67" s="163">
        <f t="shared" si="0"/>
        <v>1</v>
      </c>
      <c r="F67" s="164">
        <f t="shared" si="1"/>
        <v>62</v>
      </c>
      <c r="G67" s="165">
        <v>0</v>
      </c>
      <c r="H67" s="166"/>
      <c r="I67" s="167" t="str">
        <f t="shared" si="2"/>
        <v/>
      </c>
      <c r="J67" s="166"/>
      <c r="K67" s="167" t="str">
        <f t="shared" si="3"/>
        <v/>
      </c>
      <c r="L67" s="166"/>
      <c r="M67" s="167" t="str">
        <f t="shared" si="4"/>
        <v/>
      </c>
      <c r="N67" s="166"/>
      <c r="O67" s="167" t="str">
        <f t="shared" si="5"/>
        <v/>
      </c>
      <c r="P67" s="166">
        <v>16</v>
      </c>
      <c r="Q67" s="167">
        <f t="shared" si="6"/>
        <v>1</v>
      </c>
      <c r="R67" s="166"/>
      <c r="S67" s="167" t="str">
        <f t="shared" si="7"/>
        <v/>
      </c>
      <c r="T67" s="166"/>
      <c r="U67" s="167" t="str">
        <f t="shared" si="8"/>
        <v/>
      </c>
      <c r="V67" s="166"/>
      <c r="W67" s="167" t="str">
        <f t="shared" si="9"/>
        <v/>
      </c>
      <c r="X67" s="166"/>
      <c r="Y67" s="167" t="str">
        <f t="shared" si="10"/>
        <v/>
      </c>
      <c r="Z67" s="166"/>
      <c r="AA67" s="167" t="str">
        <f t="shared" si="11"/>
        <v/>
      </c>
      <c r="AB67" s="166"/>
      <c r="AC67" s="167" t="str">
        <f t="shared" si="12"/>
        <v/>
      </c>
    </row>
    <row r="68" spans="1:29" ht="15.9" customHeight="1" x14ac:dyDescent="0.2">
      <c r="A68" s="162">
        <v>65</v>
      </c>
      <c r="B68" s="36" t="s">
        <v>220</v>
      </c>
      <c r="C68" s="2"/>
      <c r="D68" s="37" t="s">
        <v>182</v>
      </c>
      <c r="E68" s="163">
        <f t="shared" ref="E68:E109" si="13">SUM(G68,I68,K68,M68,O68,Q68,S68,U68,W68,Y68,AA68,AC68)</f>
        <v>1</v>
      </c>
      <c r="F68" s="164">
        <f t="shared" ref="F68:F109" si="14">RANK(E68,$E$4:$E$109)</f>
        <v>62</v>
      </c>
      <c r="G68" s="165">
        <v>0</v>
      </c>
      <c r="H68" s="166"/>
      <c r="I68" s="167" t="str">
        <f t="shared" ref="I68:I109" si="15">IF(H68="","",VLOOKUP(H68,H$117:I$137,2))</f>
        <v/>
      </c>
      <c r="J68" s="166"/>
      <c r="K68" s="167" t="str">
        <f t="shared" ref="K68:K109" si="16">IF(J68="","",VLOOKUP(J68,J$117:K$137,2))</f>
        <v/>
      </c>
      <c r="L68" s="166"/>
      <c r="M68" s="167" t="str">
        <f t="shared" ref="M68:M109" si="17">IF(L68="","",VLOOKUP(L68,L$117:M$137,2))</f>
        <v/>
      </c>
      <c r="N68" s="166"/>
      <c r="O68" s="167" t="str">
        <f t="shared" ref="O68:O109" si="18">IF(N68="","",VLOOKUP(N68,N$117:O$139,2))</f>
        <v/>
      </c>
      <c r="P68" s="166">
        <v>16</v>
      </c>
      <c r="Q68" s="167">
        <f t="shared" ref="Q68:Q109" si="19">IF(P68="","",VLOOKUP(P68,P$117:Q$137,2))</f>
        <v>1</v>
      </c>
      <c r="R68" s="166"/>
      <c r="S68" s="167" t="str">
        <f t="shared" ref="S68:S109" si="20">IF(R68="","",VLOOKUP(R68,R$117:S$139,2))</f>
        <v/>
      </c>
      <c r="T68" s="166"/>
      <c r="U68" s="167" t="str">
        <f t="shared" ref="U68:U109" si="21">IF(T68="","",VLOOKUP(T68,T$117:U$137,2))</f>
        <v/>
      </c>
      <c r="V68" s="166"/>
      <c r="W68" s="167" t="str">
        <f t="shared" ref="W68:W109" si="22">IF(V68="","",VLOOKUP(V68,V$117:W$137,2))</f>
        <v/>
      </c>
      <c r="X68" s="166"/>
      <c r="Y68" s="167" t="str">
        <f t="shared" ref="Y68:Y109" si="23">IF(X68="","",VLOOKUP(X68,X$117:Y$139,2))</f>
        <v/>
      </c>
      <c r="Z68" s="166"/>
      <c r="AA68" s="167" t="str">
        <f t="shared" ref="AA68:AA109" si="24">IF(Z68="","",VLOOKUP(Z68,Z$117:AA$137,2))</f>
        <v/>
      </c>
      <c r="AB68" s="166"/>
      <c r="AC68" s="167" t="str">
        <f t="shared" ref="AC68:AC109" si="25">IF(AB68="","",VLOOKUP(AB68,AB$117:AC$137,2))</f>
        <v/>
      </c>
    </row>
    <row r="69" spans="1:29" ht="15.9" customHeight="1" x14ac:dyDescent="0.2">
      <c r="A69" s="162">
        <v>66</v>
      </c>
      <c r="B69" s="36" t="s">
        <v>350</v>
      </c>
      <c r="C69" s="2"/>
      <c r="D69" s="37" t="s">
        <v>173</v>
      </c>
      <c r="E69" s="163">
        <f t="shared" si="13"/>
        <v>1</v>
      </c>
      <c r="F69" s="164">
        <f t="shared" si="14"/>
        <v>62</v>
      </c>
      <c r="G69" s="165">
        <v>0</v>
      </c>
      <c r="H69" s="166"/>
      <c r="I69" s="167" t="str">
        <f t="shared" si="15"/>
        <v/>
      </c>
      <c r="J69" s="166"/>
      <c r="K69" s="167" t="str">
        <f t="shared" si="16"/>
        <v/>
      </c>
      <c r="L69" s="166"/>
      <c r="M69" s="167" t="str">
        <f t="shared" si="17"/>
        <v/>
      </c>
      <c r="N69" s="166"/>
      <c r="O69" s="167" t="str">
        <f t="shared" si="18"/>
        <v/>
      </c>
      <c r="P69" s="166">
        <v>16</v>
      </c>
      <c r="Q69" s="167">
        <f t="shared" si="19"/>
        <v>1</v>
      </c>
      <c r="R69" s="166"/>
      <c r="S69" s="167" t="str">
        <f t="shared" si="20"/>
        <v/>
      </c>
      <c r="T69" s="166"/>
      <c r="U69" s="167" t="str">
        <f t="shared" si="21"/>
        <v/>
      </c>
      <c r="V69" s="166"/>
      <c r="W69" s="167" t="str">
        <f t="shared" si="22"/>
        <v/>
      </c>
      <c r="X69" s="166"/>
      <c r="Y69" s="167" t="str">
        <f t="shared" si="23"/>
        <v/>
      </c>
      <c r="Z69" s="166"/>
      <c r="AA69" s="167" t="str">
        <f t="shared" si="24"/>
        <v/>
      </c>
      <c r="AB69" s="166"/>
      <c r="AC69" s="167" t="str">
        <f t="shared" si="25"/>
        <v/>
      </c>
    </row>
    <row r="70" spans="1:29" ht="15.9" customHeight="1" x14ac:dyDescent="0.2">
      <c r="A70" s="162">
        <v>67</v>
      </c>
      <c r="B70" s="36" t="s">
        <v>351</v>
      </c>
      <c r="C70" s="2"/>
      <c r="D70" s="37" t="s">
        <v>352</v>
      </c>
      <c r="E70" s="163">
        <f t="shared" si="13"/>
        <v>1</v>
      </c>
      <c r="F70" s="164">
        <f t="shared" si="14"/>
        <v>62</v>
      </c>
      <c r="G70" s="165">
        <v>0</v>
      </c>
      <c r="H70" s="166"/>
      <c r="I70" s="167" t="str">
        <f t="shared" si="15"/>
        <v/>
      </c>
      <c r="J70" s="166"/>
      <c r="K70" s="167" t="str">
        <f t="shared" si="16"/>
        <v/>
      </c>
      <c r="L70" s="166"/>
      <c r="M70" s="167" t="str">
        <f t="shared" si="17"/>
        <v/>
      </c>
      <c r="N70" s="166"/>
      <c r="O70" s="167" t="str">
        <f t="shared" si="18"/>
        <v/>
      </c>
      <c r="P70" s="166">
        <v>16</v>
      </c>
      <c r="Q70" s="167">
        <f t="shared" si="19"/>
        <v>1</v>
      </c>
      <c r="R70" s="166"/>
      <c r="S70" s="167" t="str">
        <f t="shared" si="20"/>
        <v/>
      </c>
      <c r="T70" s="166"/>
      <c r="U70" s="167" t="str">
        <f t="shared" si="21"/>
        <v/>
      </c>
      <c r="V70" s="166"/>
      <c r="W70" s="167" t="str">
        <f t="shared" si="22"/>
        <v/>
      </c>
      <c r="X70" s="166"/>
      <c r="Y70" s="167" t="str">
        <f t="shared" si="23"/>
        <v/>
      </c>
      <c r="Z70" s="166"/>
      <c r="AA70" s="167" t="str">
        <f t="shared" si="24"/>
        <v/>
      </c>
      <c r="AB70" s="166"/>
      <c r="AC70" s="167" t="str">
        <f t="shared" si="25"/>
        <v/>
      </c>
    </row>
    <row r="71" spans="1:29" ht="15.9" customHeight="1" x14ac:dyDescent="0.2">
      <c r="A71" s="162">
        <v>68</v>
      </c>
      <c r="B71" s="39" t="s">
        <v>353</v>
      </c>
      <c r="C71" s="2"/>
      <c r="D71" s="37" t="s">
        <v>173</v>
      </c>
      <c r="E71" s="163">
        <f t="shared" si="13"/>
        <v>1</v>
      </c>
      <c r="F71" s="164">
        <f t="shared" si="14"/>
        <v>62</v>
      </c>
      <c r="G71" s="165">
        <v>0</v>
      </c>
      <c r="H71" s="166"/>
      <c r="I71" s="167" t="str">
        <f t="shared" si="15"/>
        <v/>
      </c>
      <c r="J71" s="166"/>
      <c r="K71" s="167" t="str">
        <f t="shared" si="16"/>
        <v/>
      </c>
      <c r="L71" s="166"/>
      <c r="M71" s="167" t="str">
        <f t="shared" si="17"/>
        <v/>
      </c>
      <c r="N71" s="166"/>
      <c r="O71" s="167" t="str">
        <f t="shared" si="18"/>
        <v/>
      </c>
      <c r="P71" s="166"/>
      <c r="Q71" s="167" t="str">
        <f t="shared" si="19"/>
        <v/>
      </c>
      <c r="R71" s="166">
        <v>7</v>
      </c>
      <c r="S71" s="167">
        <f t="shared" si="20"/>
        <v>1</v>
      </c>
      <c r="T71" s="166"/>
      <c r="U71" s="167" t="str">
        <f t="shared" si="21"/>
        <v/>
      </c>
      <c r="V71" s="166"/>
      <c r="W71" s="167" t="str">
        <f t="shared" si="22"/>
        <v/>
      </c>
      <c r="X71" s="166"/>
      <c r="Y71" s="167" t="str">
        <f t="shared" si="23"/>
        <v/>
      </c>
      <c r="Z71" s="166"/>
      <c r="AA71" s="167" t="str">
        <f t="shared" si="24"/>
        <v/>
      </c>
      <c r="AB71" s="166"/>
      <c r="AC71" s="167" t="str">
        <f t="shared" si="25"/>
        <v/>
      </c>
    </row>
    <row r="72" spans="1:29" ht="15.9" customHeight="1" x14ac:dyDescent="0.2">
      <c r="A72" s="162">
        <v>69</v>
      </c>
      <c r="B72" s="36" t="s">
        <v>354</v>
      </c>
      <c r="C72" s="40"/>
      <c r="D72" s="45" t="s">
        <v>352</v>
      </c>
      <c r="E72" s="163">
        <f t="shared" si="13"/>
        <v>1</v>
      </c>
      <c r="F72" s="164">
        <f t="shared" si="14"/>
        <v>62</v>
      </c>
      <c r="G72" s="165">
        <v>0</v>
      </c>
      <c r="H72" s="166"/>
      <c r="I72" s="167" t="str">
        <f t="shared" si="15"/>
        <v/>
      </c>
      <c r="J72" s="166"/>
      <c r="K72" s="167" t="str">
        <f t="shared" si="16"/>
        <v/>
      </c>
      <c r="L72" s="166"/>
      <c r="M72" s="167" t="str">
        <f t="shared" si="17"/>
        <v/>
      </c>
      <c r="N72" s="166"/>
      <c r="O72" s="167" t="str">
        <f t="shared" si="18"/>
        <v/>
      </c>
      <c r="P72" s="166"/>
      <c r="Q72" s="167" t="str">
        <f t="shared" si="19"/>
        <v/>
      </c>
      <c r="R72" s="166">
        <v>8</v>
      </c>
      <c r="S72" s="167">
        <f t="shared" si="20"/>
        <v>1</v>
      </c>
      <c r="T72" s="166"/>
      <c r="U72" s="167" t="str">
        <f t="shared" si="21"/>
        <v/>
      </c>
      <c r="V72" s="166"/>
      <c r="W72" s="167" t="str">
        <f t="shared" si="22"/>
        <v/>
      </c>
      <c r="X72" s="166"/>
      <c r="Y72" s="167" t="str">
        <f t="shared" si="23"/>
        <v/>
      </c>
      <c r="Z72" s="166"/>
      <c r="AA72" s="167" t="str">
        <f t="shared" si="24"/>
        <v/>
      </c>
      <c r="AB72" s="166"/>
      <c r="AC72" s="167" t="str">
        <f t="shared" si="25"/>
        <v/>
      </c>
    </row>
    <row r="73" spans="1:29" ht="15.9" customHeight="1" x14ac:dyDescent="0.2">
      <c r="A73" s="162">
        <v>70</v>
      </c>
      <c r="B73" s="36" t="s">
        <v>355</v>
      </c>
      <c r="C73" s="2">
        <v>2</v>
      </c>
      <c r="D73" s="37" t="s">
        <v>192</v>
      </c>
      <c r="E73" s="163">
        <f t="shared" si="13"/>
        <v>1</v>
      </c>
      <c r="F73" s="164">
        <f t="shared" si="14"/>
        <v>62</v>
      </c>
      <c r="G73" s="165"/>
      <c r="H73" s="166"/>
      <c r="I73" s="167" t="str">
        <f t="shared" si="15"/>
        <v/>
      </c>
      <c r="J73" s="166">
        <v>32</v>
      </c>
      <c r="K73" s="167">
        <f t="shared" si="16"/>
        <v>1</v>
      </c>
      <c r="L73" s="166"/>
      <c r="M73" s="167" t="str">
        <f t="shared" si="17"/>
        <v/>
      </c>
      <c r="N73" s="166"/>
      <c r="O73" s="167" t="str">
        <f t="shared" si="18"/>
        <v/>
      </c>
      <c r="P73" s="166"/>
      <c r="Q73" s="167" t="str">
        <f t="shared" si="19"/>
        <v/>
      </c>
      <c r="R73" s="166"/>
      <c r="S73" s="167" t="str">
        <f t="shared" si="20"/>
        <v/>
      </c>
      <c r="T73" s="166"/>
      <c r="U73" s="167" t="str">
        <f t="shared" si="21"/>
        <v/>
      </c>
      <c r="V73" s="166"/>
      <c r="W73" s="167" t="str">
        <f t="shared" si="22"/>
        <v/>
      </c>
      <c r="X73" s="166"/>
      <c r="Y73" s="167" t="str">
        <f t="shared" si="23"/>
        <v/>
      </c>
      <c r="Z73" s="166"/>
      <c r="AA73" s="167" t="str">
        <f t="shared" si="24"/>
        <v/>
      </c>
      <c r="AB73" s="166"/>
      <c r="AC73" s="167" t="str">
        <f t="shared" si="25"/>
        <v/>
      </c>
    </row>
    <row r="74" spans="1:29" ht="15.9" customHeight="1" x14ac:dyDescent="0.2">
      <c r="A74" s="162">
        <v>71</v>
      </c>
      <c r="B74" s="36" t="s">
        <v>356</v>
      </c>
      <c r="C74" s="2">
        <v>2</v>
      </c>
      <c r="D74" s="37" t="s">
        <v>183</v>
      </c>
      <c r="E74" s="163">
        <f t="shared" si="13"/>
        <v>1</v>
      </c>
      <c r="F74" s="164">
        <f t="shared" si="14"/>
        <v>62</v>
      </c>
      <c r="G74" s="165"/>
      <c r="H74" s="166"/>
      <c r="I74" s="167" t="str">
        <f t="shared" si="15"/>
        <v/>
      </c>
      <c r="J74" s="166">
        <v>32</v>
      </c>
      <c r="K74" s="167">
        <f t="shared" si="16"/>
        <v>1</v>
      </c>
      <c r="L74" s="166"/>
      <c r="M74" s="167" t="str">
        <f t="shared" si="17"/>
        <v/>
      </c>
      <c r="N74" s="166"/>
      <c r="O74" s="167" t="str">
        <f t="shared" si="18"/>
        <v/>
      </c>
      <c r="P74" s="166"/>
      <c r="Q74" s="167" t="str">
        <f t="shared" si="19"/>
        <v/>
      </c>
      <c r="R74" s="166"/>
      <c r="S74" s="167" t="str">
        <f t="shared" si="20"/>
        <v/>
      </c>
      <c r="T74" s="166"/>
      <c r="U74" s="167" t="str">
        <f t="shared" si="21"/>
        <v/>
      </c>
      <c r="V74" s="166"/>
      <c r="W74" s="167" t="str">
        <f t="shared" si="22"/>
        <v/>
      </c>
      <c r="X74" s="166"/>
      <c r="Y74" s="167" t="str">
        <f t="shared" si="23"/>
        <v/>
      </c>
      <c r="Z74" s="166"/>
      <c r="AA74" s="167" t="str">
        <f t="shared" si="24"/>
        <v/>
      </c>
      <c r="AB74" s="166"/>
      <c r="AC74" s="167" t="str">
        <f t="shared" si="25"/>
        <v/>
      </c>
    </row>
    <row r="75" spans="1:29" ht="15.9" customHeight="1" x14ac:dyDescent="0.2">
      <c r="A75" s="162">
        <v>72</v>
      </c>
      <c r="B75" s="36" t="s">
        <v>357</v>
      </c>
      <c r="C75" s="2">
        <v>2</v>
      </c>
      <c r="D75" s="37" t="s">
        <v>185</v>
      </c>
      <c r="E75" s="163">
        <f t="shared" si="13"/>
        <v>1</v>
      </c>
      <c r="F75" s="164">
        <f t="shared" si="14"/>
        <v>62</v>
      </c>
      <c r="G75" s="165"/>
      <c r="H75" s="166"/>
      <c r="I75" s="167" t="str">
        <f t="shared" si="15"/>
        <v/>
      </c>
      <c r="J75" s="166">
        <v>32</v>
      </c>
      <c r="K75" s="167">
        <f t="shared" si="16"/>
        <v>1</v>
      </c>
      <c r="L75" s="166"/>
      <c r="M75" s="167" t="str">
        <f t="shared" si="17"/>
        <v/>
      </c>
      <c r="N75" s="166"/>
      <c r="O75" s="167" t="str">
        <f t="shared" si="18"/>
        <v/>
      </c>
      <c r="P75" s="166"/>
      <c r="Q75" s="167" t="str">
        <f t="shared" si="19"/>
        <v/>
      </c>
      <c r="R75" s="166"/>
      <c r="S75" s="167" t="str">
        <f t="shared" si="20"/>
        <v/>
      </c>
      <c r="T75" s="166"/>
      <c r="U75" s="167" t="str">
        <f t="shared" si="21"/>
        <v/>
      </c>
      <c r="V75" s="166"/>
      <c r="W75" s="167" t="str">
        <f t="shared" si="22"/>
        <v/>
      </c>
      <c r="X75" s="166"/>
      <c r="Y75" s="167" t="str">
        <f t="shared" si="23"/>
        <v/>
      </c>
      <c r="Z75" s="166"/>
      <c r="AA75" s="167" t="str">
        <f t="shared" si="24"/>
        <v/>
      </c>
      <c r="AB75" s="166"/>
      <c r="AC75" s="167" t="str">
        <f t="shared" si="25"/>
        <v/>
      </c>
    </row>
    <row r="76" spans="1:29" ht="15.9" customHeight="1" x14ac:dyDescent="0.2">
      <c r="A76" s="162">
        <v>73</v>
      </c>
      <c r="B76" s="36" t="s">
        <v>273</v>
      </c>
      <c r="C76" s="2">
        <v>2</v>
      </c>
      <c r="D76" s="37" t="s">
        <v>142</v>
      </c>
      <c r="E76" s="163">
        <f t="shared" si="13"/>
        <v>1</v>
      </c>
      <c r="F76" s="164">
        <f t="shared" si="14"/>
        <v>62</v>
      </c>
      <c r="G76" s="165"/>
      <c r="H76" s="166"/>
      <c r="I76" s="167" t="str">
        <f t="shared" si="15"/>
        <v/>
      </c>
      <c r="J76" s="166">
        <v>32</v>
      </c>
      <c r="K76" s="167">
        <f t="shared" si="16"/>
        <v>1</v>
      </c>
      <c r="L76" s="166"/>
      <c r="M76" s="167" t="str">
        <f t="shared" si="17"/>
        <v/>
      </c>
      <c r="N76" s="166"/>
      <c r="O76" s="167" t="str">
        <f t="shared" si="18"/>
        <v/>
      </c>
      <c r="P76" s="166"/>
      <c r="Q76" s="167" t="str">
        <f t="shared" si="19"/>
        <v/>
      </c>
      <c r="R76" s="166"/>
      <c r="S76" s="167" t="str">
        <f t="shared" si="20"/>
        <v/>
      </c>
      <c r="T76" s="166"/>
      <c r="U76" s="167" t="str">
        <f t="shared" si="21"/>
        <v/>
      </c>
      <c r="V76" s="166"/>
      <c r="W76" s="167" t="str">
        <f t="shared" si="22"/>
        <v/>
      </c>
      <c r="X76" s="166"/>
      <c r="Y76" s="167" t="str">
        <f t="shared" si="23"/>
        <v/>
      </c>
      <c r="Z76" s="166"/>
      <c r="AA76" s="167" t="str">
        <f t="shared" si="24"/>
        <v/>
      </c>
      <c r="AB76" s="166"/>
      <c r="AC76" s="167" t="str">
        <f t="shared" si="25"/>
        <v/>
      </c>
    </row>
    <row r="77" spans="1:29" ht="15.9" customHeight="1" x14ac:dyDescent="0.2">
      <c r="A77" s="162">
        <v>74</v>
      </c>
      <c r="B77" s="36" t="s">
        <v>358</v>
      </c>
      <c r="C77" s="2">
        <v>2</v>
      </c>
      <c r="D77" s="37" t="s">
        <v>143</v>
      </c>
      <c r="E77" s="163">
        <f t="shared" si="13"/>
        <v>1</v>
      </c>
      <c r="F77" s="164">
        <f t="shared" si="14"/>
        <v>62</v>
      </c>
      <c r="G77" s="165"/>
      <c r="H77" s="166"/>
      <c r="I77" s="167" t="str">
        <f t="shared" si="15"/>
        <v/>
      </c>
      <c r="J77" s="166">
        <v>32</v>
      </c>
      <c r="K77" s="167">
        <f t="shared" si="16"/>
        <v>1</v>
      </c>
      <c r="L77" s="166"/>
      <c r="M77" s="167" t="str">
        <f t="shared" si="17"/>
        <v/>
      </c>
      <c r="N77" s="166"/>
      <c r="O77" s="167" t="str">
        <f t="shared" si="18"/>
        <v/>
      </c>
      <c r="P77" s="166"/>
      <c r="Q77" s="167" t="str">
        <f t="shared" si="19"/>
        <v/>
      </c>
      <c r="R77" s="166"/>
      <c r="S77" s="167" t="str">
        <f t="shared" si="20"/>
        <v/>
      </c>
      <c r="T77" s="166"/>
      <c r="U77" s="167" t="str">
        <f t="shared" si="21"/>
        <v/>
      </c>
      <c r="V77" s="166"/>
      <c r="W77" s="167" t="str">
        <f t="shared" si="22"/>
        <v/>
      </c>
      <c r="X77" s="166"/>
      <c r="Y77" s="167" t="str">
        <f t="shared" si="23"/>
        <v/>
      </c>
      <c r="Z77" s="166"/>
      <c r="AA77" s="167" t="str">
        <f t="shared" si="24"/>
        <v/>
      </c>
      <c r="AB77" s="166"/>
      <c r="AC77" s="167" t="str">
        <f t="shared" si="25"/>
        <v/>
      </c>
    </row>
    <row r="78" spans="1:29" ht="15.9" customHeight="1" x14ac:dyDescent="0.2">
      <c r="A78" s="162">
        <v>75</v>
      </c>
      <c r="B78" s="36" t="s">
        <v>359</v>
      </c>
      <c r="C78" s="2">
        <v>2</v>
      </c>
      <c r="D78" s="37" t="s">
        <v>158</v>
      </c>
      <c r="E78" s="163">
        <f t="shared" si="13"/>
        <v>1</v>
      </c>
      <c r="F78" s="164">
        <f t="shared" si="14"/>
        <v>62</v>
      </c>
      <c r="G78" s="165"/>
      <c r="H78" s="166"/>
      <c r="I78" s="167" t="str">
        <f t="shared" si="15"/>
        <v/>
      </c>
      <c r="J78" s="166">
        <v>32</v>
      </c>
      <c r="K78" s="167">
        <f t="shared" si="16"/>
        <v>1</v>
      </c>
      <c r="L78" s="166"/>
      <c r="M78" s="167" t="str">
        <f t="shared" si="17"/>
        <v/>
      </c>
      <c r="N78" s="166"/>
      <c r="O78" s="167" t="str">
        <f t="shared" si="18"/>
        <v/>
      </c>
      <c r="P78" s="166"/>
      <c r="Q78" s="167" t="str">
        <f t="shared" si="19"/>
        <v/>
      </c>
      <c r="R78" s="166"/>
      <c r="S78" s="167" t="str">
        <f t="shared" si="20"/>
        <v/>
      </c>
      <c r="T78" s="166"/>
      <c r="U78" s="167" t="str">
        <f t="shared" si="21"/>
        <v/>
      </c>
      <c r="V78" s="166"/>
      <c r="W78" s="167" t="str">
        <f t="shared" si="22"/>
        <v/>
      </c>
      <c r="X78" s="166"/>
      <c r="Y78" s="167" t="str">
        <f t="shared" si="23"/>
        <v/>
      </c>
      <c r="Z78" s="166"/>
      <c r="AA78" s="167" t="str">
        <f t="shared" si="24"/>
        <v/>
      </c>
      <c r="AB78" s="166"/>
      <c r="AC78" s="167" t="str">
        <f t="shared" si="25"/>
        <v/>
      </c>
    </row>
    <row r="79" spans="1:29" ht="15.9" customHeight="1" x14ac:dyDescent="0.2">
      <c r="A79" s="162">
        <v>76</v>
      </c>
      <c r="B79" s="38" t="s">
        <v>259</v>
      </c>
      <c r="C79" s="2">
        <v>3</v>
      </c>
      <c r="D79" s="37" t="s">
        <v>260</v>
      </c>
      <c r="E79" s="163">
        <f t="shared" si="13"/>
        <v>0.75</v>
      </c>
      <c r="F79" s="164">
        <f t="shared" si="14"/>
        <v>76</v>
      </c>
      <c r="G79" s="165">
        <v>0.75</v>
      </c>
      <c r="H79" s="166"/>
      <c r="I79" s="167" t="str">
        <f t="shared" si="15"/>
        <v/>
      </c>
      <c r="J79" s="166"/>
      <c r="K79" s="167" t="str">
        <f t="shared" si="16"/>
        <v/>
      </c>
      <c r="L79" s="166"/>
      <c r="M79" s="167" t="str">
        <f t="shared" si="17"/>
        <v/>
      </c>
      <c r="N79" s="166"/>
      <c r="O79" s="167" t="str">
        <f t="shared" si="18"/>
        <v/>
      </c>
      <c r="P79" s="166"/>
      <c r="Q79" s="167" t="str">
        <f t="shared" si="19"/>
        <v/>
      </c>
      <c r="R79" s="166"/>
      <c r="S79" s="167" t="str">
        <f t="shared" si="20"/>
        <v/>
      </c>
      <c r="T79" s="166"/>
      <c r="U79" s="167" t="str">
        <f t="shared" si="21"/>
        <v/>
      </c>
      <c r="V79" s="166"/>
      <c r="W79" s="167" t="str">
        <f t="shared" si="22"/>
        <v/>
      </c>
      <c r="X79" s="166"/>
      <c r="Y79" s="167" t="str">
        <f t="shared" si="23"/>
        <v/>
      </c>
      <c r="Z79" s="166"/>
      <c r="AA79" s="167" t="str">
        <f t="shared" si="24"/>
        <v/>
      </c>
      <c r="AB79" s="166"/>
      <c r="AC79" s="167" t="str">
        <f t="shared" si="25"/>
        <v/>
      </c>
    </row>
    <row r="80" spans="1:29" ht="15.9" customHeight="1" x14ac:dyDescent="0.2">
      <c r="A80" s="162">
        <v>77</v>
      </c>
      <c r="B80" s="39" t="s">
        <v>282</v>
      </c>
      <c r="C80" s="2">
        <v>2</v>
      </c>
      <c r="D80" s="37" t="s">
        <v>165</v>
      </c>
      <c r="E80" s="163">
        <f t="shared" si="13"/>
        <v>0.5</v>
      </c>
      <c r="F80" s="164">
        <f t="shared" si="14"/>
        <v>77</v>
      </c>
      <c r="G80" s="165">
        <v>0.5</v>
      </c>
      <c r="H80" s="166"/>
      <c r="I80" s="167" t="str">
        <f t="shared" si="15"/>
        <v/>
      </c>
      <c r="J80" s="166"/>
      <c r="K80" s="167" t="str">
        <f t="shared" si="16"/>
        <v/>
      </c>
      <c r="L80" s="166"/>
      <c r="M80" s="167" t="str">
        <f t="shared" si="17"/>
        <v/>
      </c>
      <c r="N80" s="166"/>
      <c r="O80" s="167" t="str">
        <f t="shared" si="18"/>
        <v/>
      </c>
      <c r="P80" s="166"/>
      <c r="Q80" s="167" t="str">
        <f t="shared" si="19"/>
        <v/>
      </c>
      <c r="R80" s="166"/>
      <c r="S80" s="167" t="str">
        <f t="shared" si="20"/>
        <v/>
      </c>
      <c r="T80" s="166"/>
      <c r="U80" s="167" t="str">
        <f t="shared" si="21"/>
        <v/>
      </c>
      <c r="V80" s="166"/>
      <c r="W80" s="167" t="str">
        <f t="shared" si="22"/>
        <v/>
      </c>
      <c r="X80" s="166"/>
      <c r="Y80" s="167" t="str">
        <f t="shared" si="23"/>
        <v/>
      </c>
      <c r="Z80" s="166"/>
      <c r="AA80" s="167" t="str">
        <f t="shared" si="24"/>
        <v/>
      </c>
      <c r="AB80" s="166"/>
      <c r="AC80" s="167" t="str">
        <f t="shared" si="25"/>
        <v/>
      </c>
    </row>
    <row r="81" spans="1:29" ht="15.9" customHeight="1" x14ac:dyDescent="0.2">
      <c r="A81" s="162">
        <v>78</v>
      </c>
      <c r="B81" s="38" t="s">
        <v>360</v>
      </c>
      <c r="C81" s="2">
        <v>2</v>
      </c>
      <c r="D81" s="37" t="s">
        <v>184</v>
      </c>
      <c r="E81" s="163">
        <f t="shared" si="13"/>
        <v>0.5</v>
      </c>
      <c r="F81" s="164">
        <f t="shared" si="14"/>
        <v>77</v>
      </c>
      <c r="G81" s="165">
        <v>0.5</v>
      </c>
      <c r="H81" s="166"/>
      <c r="I81" s="167" t="str">
        <f t="shared" si="15"/>
        <v/>
      </c>
      <c r="J81" s="166"/>
      <c r="K81" s="167" t="str">
        <f t="shared" si="16"/>
        <v/>
      </c>
      <c r="L81" s="166"/>
      <c r="M81" s="167" t="str">
        <f t="shared" si="17"/>
        <v/>
      </c>
      <c r="N81" s="166"/>
      <c r="O81" s="167" t="str">
        <f t="shared" si="18"/>
        <v/>
      </c>
      <c r="P81" s="166"/>
      <c r="Q81" s="167" t="str">
        <f t="shared" si="19"/>
        <v/>
      </c>
      <c r="R81" s="166"/>
      <c r="S81" s="167" t="str">
        <f t="shared" si="20"/>
        <v/>
      </c>
      <c r="T81" s="166"/>
      <c r="U81" s="167" t="str">
        <f t="shared" si="21"/>
        <v/>
      </c>
      <c r="V81" s="166"/>
      <c r="W81" s="167" t="str">
        <f t="shared" si="22"/>
        <v/>
      </c>
      <c r="X81" s="166"/>
      <c r="Y81" s="167" t="str">
        <f t="shared" si="23"/>
        <v/>
      </c>
      <c r="Z81" s="166"/>
      <c r="AA81" s="167" t="str">
        <f t="shared" si="24"/>
        <v/>
      </c>
      <c r="AB81" s="166"/>
      <c r="AC81" s="167" t="str">
        <f t="shared" si="25"/>
        <v/>
      </c>
    </row>
    <row r="82" spans="1:29" ht="15.9" customHeight="1" x14ac:dyDescent="0.2">
      <c r="A82" s="162">
        <v>79</v>
      </c>
      <c r="B82" s="39" t="s">
        <v>361</v>
      </c>
      <c r="C82" s="2">
        <v>3</v>
      </c>
      <c r="D82" s="37" t="s">
        <v>184</v>
      </c>
      <c r="E82" s="163">
        <f t="shared" si="13"/>
        <v>0.5</v>
      </c>
      <c r="F82" s="164">
        <f t="shared" si="14"/>
        <v>77</v>
      </c>
      <c r="G82" s="165">
        <v>0.5</v>
      </c>
      <c r="H82" s="166"/>
      <c r="I82" s="167" t="str">
        <f t="shared" si="15"/>
        <v/>
      </c>
      <c r="J82" s="166"/>
      <c r="K82" s="167" t="str">
        <f t="shared" si="16"/>
        <v/>
      </c>
      <c r="L82" s="166"/>
      <c r="M82" s="167" t="str">
        <f t="shared" si="17"/>
        <v/>
      </c>
      <c r="N82" s="166"/>
      <c r="O82" s="167" t="str">
        <f t="shared" si="18"/>
        <v/>
      </c>
      <c r="P82" s="166"/>
      <c r="Q82" s="167" t="str">
        <f t="shared" si="19"/>
        <v/>
      </c>
      <c r="R82" s="166"/>
      <c r="S82" s="167" t="str">
        <f t="shared" si="20"/>
        <v/>
      </c>
      <c r="T82" s="166"/>
      <c r="U82" s="167" t="str">
        <f t="shared" si="21"/>
        <v/>
      </c>
      <c r="V82" s="166"/>
      <c r="W82" s="167" t="str">
        <f t="shared" si="22"/>
        <v/>
      </c>
      <c r="X82" s="166"/>
      <c r="Y82" s="167" t="str">
        <f t="shared" si="23"/>
        <v/>
      </c>
      <c r="Z82" s="166"/>
      <c r="AA82" s="167" t="str">
        <f t="shared" si="24"/>
        <v/>
      </c>
      <c r="AB82" s="166"/>
      <c r="AC82" s="167" t="str">
        <f t="shared" si="25"/>
        <v/>
      </c>
    </row>
    <row r="83" spans="1:29" ht="15.9" customHeight="1" x14ac:dyDescent="0.2">
      <c r="A83" s="162">
        <v>80</v>
      </c>
      <c r="B83" s="38" t="s">
        <v>226</v>
      </c>
      <c r="C83" s="2">
        <v>2</v>
      </c>
      <c r="D83" s="37" t="s">
        <v>158</v>
      </c>
      <c r="E83" s="163">
        <f t="shared" si="13"/>
        <v>0.5</v>
      </c>
      <c r="F83" s="164">
        <f t="shared" si="14"/>
        <v>77</v>
      </c>
      <c r="G83" s="165">
        <v>0.5</v>
      </c>
      <c r="H83" s="166"/>
      <c r="I83" s="167" t="str">
        <f t="shared" si="15"/>
        <v/>
      </c>
      <c r="J83" s="166"/>
      <c r="K83" s="167" t="str">
        <f t="shared" si="16"/>
        <v/>
      </c>
      <c r="L83" s="166"/>
      <c r="M83" s="167" t="str">
        <f t="shared" si="17"/>
        <v/>
      </c>
      <c r="N83" s="166"/>
      <c r="O83" s="167" t="str">
        <f t="shared" si="18"/>
        <v/>
      </c>
      <c r="P83" s="166"/>
      <c r="Q83" s="167" t="str">
        <f t="shared" si="19"/>
        <v/>
      </c>
      <c r="R83" s="166"/>
      <c r="S83" s="167" t="str">
        <f t="shared" si="20"/>
        <v/>
      </c>
      <c r="T83" s="166"/>
      <c r="U83" s="167" t="str">
        <f t="shared" si="21"/>
        <v/>
      </c>
      <c r="V83" s="166"/>
      <c r="W83" s="167" t="str">
        <f t="shared" si="22"/>
        <v/>
      </c>
      <c r="X83" s="166"/>
      <c r="Y83" s="167" t="str">
        <f t="shared" si="23"/>
        <v/>
      </c>
      <c r="Z83" s="166"/>
      <c r="AA83" s="167" t="str">
        <f t="shared" si="24"/>
        <v/>
      </c>
      <c r="AB83" s="166"/>
      <c r="AC83" s="167" t="str">
        <f t="shared" si="25"/>
        <v/>
      </c>
    </row>
    <row r="84" spans="1:29" ht="15.9" customHeight="1" x14ac:dyDescent="0.2">
      <c r="A84" s="162">
        <v>81</v>
      </c>
      <c r="B84" s="39" t="s">
        <v>227</v>
      </c>
      <c r="C84" s="2">
        <v>3</v>
      </c>
      <c r="D84" s="37" t="s">
        <v>158</v>
      </c>
      <c r="E84" s="163">
        <f t="shared" si="13"/>
        <v>0.5</v>
      </c>
      <c r="F84" s="164">
        <f t="shared" si="14"/>
        <v>77</v>
      </c>
      <c r="G84" s="165">
        <v>0.5</v>
      </c>
      <c r="H84" s="166"/>
      <c r="I84" s="167" t="str">
        <f t="shared" si="15"/>
        <v/>
      </c>
      <c r="J84" s="166"/>
      <c r="K84" s="167" t="str">
        <f t="shared" si="16"/>
        <v/>
      </c>
      <c r="L84" s="166"/>
      <c r="M84" s="167" t="str">
        <f t="shared" si="17"/>
        <v/>
      </c>
      <c r="N84" s="166"/>
      <c r="O84" s="167" t="str">
        <f t="shared" si="18"/>
        <v/>
      </c>
      <c r="P84" s="166"/>
      <c r="Q84" s="167" t="str">
        <f t="shared" si="19"/>
        <v/>
      </c>
      <c r="R84" s="166"/>
      <c r="S84" s="167" t="str">
        <f t="shared" si="20"/>
        <v/>
      </c>
      <c r="T84" s="166"/>
      <c r="U84" s="167" t="str">
        <f t="shared" si="21"/>
        <v/>
      </c>
      <c r="V84" s="166"/>
      <c r="W84" s="167" t="str">
        <f t="shared" si="22"/>
        <v/>
      </c>
      <c r="X84" s="166"/>
      <c r="Y84" s="167" t="str">
        <f t="shared" si="23"/>
        <v/>
      </c>
      <c r="Z84" s="166"/>
      <c r="AA84" s="167" t="str">
        <f t="shared" si="24"/>
        <v/>
      </c>
      <c r="AB84" s="166"/>
      <c r="AC84" s="167" t="str">
        <f t="shared" si="25"/>
        <v/>
      </c>
    </row>
    <row r="85" spans="1:29" ht="15.9" customHeight="1" x14ac:dyDescent="0.2">
      <c r="A85" s="162">
        <v>82</v>
      </c>
      <c r="B85" s="39" t="s">
        <v>237</v>
      </c>
      <c r="C85" s="2">
        <v>3</v>
      </c>
      <c r="D85" s="37" t="s">
        <v>185</v>
      </c>
      <c r="E85" s="163">
        <f t="shared" si="13"/>
        <v>0.5</v>
      </c>
      <c r="F85" s="164">
        <f t="shared" si="14"/>
        <v>77</v>
      </c>
      <c r="G85" s="165">
        <v>0.5</v>
      </c>
      <c r="H85" s="166"/>
      <c r="I85" s="167" t="str">
        <f t="shared" si="15"/>
        <v/>
      </c>
      <c r="J85" s="166"/>
      <c r="K85" s="167" t="str">
        <f t="shared" si="16"/>
        <v/>
      </c>
      <c r="L85" s="166"/>
      <c r="M85" s="167" t="str">
        <f t="shared" si="17"/>
        <v/>
      </c>
      <c r="N85" s="166"/>
      <c r="O85" s="167" t="str">
        <f t="shared" si="18"/>
        <v/>
      </c>
      <c r="P85" s="166"/>
      <c r="Q85" s="167" t="str">
        <f t="shared" si="19"/>
        <v/>
      </c>
      <c r="R85" s="166"/>
      <c r="S85" s="167" t="str">
        <f t="shared" si="20"/>
        <v/>
      </c>
      <c r="T85" s="166"/>
      <c r="U85" s="167" t="str">
        <f t="shared" si="21"/>
        <v/>
      </c>
      <c r="V85" s="166"/>
      <c r="W85" s="167" t="str">
        <f t="shared" si="22"/>
        <v/>
      </c>
      <c r="X85" s="166"/>
      <c r="Y85" s="167" t="str">
        <f t="shared" si="23"/>
        <v/>
      </c>
      <c r="Z85" s="166"/>
      <c r="AA85" s="167" t="str">
        <f t="shared" si="24"/>
        <v/>
      </c>
      <c r="AB85" s="166"/>
      <c r="AC85" s="167" t="str">
        <f t="shared" si="25"/>
        <v/>
      </c>
    </row>
    <row r="86" spans="1:29" ht="15.9" customHeight="1" x14ac:dyDescent="0.2">
      <c r="A86" s="162">
        <v>83</v>
      </c>
      <c r="B86" s="36" t="s">
        <v>362</v>
      </c>
      <c r="C86" s="2">
        <v>3</v>
      </c>
      <c r="D86" s="37" t="s">
        <v>181</v>
      </c>
      <c r="E86" s="163">
        <f t="shared" si="13"/>
        <v>0.5</v>
      </c>
      <c r="F86" s="164">
        <f t="shared" si="14"/>
        <v>77</v>
      </c>
      <c r="G86" s="165">
        <v>0.5</v>
      </c>
      <c r="H86" s="166"/>
      <c r="I86" s="167" t="str">
        <f t="shared" si="15"/>
        <v/>
      </c>
      <c r="J86" s="166"/>
      <c r="K86" s="167" t="str">
        <f t="shared" si="16"/>
        <v/>
      </c>
      <c r="L86" s="166"/>
      <c r="M86" s="167" t="str">
        <f t="shared" si="17"/>
        <v/>
      </c>
      <c r="N86" s="166"/>
      <c r="O86" s="167" t="str">
        <f t="shared" si="18"/>
        <v/>
      </c>
      <c r="P86" s="166"/>
      <c r="Q86" s="167" t="str">
        <f t="shared" si="19"/>
        <v/>
      </c>
      <c r="R86" s="166"/>
      <c r="S86" s="167" t="str">
        <f t="shared" si="20"/>
        <v/>
      </c>
      <c r="T86" s="166"/>
      <c r="U86" s="167" t="str">
        <f t="shared" si="21"/>
        <v/>
      </c>
      <c r="V86" s="166"/>
      <c r="W86" s="167" t="str">
        <f t="shared" si="22"/>
        <v/>
      </c>
      <c r="X86" s="166"/>
      <c r="Y86" s="167" t="str">
        <f t="shared" si="23"/>
        <v/>
      </c>
      <c r="Z86" s="166"/>
      <c r="AA86" s="167" t="str">
        <f t="shared" si="24"/>
        <v/>
      </c>
      <c r="AB86" s="166"/>
      <c r="AC86" s="167" t="str">
        <f t="shared" si="25"/>
        <v/>
      </c>
    </row>
    <row r="87" spans="1:29" ht="15.9" customHeight="1" x14ac:dyDescent="0.2">
      <c r="A87" s="162">
        <v>84</v>
      </c>
      <c r="B87" s="36" t="s">
        <v>363</v>
      </c>
      <c r="C87" s="2">
        <v>3</v>
      </c>
      <c r="D87" s="37" t="s">
        <v>143</v>
      </c>
      <c r="E87" s="163">
        <f t="shared" si="13"/>
        <v>0.5</v>
      </c>
      <c r="F87" s="164">
        <f t="shared" si="14"/>
        <v>77</v>
      </c>
      <c r="G87" s="165">
        <v>0.5</v>
      </c>
      <c r="H87" s="166"/>
      <c r="I87" s="167" t="str">
        <f t="shared" si="15"/>
        <v/>
      </c>
      <c r="J87" s="166"/>
      <c r="K87" s="167" t="str">
        <f t="shared" si="16"/>
        <v/>
      </c>
      <c r="L87" s="166"/>
      <c r="M87" s="167" t="str">
        <f t="shared" si="17"/>
        <v/>
      </c>
      <c r="N87" s="166"/>
      <c r="O87" s="167" t="str">
        <f t="shared" si="18"/>
        <v/>
      </c>
      <c r="P87" s="166"/>
      <c r="Q87" s="167" t="str">
        <f t="shared" si="19"/>
        <v/>
      </c>
      <c r="R87" s="166"/>
      <c r="S87" s="167" t="str">
        <f t="shared" si="20"/>
        <v/>
      </c>
      <c r="T87" s="166"/>
      <c r="U87" s="167" t="str">
        <f t="shared" si="21"/>
        <v/>
      </c>
      <c r="V87" s="166"/>
      <c r="W87" s="167" t="str">
        <f t="shared" si="22"/>
        <v/>
      </c>
      <c r="X87" s="166"/>
      <c r="Y87" s="167" t="str">
        <f t="shared" si="23"/>
        <v/>
      </c>
      <c r="Z87" s="166"/>
      <c r="AA87" s="167" t="str">
        <f t="shared" si="24"/>
        <v/>
      </c>
      <c r="AB87" s="166"/>
      <c r="AC87" s="167" t="str">
        <f t="shared" si="25"/>
        <v/>
      </c>
    </row>
    <row r="88" spans="1:29" ht="15.9" customHeight="1" x14ac:dyDescent="0.2">
      <c r="A88" s="162">
        <v>85</v>
      </c>
      <c r="B88" s="36" t="s">
        <v>364</v>
      </c>
      <c r="C88" s="2">
        <v>2</v>
      </c>
      <c r="D88" s="37" t="s">
        <v>365</v>
      </c>
      <c r="E88" s="163">
        <f t="shared" si="13"/>
        <v>0.5</v>
      </c>
      <c r="F88" s="164">
        <f t="shared" si="14"/>
        <v>77</v>
      </c>
      <c r="G88" s="165">
        <v>0.5</v>
      </c>
      <c r="H88" s="166"/>
      <c r="I88" s="167" t="str">
        <f t="shared" si="15"/>
        <v/>
      </c>
      <c r="J88" s="166"/>
      <c r="K88" s="167" t="str">
        <f t="shared" si="16"/>
        <v/>
      </c>
      <c r="L88" s="166"/>
      <c r="M88" s="167" t="str">
        <f t="shared" si="17"/>
        <v/>
      </c>
      <c r="N88" s="166"/>
      <c r="O88" s="167" t="str">
        <f t="shared" si="18"/>
        <v/>
      </c>
      <c r="P88" s="166"/>
      <c r="Q88" s="167" t="str">
        <f t="shared" si="19"/>
        <v/>
      </c>
      <c r="R88" s="166"/>
      <c r="S88" s="167" t="str">
        <f t="shared" si="20"/>
        <v/>
      </c>
      <c r="T88" s="166"/>
      <c r="U88" s="167" t="str">
        <f t="shared" si="21"/>
        <v/>
      </c>
      <c r="V88" s="166"/>
      <c r="W88" s="167" t="str">
        <f t="shared" si="22"/>
        <v/>
      </c>
      <c r="X88" s="166"/>
      <c r="Y88" s="167" t="str">
        <f t="shared" si="23"/>
        <v/>
      </c>
      <c r="Z88" s="166"/>
      <c r="AA88" s="167" t="str">
        <f t="shared" si="24"/>
        <v/>
      </c>
      <c r="AB88" s="166"/>
      <c r="AC88" s="167" t="str">
        <f t="shared" si="25"/>
        <v/>
      </c>
    </row>
    <row r="89" spans="1:29" ht="15.9" customHeight="1" x14ac:dyDescent="0.2">
      <c r="A89" s="162">
        <v>86</v>
      </c>
      <c r="B89" s="38" t="s">
        <v>366</v>
      </c>
      <c r="C89" s="2">
        <v>2</v>
      </c>
      <c r="D89" s="37" t="s">
        <v>367</v>
      </c>
      <c r="E89" s="163">
        <f t="shared" si="13"/>
        <v>0.5</v>
      </c>
      <c r="F89" s="164">
        <f t="shared" si="14"/>
        <v>77</v>
      </c>
      <c r="G89" s="165" cm="1">
        <f t="array" ref="G89">_xlfn.IFS(C89=3,1/2,C89=2,1/2,C89=1,1,TRUE,0)</f>
        <v>0.5</v>
      </c>
      <c r="H89" s="166"/>
      <c r="I89" s="167" t="str">
        <f t="shared" si="15"/>
        <v/>
      </c>
      <c r="J89" s="166"/>
      <c r="K89" s="167" t="str">
        <f t="shared" si="16"/>
        <v/>
      </c>
      <c r="L89" s="166"/>
      <c r="M89" s="167" t="str">
        <f t="shared" si="17"/>
        <v/>
      </c>
      <c r="N89" s="166"/>
      <c r="O89" s="167" t="str">
        <f t="shared" si="18"/>
        <v/>
      </c>
      <c r="P89" s="166"/>
      <c r="Q89" s="167" t="str">
        <f t="shared" si="19"/>
        <v/>
      </c>
      <c r="R89" s="166"/>
      <c r="S89" s="167" t="str">
        <f t="shared" si="20"/>
        <v/>
      </c>
      <c r="T89" s="166"/>
      <c r="U89" s="167" t="str">
        <f t="shared" si="21"/>
        <v/>
      </c>
      <c r="V89" s="166"/>
      <c r="W89" s="167" t="str">
        <f t="shared" si="22"/>
        <v/>
      </c>
      <c r="X89" s="166"/>
      <c r="Y89" s="167" t="str">
        <f t="shared" si="23"/>
        <v/>
      </c>
      <c r="Z89" s="166"/>
      <c r="AA89" s="167" t="str">
        <f t="shared" si="24"/>
        <v/>
      </c>
      <c r="AB89" s="166"/>
      <c r="AC89" s="167" t="str">
        <f t="shared" si="25"/>
        <v/>
      </c>
    </row>
    <row r="90" spans="1:29" ht="15.9" customHeight="1" x14ac:dyDescent="0.2">
      <c r="A90" s="162">
        <v>87</v>
      </c>
      <c r="B90" s="39" t="s">
        <v>368</v>
      </c>
      <c r="C90" s="2">
        <v>2</v>
      </c>
      <c r="D90" s="37" t="s">
        <v>367</v>
      </c>
      <c r="E90" s="163">
        <f t="shared" si="13"/>
        <v>0.5</v>
      </c>
      <c r="F90" s="164">
        <f t="shared" si="14"/>
        <v>77</v>
      </c>
      <c r="G90" s="165" cm="1">
        <f t="array" ref="G90">_xlfn.IFS(C90=3,1/2,C90=2,1/2,C90=1,1,TRUE,0)</f>
        <v>0.5</v>
      </c>
      <c r="H90" s="166"/>
      <c r="I90" s="167" t="str">
        <f t="shared" si="15"/>
        <v/>
      </c>
      <c r="J90" s="166"/>
      <c r="K90" s="167" t="str">
        <f t="shared" si="16"/>
        <v/>
      </c>
      <c r="L90" s="166"/>
      <c r="M90" s="167" t="str">
        <f t="shared" si="17"/>
        <v/>
      </c>
      <c r="N90" s="166"/>
      <c r="O90" s="167" t="str">
        <f t="shared" si="18"/>
        <v/>
      </c>
      <c r="P90" s="166"/>
      <c r="Q90" s="167" t="str">
        <f t="shared" si="19"/>
        <v/>
      </c>
      <c r="R90" s="166"/>
      <c r="S90" s="167" t="str">
        <f t="shared" si="20"/>
        <v/>
      </c>
      <c r="T90" s="166"/>
      <c r="U90" s="167" t="str">
        <f t="shared" si="21"/>
        <v/>
      </c>
      <c r="V90" s="166"/>
      <c r="W90" s="167" t="str">
        <f t="shared" si="22"/>
        <v/>
      </c>
      <c r="X90" s="166"/>
      <c r="Y90" s="167" t="str">
        <f t="shared" si="23"/>
        <v/>
      </c>
      <c r="Z90" s="166"/>
      <c r="AA90" s="167" t="str">
        <f t="shared" si="24"/>
        <v/>
      </c>
      <c r="AB90" s="166"/>
      <c r="AC90" s="167" t="str">
        <f t="shared" si="25"/>
        <v/>
      </c>
    </row>
    <row r="91" spans="1:29" ht="15.9" customHeight="1" x14ac:dyDescent="0.2">
      <c r="A91" s="162">
        <v>88</v>
      </c>
      <c r="B91" s="36" t="s">
        <v>186</v>
      </c>
      <c r="C91" s="2">
        <v>3</v>
      </c>
      <c r="D91" s="37" t="s">
        <v>159</v>
      </c>
      <c r="E91" s="163">
        <f t="shared" si="13"/>
        <v>0.375</v>
      </c>
      <c r="F91" s="164">
        <f t="shared" si="14"/>
        <v>88</v>
      </c>
      <c r="G91" s="165">
        <v>0.375</v>
      </c>
      <c r="H91" s="166"/>
      <c r="I91" s="167" t="str">
        <f t="shared" si="15"/>
        <v/>
      </c>
      <c r="J91" s="166"/>
      <c r="K91" s="167" t="str">
        <f t="shared" si="16"/>
        <v/>
      </c>
      <c r="L91" s="166"/>
      <c r="M91" s="167" t="str">
        <f t="shared" si="17"/>
        <v/>
      </c>
      <c r="N91" s="166"/>
      <c r="O91" s="167" t="str">
        <f t="shared" si="18"/>
        <v/>
      </c>
      <c r="P91" s="166"/>
      <c r="Q91" s="167" t="str">
        <f t="shared" si="19"/>
        <v/>
      </c>
      <c r="R91" s="166"/>
      <c r="S91" s="167" t="str">
        <f t="shared" si="20"/>
        <v/>
      </c>
      <c r="T91" s="166"/>
      <c r="U91" s="167" t="str">
        <f t="shared" si="21"/>
        <v/>
      </c>
      <c r="V91" s="166"/>
      <c r="W91" s="167" t="str">
        <f t="shared" si="22"/>
        <v/>
      </c>
      <c r="X91" s="166"/>
      <c r="Y91" s="167" t="str">
        <f t="shared" si="23"/>
        <v/>
      </c>
      <c r="Z91" s="166"/>
      <c r="AA91" s="167" t="str">
        <f t="shared" si="24"/>
        <v/>
      </c>
      <c r="AB91" s="166"/>
      <c r="AC91" s="167" t="str">
        <f t="shared" si="25"/>
        <v/>
      </c>
    </row>
    <row r="92" spans="1:29" ht="15.9" customHeight="1" x14ac:dyDescent="0.2">
      <c r="A92" s="162">
        <v>89</v>
      </c>
      <c r="B92" s="39" t="s">
        <v>191</v>
      </c>
      <c r="C92" s="2">
        <v>3</v>
      </c>
      <c r="D92" s="37" t="s">
        <v>158</v>
      </c>
      <c r="E92" s="163">
        <f t="shared" si="13"/>
        <v>0.25</v>
      </c>
      <c r="F92" s="164">
        <f t="shared" si="14"/>
        <v>89</v>
      </c>
      <c r="G92" s="165">
        <v>0.25</v>
      </c>
      <c r="H92" s="166"/>
      <c r="I92" s="167" t="str">
        <f t="shared" si="15"/>
        <v/>
      </c>
      <c r="J92" s="166"/>
      <c r="K92" s="167" t="str">
        <f t="shared" si="16"/>
        <v/>
      </c>
      <c r="L92" s="166"/>
      <c r="M92" s="167" t="str">
        <f t="shared" si="17"/>
        <v/>
      </c>
      <c r="N92" s="166"/>
      <c r="O92" s="167" t="str">
        <f t="shared" si="18"/>
        <v/>
      </c>
      <c r="P92" s="166"/>
      <c r="Q92" s="167" t="str">
        <f t="shared" si="19"/>
        <v/>
      </c>
      <c r="R92" s="166"/>
      <c r="S92" s="167" t="str">
        <f t="shared" si="20"/>
        <v/>
      </c>
      <c r="T92" s="166"/>
      <c r="U92" s="167" t="str">
        <f t="shared" si="21"/>
        <v/>
      </c>
      <c r="V92" s="166"/>
      <c r="W92" s="167" t="str">
        <f t="shared" si="22"/>
        <v/>
      </c>
      <c r="X92" s="166"/>
      <c r="Y92" s="167" t="str">
        <f t="shared" si="23"/>
        <v/>
      </c>
      <c r="Z92" s="166"/>
      <c r="AA92" s="167" t="str">
        <f t="shared" si="24"/>
        <v/>
      </c>
      <c r="AB92" s="166"/>
      <c r="AC92" s="167" t="str">
        <f t="shared" si="25"/>
        <v/>
      </c>
    </row>
    <row r="93" spans="1:29" ht="15.9" customHeight="1" x14ac:dyDescent="0.2">
      <c r="A93" s="162">
        <v>90</v>
      </c>
      <c r="B93" s="39" t="s">
        <v>189</v>
      </c>
      <c r="C93" s="2">
        <v>3</v>
      </c>
      <c r="D93" s="37" t="s">
        <v>190</v>
      </c>
      <c r="E93" s="163">
        <f t="shared" si="13"/>
        <v>0.25</v>
      </c>
      <c r="F93" s="164">
        <f t="shared" si="14"/>
        <v>89</v>
      </c>
      <c r="G93" s="165">
        <v>0.25</v>
      </c>
      <c r="H93" s="166"/>
      <c r="I93" s="167" t="str">
        <f t="shared" si="15"/>
        <v/>
      </c>
      <c r="J93" s="166"/>
      <c r="K93" s="167" t="str">
        <f t="shared" si="16"/>
        <v/>
      </c>
      <c r="L93" s="166"/>
      <c r="M93" s="167" t="str">
        <f t="shared" si="17"/>
        <v/>
      </c>
      <c r="N93" s="166"/>
      <c r="O93" s="167" t="str">
        <f t="shared" si="18"/>
        <v/>
      </c>
      <c r="P93" s="166"/>
      <c r="Q93" s="167" t="str">
        <f t="shared" si="19"/>
        <v/>
      </c>
      <c r="R93" s="166"/>
      <c r="S93" s="167" t="str">
        <f t="shared" si="20"/>
        <v/>
      </c>
      <c r="T93" s="166"/>
      <c r="U93" s="167" t="str">
        <f t="shared" si="21"/>
        <v/>
      </c>
      <c r="V93" s="166"/>
      <c r="W93" s="167" t="str">
        <f t="shared" si="22"/>
        <v/>
      </c>
      <c r="X93" s="166"/>
      <c r="Y93" s="167" t="str">
        <f t="shared" si="23"/>
        <v/>
      </c>
      <c r="Z93" s="166"/>
      <c r="AA93" s="167" t="str">
        <f t="shared" si="24"/>
        <v/>
      </c>
      <c r="AB93" s="166"/>
      <c r="AC93" s="167" t="str">
        <f t="shared" si="25"/>
        <v/>
      </c>
    </row>
    <row r="94" spans="1:29" ht="15.9" customHeight="1" x14ac:dyDescent="0.2">
      <c r="A94" s="293">
        <v>91</v>
      </c>
      <c r="B94" s="36"/>
      <c r="C94" s="2"/>
      <c r="D94" s="37"/>
      <c r="E94" s="163">
        <f t="shared" si="13"/>
        <v>0</v>
      </c>
      <c r="F94" s="164">
        <f t="shared" si="14"/>
        <v>91</v>
      </c>
      <c r="G94" s="165"/>
      <c r="H94" s="166"/>
      <c r="I94" s="167" t="str">
        <f t="shared" si="15"/>
        <v/>
      </c>
      <c r="J94" s="166"/>
      <c r="K94" s="167" t="str">
        <f t="shared" si="16"/>
        <v/>
      </c>
      <c r="L94" s="166"/>
      <c r="M94" s="167" t="str">
        <f t="shared" si="17"/>
        <v/>
      </c>
      <c r="N94" s="166"/>
      <c r="O94" s="167" t="str">
        <f t="shared" si="18"/>
        <v/>
      </c>
      <c r="P94" s="166"/>
      <c r="Q94" s="167" t="str">
        <f t="shared" si="19"/>
        <v/>
      </c>
      <c r="R94" s="166"/>
      <c r="S94" s="167" t="str">
        <f t="shared" si="20"/>
        <v/>
      </c>
      <c r="T94" s="166"/>
      <c r="U94" s="167" t="str">
        <f t="shared" si="21"/>
        <v/>
      </c>
      <c r="V94" s="166"/>
      <c r="W94" s="167" t="str">
        <f t="shared" si="22"/>
        <v/>
      </c>
      <c r="X94" s="166"/>
      <c r="Y94" s="167" t="str">
        <f t="shared" si="23"/>
        <v/>
      </c>
      <c r="Z94" s="166"/>
      <c r="AA94" s="167" t="str">
        <f t="shared" si="24"/>
        <v/>
      </c>
      <c r="AB94" s="166"/>
      <c r="AC94" s="167" t="str">
        <f t="shared" si="25"/>
        <v/>
      </c>
    </row>
    <row r="95" spans="1:29" ht="15.9" customHeight="1" x14ac:dyDescent="0.2">
      <c r="A95" s="294">
        <v>92</v>
      </c>
      <c r="B95" s="39"/>
      <c r="C95" s="2"/>
      <c r="D95" s="37"/>
      <c r="E95" s="163">
        <f t="shared" si="13"/>
        <v>0</v>
      </c>
      <c r="F95" s="164">
        <f t="shared" si="14"/>
        <v>91</v>
      </c>
      <c r="G95" s="165"/>
      <c r="H95" s="166"/>
      <c r="I95" s="167" t="str">
        <f t="shared" si="15"/>
        <v/>
      </c>
      <c r="J95" s="166"/>
      <c r="K95" s="167" t="str">
        <f t="shared" si="16"/>
        <v/>
      </c>
      <c r="L95" s="166"/>
      <c r="M95" s="167" t="str">
        <f t="shared" si="17"/>
        <v/>
      </c>
      <c r="N95" s="166"/>
      <c r="O95" s="167" t="str">
        <f t="shared" si="18"/>
        <v/>
      </c>
      <c r="P95" s="166"/>
      <c r="Q95" s="167" t="str">
        <f t="shared" si="19"/>
        <v/>
      </c>
      <c r="R95" s="166"/>
      <c r="S95" s="167" t="str">
        <f t="shared" si="20"/>
        <v/>
      </c>
      <c r="T95" s="166"/>
      <c r="U95" s="167" t="str">
        <f t="shared" si="21"/>
        <v/>
      </c>
      <c r="V95" s="166"/>
      <c r="W95" s="167" t="str">
        <f t="shared" si="22"/>
        <v/>
      </c>
      <c r="X95" s="166"/>
      <c r="Y95" s="167" t="str">
        <f t="shared" si="23"/>
        <v/>
      </c>
      <c r="Z95" s="166"/>
      <c r="AA95" s="167" t="str">
        <f t="shared" si="24"/>
        <v/>
      </c>
      <c r="AB95" s="166"/>
      <c r="AC95" s="167" t="str">
        <f t="shared" si="25"/>
        <v/>
      </c>
    </row>
    <row r="96" spans="1:29" ht="15.9" customHeight="1" x14ac:dyDescent="0.2">
      <c r="A96" s="293">
        <v>93</v>
      </c>
      <c r="B96" s="39"/>
      <c r="C96" s="2"/>
      <c r="D96" s="37"/>
      <c r="E96" s="163">
        <f t="shared" si="13"/>
        <v>0</v>
      </c>
      <c r="F96" s="164">
        <f t="shared" si="14"/>
        <v>91</v>
      </c>
      <c r="G96" s="165"/>
      <c r="H96" s="166"/>
      <c r="I96" s="167" t="str">
        <f t="shared" si="15"/>
        <v/>
      </c>
      <c r="J96" s="166"/>
      <c r="K96" s="167" t="str">
        <f t="shared" si="16"/>
        <v/>
      </c>
      <c r="L96" s="166"/>
      <c r="M96" s="167" t="str">
        <f t="shared" si="17"/>
        <v/>
      </c>
      <c r="N96" s="166"/>
      <c r="O96" s="167" t="str">
        <f t="shared" si="18"/>
        <v/>
      </c>
      <c r="P96" s="166"/>
      <c r="Q96" s="167" t="str">
        <f t="shared" si="19"/>
        <v/>
      </c>
      <c r="R96" s="166"/>
      <c r="S96" s="167" t="str">
        <f t="shared" si="20"/>
        <v/>
      </c>
      <c r="T96" s="166"/>
      <c r="U96" s="167" t="str">
        <f t="shared" si="21"/>
        <v/>
      </c>
      <c r="V96" s="166"/>
      <c r="W96" s="167" t="str">
        <f t="shared" si="22"/>
        <v/>
      </c>
      <c r="X96" s="166"/>
      <c r="Y96" s="167" t="str">
        <f t="shared" si="23"/>
        <v/>
      </c>
      <c r="Z96" s="166"/>
      <c r="AA96" s="167" t="str">
        <f t="shared" si="24"/>
        <v/>
      </c>
      <c r="AB96" s="166"/>
      <c r="AC96" s="167" t="str">
        <f t="shared" si="25"/>
        <v/>
      </c>
    </row>
    <row r="97" spans="1:29" ht="15.9" customHeight="1" x14ac:dyDescent="0.2">
      <c r="A97" s="294">
        <v>94</v>
      </c>
      <c r="B97" s="39"/>
      <c r="C97" s="2"/>
      <c r="D97" s="37"/>
      <c r="E97" s="163">
        <f t="shared" si="13"/>
        <v>0</v>
      </c>
      <c r="F97" s="164">
        <f t="shared" si="14"/>
        <v>91</v>
      </c>
      <c r="G97" s="165"/>
      <c r="H97" s="166"/>
      <c r="I97" s="167" t="str">
        <f t="shared" si="15"/>
        <v/>
      </c>
      <c r="J97" s="166"/>
      <c r="K97" s="167" t="str">
        <f t="shared" si="16"/>
        <v/>
      </c>
      <c r="L97" s="166"/>
      <c r="M97" s="167" t="str">
        <f t="shared" si="17"/>
        <v/>
      </c>
      <c r="N97" s="166"/>
      <c r="O97" s="167" t="str">
        <f t="shared" si="18"/>
        <v/>
      </c>
      <c r="P97" s="166"/>
      <c r="Q97" s="167" t="str">
        <f t="shared" si="19"/>
        <v/>
      </c>
      <c r="R97" s="166"/>
      <c r="S97" s="167" t="str">
        <f t="shared" si="20"/>
        <v/>
      </c>
      <c r="T97" s="166"/>
      <c r="U97" s="167" t="str">
        <f t="shared" si="21"/>
        <v/>
      </c>
      <c r="V97" s="166"/>
      <c r="W97" s="167" t="str">
        <f t="shared" si="22"/>
        <v/>
      </c>
      <c r="X97" s="166"/>
      <c r="Y97" s="167" t="str">
        <f t="shared" si="23"/>
        <v/>
      </c>
      <c r="Z97" s="166"/>
      <c r="AA97" s="167" t="str">
        <f t="shared" si="24"/>
        <v/>
      </c>
      <c r="AB97" s="166"/>
      <c r="AC97" s="167" t="str">
        <f t="shared" si="25"/>
        <v/>
      </c>
    </row>
    <row r="98" spans="1:29" ht="15.9" customHeight="1" x14ac:dyDescent="0.2">
      <c r="A98" s="293">
        <v>95</v>
      </c>
      <c r="B98" s="39"/>
      <c r="C98" s="2"/>
      <c r="D98" s="37"/>
      <c r="E98" s="163">
        <f t="shared" si="13"/>
        <v>0</v>
      </c>
      <c r="F98" s="164">
        <f t="shared" si="14"/>
        <v>91</v>
      </c>
      <c r="G98" s="165"/>
      <c r="H98" s="166"/>
      <c r="I98" s="167" t="str">
        <f t="shared" si="15"/>
        <v/>
      </c>
      <c r="J98" s="166"/>
      <c r="K98" s="167" t="str">
        <f t="shared" si="16"/>
        <v/>
      </c>
      <c r="L98" s="166"/>
      <c r="M98" s="167" t="str">
        <f t="shared" si="17"/>
        <v/>
      </c>
      <c r="N98" s="166"/>
      <c r="O98" s="167" t="str">
        <f t="shared" si="18"/>
        <v/>
      </c>
      <c r="P98" s="166"/>
      <c r="Q98" s="167" t="str">
        <f t="shared" si="19"/>
        <v/>
      </c>
      <c r="R98" s="166"/>
      <c r="S98" s="167" t="str">
        <f t="shared" si="20"/>
        <v/>
      </c>
      <c r="T98" s="166"/>
      <c r="U98" s="167" t="str">
        <f t="shared" si="21"/>
        <v/>
      </c>
      <c r="V98" s="166"/>
      <c r="W98" s="167" t="str">
        <f t="shared" si="22"/>
        <v/>
      </c>
      <c r="X98" s="166"/>
      <c r="Y98" s="167" t="str">
        <f t="shared" si="23"/>
        <v/>
      </c>
      <c r="Z98" s="166"/>
      <c r="AA98" s="167" t="str">
        <f t="shared" si="24"/>
        <v/>
      </c>
      <c r="AB98" s="166"/>
      <c r="AC98" s="167" t="str">
        <f t="shared" si="25"/>
        <v/>
      </c>
    </row>
    <row r="99" spans="1:29" ht="15.9" customHeight="1" x14ac:dyDescent="0.2">
      <c r="A99" s="294">
        <v>96</v>
      </c>
      <c r="B99" s="38"/>
      <c r="C99" s="2"/>
      <c r="D99" s="37"/>
      <c r="E99" s="163">
        <f t="shared" si="13"/>
        <v>0</v>
      </c>
      <c r="F99" s="164">
        <f t="shared" si="14"/>
        <v>91</v>
      </c>
      <c r="G99" s="165"/>
      <c r="H99" s="166"/>
      <c r="I99" s="167" t="str">
        <f t="shared" si="15"/>
        <v/>
      </c>
      <c r="J99" s="166"/>
      <c r="K99" s="167" t="str">
        <f t="shared" si="16"/>
        <v/>
      </c>
      <c r="L99" s="166"/>
      <c r="M99" s="167" t="str">
        <f t="shared" si="17"/>
        <v/>
      </c>
      <c r="N99" s="166"/>
      <c r="O99" s="167" t="str">
        <f t="shared" si="18"/>
        <v/>
      </c>
      <c r="P99" s="166"/>
      <c r="Q99" s="167" t="str">
        <f t="shared" si="19"/>
        <v/>
      </c>
      <c r="R99" s="166"/>
      <c r="S99" s="167" t="str">
        <f t="shared" si="20"/>
        <v/>
      </c>
      <c r="T99" s="166"/>
      <c r="U99" s="167" t="str">
        <f t="shared" si="21"/>
        <v/>
      </c>
      <c r="V99" s="166"/>
      <c r="W99" s="167" t="str">
        <f t="shared" si="22"/>
        <v/>
      </c>
      <c r="X99" s="166"/>
      <c r="Y99" s="167" t="str">
        <f t="shared" si="23"/>
        <v/>
      </c>
      <c r="Z99" s="166"/>
      <c r="AA99" s="167" t="str">
        <f t="shared" si="24"/>
        <v/>
      </c>
      <c r="AB99" s="166"/>
      <c r="AC99" s="167" t="str">
        <f t="shared" si="25"/>
        <v/>
      </c>
    </row>
    <row r="100" spans="1:29" ht="15.9" customHeight="1" x14ac:dyDescent="0.2">
      <c r="A100" s="293">
        <v>97</v>
      </c>
      <c r="B100" s="39"/>
      <c r="C100" s="2"/>
      <c r="D100" s="37"/>
      <c r="E100" s="163">
        <f t="shared" si="13"/>
        <v>0</v>
      </c>
      <c r="F100" s="164">
        <f t="shared" si="14"/>
        <v>91</v>
      </c>
      <c r="G100" s="165"/>
      <c r="H100" s="166"/>
      <c r="I100" s="167" t="str">
        <f t="shared" si="15"/>
        <v/>
      </c>
      <c r="J100" s="166"/>
      <c r="K100" s="167" t="str">
        <f t="shared" si="16"/>
        <v/>
      </c>
      <c r="L100" s="166"/>
      <c r="M100" s="167" t="str">
        <f t="shared" si="17"/>
        <v/>
      </c>
      <c r="N100" s="166"/>
      <c r="O100" s="167" t="str">
        <f t="shared" si="18"/>
        <v/>
      </c>
      <c r="P100" s="166"/>
      <c r="Q100" s="167" t="str">
        <f t="shared" si="19"/>
        <v/>
      </c>
      <c r="R100" s="166"/>
      <c r="S100" s="167" t="str">
        <f t="shared" si="20"/>
        <v/>
      </c>
      <c r="T100" s="166"/>
      <c r="U100" s="167" t="str">
        <f t="shared" si="21"/>
        <v/>
      </c>
      <c r="V100" s="166"/>
      <c r="W100" s="167" t="str">
        <f t="shared" si="22"/>
        <v/>
      </c>
      <c r="X100" s="166"/>
      <c r="Y100" s="167" t="str">
        <f t="shared" si="23"/>
        <v/>
      </c>
      <c r="Z100" s="166"/>
      <c r="AA100" s="167" t="str">
        <f t="shared" si="24"/>
        <v/>
      </c>
      <c r="AB100" s="166"/>
      <c r="AC100" s="167" t="str">
        <f t="shared" si="25"/>
        <v/>
      </c>
    </row>
    <row r="101" spans="1:29" ht="15.9" customHeight="1" x14ac:dyDescent="0.2">
      <c r="A101" s="294">
        <v>98</v>
      </c>
      <c r="B101" s="39"/>
      <c r="C101" s="2"/>
      <c r="D101" s="37"/>
      <c r="E101" s="163">
        <f t="shared" si="13"/>
        <v>0</v>
      </c>
      <c r="F101" s="164">
        <f t="shared" si="14"/>
        <v>91</v>
      </c>
      <c r="G101" s="165"/>
      <c r="H101" s="166"/>
      <c r="I101" s="167" t="str">
        <f t="shared" si="15"/>
        <v/>
      </c>
      <c r="J101" s="166"/>
      <c r="K101" s="167" t="str">
        <f t="shared" si="16"/>
        <v/>
      </c>
      <c r="L101" s="166"/>
      <c r="M101" s="167" t="str">
        <f t="shared" si="17"/>
        <v/>
      </c>
      <c r="N101" s="166"/>
      <c r="O101" s="167" t="str">
        <f t="shared" si="18"/>
        <v/>
      </c>
      <c r="P101" s="166"/>
      <c r="Q101" s="167" t="str">
        <f t="shared" si="19"/>
        <v/>
      </c>
      <c r="R101" s="166"/>
      <c r="S101" s="167" t="str">
        <f t="shared" si="20"/>
        <v/>
      </c>
      <c r="T101" s="166"/>
      <c r="U101" s="167" t="str">
        <f t="shared" si="21"/>
        <v/>
      </c>
      <c r="V101" s="166"/>
      <c r="W101" s="167" t="str">
        <f t="shared" si="22"/>
        <v/>
      </c>
      <c r="X101" s="166"/>
      <c r="Y101" s="167" t="str">
        <f t="shared" si="23"/>
        <v/>
      </c>
      <c r="Z101" s="166"/>
      <c r="AA101" s="167" t="str">
        <f t="shared" si="24"/>
        <v/>
      </c>
      <c r="AB101" s="166"/>
      <c r="AC101" s="167" t="str">
        <f t="shared" si="25"/>
        <v/>
      </c>
    </row>
    <row r="102" spans="1:29" ht="15.9" customHeight="1" x14ac:dyDescent="0.2">
      <c r="A102" s="293">
        <v>99</v>
      </c>
      <c r="B102" s="39"/>
      <c r="C102" s="2"/>
      <c r="D102" s="37"/>
      <c r="E102" s="163">
        <f t="shared" si="13"/>
        <v>0</v>
      </c>
      <c r="F102" s="164">
        <f t="shared" si="14"/>
        <v>91</v>
      </c>
      <c r="G102" s="165"/>
      <c r="H102" s="166"/>
      <c r="I102" s="167" t="str">
        <f t="shared" si="15"/>
        <v/>
      </c>
      <c r="J102" s="166"/>
      <c r="K102" s="167" t="str">
        <f t="shared" si="16"/>
        <v/>
      </c>
      <c r="L102" s="166"/>
      <c r="M102" s="167" t="str">
        <f t="shared" si="17"/>
        <v/>
      </c>
      <c r="N102" s="166"/>
      <c r="O102" s="167" t="str">
        <f t="shared" si="18"/>
        <v/>
      </c>
      <c r="P102" s="166"/>
      <c r="Q102" s="167" t="str">
        <f t="shared" si="19"/>
        <v/>
      </c>
      <c r="R102" s="166"/>
      <c r="S102" s="167" t="str">
        <f t="shared" si="20"/>
        <v/>
      </c>
      <c r="T102" s="166"/>
      <c r="U102" s="167" t="str">
        <f t="shared" si="21"/>
        <v/>
      </c>
      <c r="V102" s="166"/>
      <c r="W102" s="167" t="str">
        <f t="shared" si="22"/>
        <v/>
      </c>
      <c r="X102" s="166"/>
      <c r="Y102" s="167" t="str">
        <f t="shared" si="23"/>
        <v/>
      </c>
      <c r="Z102" s="166"/>
      <c r="AA102" s="167" t="str">
        <f t="shared" si="24"/>
        <v/>
      </c>
      <c r="AB102" s="166"/>
      <c r="AC102" s="167" t="str">
        <f t="shared" si="25"/>
        <v/>
      </c>
    </row>
    <row r="103" spans="1:29" ht="15.9" customHeight="1" x14ac:dyDescent="0.2">
      <c r="A103" s="294">
        <v>100</v>
      </c>
      <c r="B103" s="39"/>
      <c r="C103" s="2"/>
      <c r="D103" s="37"/>
      <c r="E103" s="163">
        <f t="shared" si="13"/>
        <v>0</v>
      </c>
      <c r="F103" s="164">
        <f t="shared" si="14"/>
        <v>91</v>
      </c>
      <c r="G103" s="165"/>
      <c r="H103" s="166"/>
      <c r="I103" s="167" t="str">
        <f t="shared" si="15"/>
        <v/>
      </c>
      <c r="J103" s="166"/>
      <c r="K103" s="167" t="str">
        <f t="shared" si="16"/>
        <v/>
      </c>
      <c r="L103" s="166"/>
      <c r="M103" s="167" t="str">
        <f t="shared" si="17"/>
        <v/>
      </c>
      <c r="N103" s="166"/>
      <c r="O103" s="167" t="str">
        <f t="shared" si="18"/>
        <v/>
      </c>
      <c r="P103" s="166"/>
      <c r="Q103" s="167" t="str">
        <f t="shared" si="19"/>
        <v/>
      </c>
      <c r="R103" s="166"/>
      <c r="S103" s="167" t="str">
        <f t="shared" si="20"/>
        <v/>
      </c>
      <c r="T103" s="166"/>
      <c r="U103" s="167" t="str">
        <f t="shared" si="21"/>
        <v/>
      </c>
      <c r="V103" s="166"/>
      <c r="W103" s="167" t="str">
        <f t="shared" si="22"/>
        <v/>
      </c>
      <c r="X103" s="166"/>
      <c r="Y103" s="167" t="str">
        <f t="shared" si="23"/>
        <v/>
      </c>
      <c r="Z103" s="166"/>
      <c r="AA103" s="167" t="str">
        <f t="shared" si="24"/>
        <v/>
      </c>
      <c r="AB103" s="166"/>
      <c r="AC103" s="167" t="str">
        <f t="shared" si="25"/>
        <v/>
      </c>
    </row>
    <row r="104" spans="1:29" ht="15.9" customHeight="1" x14ac:dyDescent="0.2">
      <c r="A104" s="293">
        <v>101</v>
      </c>
      <c r="B104" s="39"/>
      <c r="C104" s="2"/>
      <c r="D104" s="37"/>
      <c r="E104" s="163">
        <f t="shared" si="13"/>
        <v>0</v>
      </c>
      <c r="F104" s="164">
        <f t="shared" si="14"/>
        <v>91</v>
      </c>
      <c r="G104" s="165"/>
      <c r="H104" s="166"/>
      <c r="I104" s="167" t="str">
        <f t="shared" si="15"/>
        <v/>
      </c>
      <c r="J104" s="166"/>
      <c r="K104" s="167" t="str">
        <f t="shared" si="16"/>
        <v/>
      </c>
      <c r="L104" s="166"/>
      <c r="M104" s="167" t="str">
        <f t="shared" si="17"/>
        <v/>
      </c>
      <c r="N104" s="166"/>
      <c r="O104" s="167" t="str">
        <f t="shared" si="18"/>
        <v/>
      </c>
      <c r="P104" s="166"/>
      <c r="Q104" s="167" t="str">
        <f t="shared" si="19"/>
        <v/>
      </c>
      <c r="R104" s="166"/>
      <c r="S104" s="167" t="str">
        <f t="shared" si="20"/>
        <v/>
      </c>
      <c r="T104" s="166"/>
      <c r="U104" s="167" t="str">
        <f t="shared" si="21"/>
        <v/>
      </c>
      <c r="V104" s="166"/>
      <c r="W104" s="167" t="str">
        <f t="shared" si="22"/>
        <v/>
      </c>
      <c r="X104" s="166"/>
      <c r="Y104" s="167" t="str">
        <f t="shared" si="23"/>
        <v/>
      </c>
      <c r="Z104" s="166"/>
      <c r="AA104" s="167" t="str">
        <f t="shared" si="24"/>
        <v/>
      </c>
      <c r="AB104" s="166"/>
      <c r="AC104" s="167" t="str">
        <f t="shared" si="25"/>
        <v/>
      </c>
    </row>
    <row r="105" spans="1:29" ht="15.9" customHeight="1" x14ac:dyDescent="0.2">
      <c r="A105" s="294">
        <v>102</v>
      </c>
      <c r="B105" s="39"/>
      <c r="C105" s="2"/>
      <c r="D105" s="37"/>
      <c r="E105" s="163">
        <f t="shared" si="13"/>
        <v>0</v>
      </c>
      <c r="F105" s="164">
        <f t="shared" si="14"/>
        <v>91</v>
      </c>
      <c r="G105" s="165"/>
      <c r="H105" s="166"/>
      <c r="I105" s="167" t="str">
        <f t="shared" si="15"/>
        <v/>
      </c>
      <c r="J105" s="166"/>
      <c r="K105" s="167" t="str">
        <f t="shared" si="16"/>
        <v/>
      </c>
      <c r="L105" s="166"/>
      <c r="M105" s="167" t="str">
        <f t="shared" si="17"/>
        <v/>
      </c>
      <c r="N105" s="166"/>
      <c r="O105" s="167" t="str">
        <f t="shared" si="18"/>
        <v/>
      </c>
      <c r="P105" s="166"/>
      <c r="Q105" s="167" t="str">
        <f t="shared" si="19"/>
        <v/>
      </c>
      <c r="R105" s="166"/>
      <c r="S105" s="167" t="str">
        <f t="shared" si="20"/>
        <v/>
      </c>
      <c r="T105" s="166"/>
      <c r="U105" s="167" t="str">
        <f t="shared" si="21"/>
        <v/>
      </c>
      <c r="V105" s="166"/>
      <c r="W105" s="167" t="str">
        <f t="shared" si="22"/>
        <v/>
      </c>
      <c r="X105" s="166"/>
      <c r="Y105" s="167" t="str">
        <f t="shared" si="23"/>
        <v/>
      </c>
      <c r="Z105" s="166"/>
      <c r="AA105" s="167" t="str">
        <f t="shared" si="24"/>
        <v/>
      </c>
      <c r="AB105" s="166"/>
      <c r="AC105" s="167" t="str">
        <f t="shared" si="25"/>
        <v/>
      </c>
    </row>
    <row r="106" spans="1:29" ht="15.9" customHeight="1" x14ac:dyDescent="0.2">
      <c r="A106" s="293">
        <v>103</v>
      </c>
      <c r="B106" s="39"/>
      <c r="C106" s="2"/>
      <c r="D106" s="37"/>
      <c r="E106" s="163">
        <f t="shared" si="13"/>
        <v>0</v>
      </c>
      <c r="F106" s="164">
        <f t="shared" si="14"/>
        <v>91</v>
      </c>
      <c r="G106" s="165"/>
      <c r="H106" s="166"/>
      <c r="I106" s="167" t="str">
        <f t="shared" si="15"/>
        <v/>
      </c>
      <c r="J106" s="166"/>
      <c r="K106" s="167" t="str">
        <f t="shared" si="16"/>
        <v/>
      </c>
      <c r="L106" s="166"/>
      <c r="M106" s="167" t="str">
        <f t="shared" si="17"/>
        <v/>
      </c>
      <c r="N106" s="166"/>
      <c r="O106" s="167" t="str">
        <f t="shared" si="18"/>
        <v/>
      </c>
      <c r="P106" s="166"/>
      <c r="Q106" s="167" t="str">
        <f t="shared" si="19"/>
        <v/>
      </c>
      <c r="R106" s="166"/>
      <c r="S106" s="167" t="str">
        <f t="shared" si="20"/>
        <v/>
      </c>
      <c r="T106" s="166"/>
      <c r="U106" s="167" t="str">
        <f t="shared" si="21"/>
        <v/>
      </c>
      <c r="V106" s="166"/>
      <c r="W106" s="167" t="str">
        <f t="shared" si="22"/>
        <v/>
      </c>
      <c r="X106" s="166"/>
      <c r="Y106" s="167" t="str">
        <f t="shared" si="23"/>
        <v/>
      </c>
      <c r="Z106" s="166"/>
      <c r="AA106" s="167" t="str">
        <f t="shared" si="24"/>
        <v/>
      </c>
      <c r="AB106" s="166"/>
      <c r="AC106" s="167" t="str">
        <f t="shared" si="25"/>
        <v/>
      </c>
    </row>
    <row r="107" spans="1:29" ht="15.9" customHeight="1" x14ac:dyDescent="0.2">
      <c r="A107" s="294">
        <v>104</v>
      </c>
      <c r="B107" s="36"/>
      <c r="C107" s="2"/>
      <c r="D107" s="37"/>
      <c r="E107" s="163">
        <f t="shared" si="13"/>
        <v>0</v>
      </c>
      <c r="F107" s="164">
        <f t="shared" si="14"/>
        <v>91</v>
      </c>
      <c r="G107" s="165"/>
      <c r="H107" s="166"/>
      <c r="I107" s="167" t="str">
        <f t="shared" si="15"/>
        <v/>
      </c>
      <c r="J107" s="166"/>
      <c r="K107" s="167" t="str">
        <f t="shared" si="16"/>
        <v/>
      </c>
      <c r="L107" s="166"/>
      <c r="M107" s="167" t="str">
        <f t="shared" si="17"/>
        <v/>
      </c>
      <c r="N107" s="166"/>
      <c r="O107" s="167" t="str">
        <f t="shared" si="18"/>
        <v/>
      </c>
      <c r="P107" s="166"/>
      <c r="Q107" s="167" t="str">
        <f t="shared" si="19"/>
        <v/>
      </c>
      <c r="R107" s="166"/>
      <c r="S107" s="167" t="str">
        <f t="shared" si="20"/>
        <v/>
      </c>
      <c r="T107" s="166"/>
      <c r="U107" s="167" t="str">
        <f t="shared" si="21"/>
        <v/>
      </c>
      <c r="V107" s="166"/>
      <c r="W107" s="167" t="str">
        <f t="shared" si="22"/>
        <v/>
      </c>
      <c r="X107" s="166"/>
      <c r="Y107" s="167" t="str">
        <f t="shared" si="23"/>
        <v/>
      </c>
      <c r="Z107" s="166"/>
      <c r="AA107" s="167" t="str">
        <f t="shared" si="24"/>
        <v/>
      </c>
      <c r="AB107" s="166"/>
      <c r="AC107" s="167" t="str">
        <f t="shared" si="25"/>
        <v/>
      </c>
    </row>
    <row r="108" spans="1:29" ht="15.9" customHeight="1" x14ac:dyDescent="0.2">
      <c r="A108" s="293">
        <v>105</v>
      </c>
      <c r="B108" s="36"/>
      <c r="C108" s="2"/>
      <c r="D108" s="37"/>
      <c r="E108" s="163">
        <f t="shared" si="13"/>
        <v>0</v>
      </c>
      <c r="F108" s="164">
        <f t="shared" si="14"/>
        <v>91</v>
      </c>
      <c r="G108" s="165"/>
      <c r="H108" s="166"/>
      <c r="I108" s="167" t="str">
        <f t="shared" si="15"/>
        <v/>
      </c>
      <c r="J108" s="166"/>
      <c r="K108" s="167" t="str">
        <f t="shared" si="16"/>
        <v/>
      </c>
      <c r="L108" s="166"/>
      <c r="M108" s="167" t="str">
        <f t="shared" si="17"/>
        <v/>
      </c>
      <c r="N108" s="166"/>
      <c r="O108" s="167" t="str">
        <f t="shared" si="18"/>
        <v/>
      </c>
      <c r="P108" s="166"/>
      <c r="Q108" s="167" t="str">
        <f t="shared" si="19"/>
        <v/>
      </c>
      <c r="R108" s="166"/>
      <c r="S108" s="167" t="str">
        <f t="shared" si="20"/>
        <v/>
      </c>
      <c r="T108" s="166"/>
      <c r="U108" s="167" t="str">
        <f t="shared" si="21"/>
        <v/>
      </c>
      <c r="V108" s="166"/>
      <c r="W108" s="167" t="str">
        <f t="shared" si="22"/>
        <v/>
      </c>
      <c r="X108" s="166"/>
      <c r="Y108" s="167" t="str">
        <f t="shared" si="23"/>
        <v/>
      </c>
      <c r="Z108" s="166"/>
      <c r="AA108" s="167" t="str">
        <f t="shared" si="24"/>
        <v/>
      </c>
      <c r="AB108" s="166"/>
      <c r="AC108" s="167" t="str">
        <f t="shared" si="25"/>
        <v/>
      </c>
    </row>
    <row r="109" spans="1:29" ht="15.9" customHeight="1" x14ac:dyDescent="0.2">
      <c r="A109" s="294">
        <v>106</v>
      </c>
      <c r="B109" s="36"/>
      <c r="C109" s="2"/>
      <c r="D109" s="37"/>
      <c r="E109" s="163">
        <f t="shared" si="13"/>
        <v>0</v>
      </c>
      <c r="F109" s="164">
        <f t="shared" si="14"/>
        <v>91</v>
      </c>
      <c r="G109" s="165"/>
      <c r="H109" s="166"/>
      <c r="I109" s="167" t="str">
        <f t="shared" si="15"/>
        <v/>
      </c>
      <c r="J109" s="166"/>
      <c r="K109" s="167" t="str">
        <f t="shared" si="16"/>
        <v/>
      </c>
      <c r="L109" s="166"/>
      <c r="M109" s="167" t="str">
        <f t="shared" si="17"/>
        <v/>
      </c>
      <c r="N109" s="166"/>
      <c r="O109" s="167" t="str">
        <f t="shared" si="18"/>
        <v/>
      </c>
      <c r="P109" s="166"/>
      <c r="Q109" s="167" t="str">
        <f t="shared" si="19"/>
        <v/>
      </c>
      <c r="R109" s="166"/>
      <c r="S109" s="167" t="str">
        <f t="shared" si="20"/>
        <v/>
      </c>
      <c r="T109" s="166"/>
      <c r="U109" s="167" t="str">
        <f t="shared" si="21"/>
        <v/>
      </c>
      <c r="V109" s="166"/>
      <c r="W109" s="167" t="str">
        <f t="shared" si="22"/>
        <v/>
      </c>
      <c r="X109" s="166"/>
      <c r="Y109" s="167" t="str">
        <f t="shared" si="23"/>
        <v/>
      </c>
      <c r="Z109" s="166"/>
      <c r="AA109" s="167" t="str">
        <f t="shared" si="24"/>
        <v/>
      </c>
      <c r="AB109" s="166"/>
      <c r="AC109" s="167" t="str">
        <f t="shared" si="25"/>
        <v/>
      </c>
    </row>
    <row r="110" spans="1:29" ht="15.9" customHeight="1" x14ac:dyDescent="0.2">
      <c r="A110" s="184"/>
      <c r="B110" s="46"/>
      <c r="C110" s="1"/>
      <c r="D110" s="173"/>
      <c r="E110" s="174"/>
      <c r="F110" s="175"/>
      <c r="G110" s="176"/>
      <c r="H110" s="177"/>
      <c r="I110" s="178"/>
      <c r="J110" s="177"/>
      <c r="K110" s="178"/>
      <c r="L110" s="177"/>
      <c r="M110" s="178"/>
      <c r="N110" s="177"/>
      <c r="O110" s="178"/>
      <c r="P110" s="177"/>
      <c r="Q110" s="178"/>
      <c r="R110" s="177"/>
      <c r="S110" s="178"/>
      <c r="T110" s="177"/>
      <c r="U110" s="178"/>
      <c r="V110" s="177"/>
      <c r="W110" s="178"/>
      <c r="X110" s="177"/>
      <c r="Y110" s="178"/>
      <c r="Z110" s="177"/>
      <c r="AA110" s="178"/>
      <c r="AB110" s="177"/>
      <c r="AC110" s="178"/>
    </row>
    <row r="111" spans="1:29" ht="15.9" customHeight="1" x14ac:dyDescent="0.2">
      <c r="A111" s="184"/>
      <c r="B111" s="46"/>
      <c r="C111" s="1"/>
      <c r="D111" s="173"/>
      <c r="E111" s="174"/>
      <c r="F111" s="175"/>
      <c r="G111" s="176"/>
      <c r="H111" s="177"/>
      <c r="I111" s="178"/>
      <c r="J111" s="177"/>
      <c r="K111" s="178"/>
      <c r="L111" s="177"/>
      <c r="M111" s="178"/>
      <c r="N111" s="177"/>
      <c r="O111" s="178"/>
      <c r="P111" s="177"/>
      <c r="Q111" s="178"/>
      <c r="R111" s="177"/>
      <c r="S111" s="178"/>
      <c r="T111" s="177"/>
      <c r="U111" s="178"/>
      <c r="V111" s="177"/>
      <c r="W111" s="178"/>
      <c r="X111" s="177"/>
      <c r="Y111" s="178"/>
      <c r="Z111" s="177"/>
      <c r="AA111" s="178"/>
      <c r="AB111" s="177"/>
      <c r="AC111" s="178"/>
    </row>
    <row r="112" spans="1:29" x14ac:dyDescent="0.2">
      <c r="A112" s="184"/>
      <c r="C112" s="1"/>
      <c r="D112" s="173"/>
      <c r="E112" s="176"/>
      <c r="F112" s="179"/>
      <c r="G112" s="180"/>
      <c r="H112" s="177"/>
      <c r="I112" s="181"/>
      <c r="J112" s="177"/>
      <c r="K112" s="181"/>
      <c r="L112" s="182"/>
      <c r="M112" s="181"/>
      <c r="N112" s="177"/>
      <c r="O112" s="181"/>
      <c r="P112" s="177"/>
      <c r="Q112" s="181"/>
      <c r="R112" s="177"/>
      <c r="S112" s="181"/>
      <c r="T112" s="177"/>
      <c r="U112" s="181"/>
      <c r="V112" s="177"/>
      <c r="W112" s="181"/>
      <c r="X112" s="183"/>
      <c r="Y112" s="181"/>
      <c r="Z112" s="183"/>
      <c r="AA112" s="181"/>
      <c r="AB112" s="183"/>
      <c r="AC112" s="181"/>
    </row>
    <row r="113" spans="1:29" x14ac:dyDescent="0.2">
      <c r="A113" s="184"/>
      <c r="C113" s="1"/>
      <c r="D113" s="173"/>
      <c r="E113" s="176"/>
      <c r="F113" s="179"/>
      <c r="G113" s="180"/>
      <c r="H113" s="177"/>
      <c r="I113" s="181"/>
      <c r="J113" s="177"/>
      <c r="K113" s="181"/>
      <c r="L113" s="182"/>
      <c r="M113" s="181"/>
      <c r="N113" s="177"/>
      <c r="O113" s="181"/>
      <c r="P113" s="177"/>
      <c r="Q113" s="181"/>
      <c r="R113" s="177"/>
      <c r="S113" s="181"/>
      <c r="T113" s="177"/>
      <c r="U113" s="181"/>
      <c r="V113" s="177"/>
      <c r="W113" s="181"/>
      <c r="X113" s="183"/>
      <c r="Y113" s="181"/>
      <c r="Z113" s="183"/>
      <c r="AA113" s="181"/>
      <c r="AB113" s="183"/>
      <c r="AC113" s="181"/>
    </row>
    <row r="114" spans="1:29" x14ac:dyDescent="0.2">
      <c r="A114" s="184"/>
      <c r="C114" s="1"/>
      <c r="D114" s="173"/>
      <c r="E114" s="176"/>
      <c r="F114" s="179"/>
      <c r="G114" s="180"/>
      <c r="H114" s="177"/>
      <c r="I114" s="181"/>
      <c r="J114" s="177"/>
      <c r="K114" s="181"/>
      <c r="L114" s="182"/>
      <c r="M114" s="181"/>
      <c r="N114" s="177"/>
      <c r="O114" s="181"/>
      <c r="P114" s="177"/>
      <c r="Q114" s="181"/>
      <c r="R114" s="177"/>
      <c r="S114" s="181"/>
      <c r="T114" s="177"/>
      <c r="U114" s="181"/>
      <c r="V114" s="177"/>
      <c r="W114" s="181"/>
      <c r="X114" s="183"/>
      <c r="Y114" s="181"/>
      <c r="Z114" s="183"/>
      <c r="AA114" s="181"/>
      <c r="AB114" s="183"/>
      <c r="AC114" s="181"/>
    </row>
    <row r="115" spans="1:29" ht="13.8" thickBot="1" x14ac:dyDescent="0.25"/>
    <row r="116" spans="1:29" ht="173.4" thickBot="1" x14ac:dyDescent="0.25">
      <c r="H116" s="185" t="str">
        <f>H3</f>
        <v>令和７年度ＩＨ予選</v>
      </c>
      <c r="I116" s="47" t="s">
        <v>194</v>
      </c>
      <c r="J116" s="185" t="str">
        <f>J3</f>
        <v>令和７年度強化練習会</v>
      </c>
      <c r="K116" s="47" t="s">
        <v>194</v>
      </c>
      <c r="L116" s="185" t="str">
        <f>L3</f>
        <v>令和７年度新人大会</v>
      </c>
      <c r="M116" s="47" t="s">
        <v>194</v>
      </c>
      <c r="N116" s="185" t="str">
        <f>N3</f>
        <v>令和７年度全日本JrU18</v>
      </c>
      <c r="O116" s="47" t="s">
        <v>194</v>
      </c>
      <c r="P116" s="185" t="str">
        <f>P3</f>
        <v>令和７年度全日本JrU16</v>
      </c>
      <c r="Q116" s="47" t="s">
        <v>194</v>
      </c>
      <c r="R116" s="185" t="str">
        <f>R3</f>
        <v>令和７年度全日本JrU14</v>
      </c>
      <c r="S116" s="47" t="s">
        <v>194</v>
      </c>
      <c r="T116" s="186" t="str">
        <f>T3</f>
        <v>令和７年度岐阜県中学</v>
      </c>
      <c r="U116" s="47" t="s">
        <v>194</v>
      </c>
      <c r="V116" s="186" t="str">
        <f>V3</f>
        <v>令和７年度選抜室内Ｊ</v>
      </c>
      <c r="W116" s="47" t="s">
        <v>194</v>
      </c>
      <c r="X116" s="186" t="str">
        <f>X3</f>
        <v>令和７年度東海毎日U18</v>
      </c>
      <c r="Y116" s="47" t="s">
        <v>194</v>
      </c>
      <c r="Z116" s="186" t="str">
        <f>Z3</f>
        <v>令和７年度東海毎日U16</v>
      </c>
      <c r="AA116" s="47" t="s">
        <v>194</v>
      </c>
      <c r="AB116" s="186" t="str">
        <f>AB3</f>
        <v>令和７年度MUFGJU16</v>
      </c>
      <c r="AC116" s="47" t="s">
        <v>194</v>
      </c>
    </row>
    <row r="117" spans="1:29" x14ac:dyDescent="0.2">
      <c r="H117" s="187">
        <v>1</v>
      </c>
      <c r="I117" s="188">
        <v>33</v>
      </c>
      <c r="J117" s="187"/>
      <c r="K117" s="188">
        <v>33</v>
      </c>
      <c r="L117" s="189">
        <v>1</v>
      </c>
      <c r="M117" s="190">
        <v>33</v>
      </c>
      <c r="N117" s="187"/>
      <c r="O117" s="188">
        <v>33</v>
      </c>
      <c r="P117" s="187"/>
      <c r="Q117" s="188">
        <v>33</v>
      </c>
      <c r="R117" s="191"/>
      <c r="S117" s="188">
        <v>33</v>
      </c>
      <c r="T117" s="191"/>
      <c r="U117" s="188">
        <v>33</v>
      </c>
      <c r="V117" s="187"/>
      <c r="W117" s="188">
        <v>33</v>
      </c>
      <c r="X117" s="187"/>
      <c r="Y117" s="188">
        <v>33</v>
      </c>
      <c r="Z117" s="192"/>
      <c r="AA117" s="190">
        <v>33</v>
      </c>
      <c r="AB117" s="187"/>
      <c r="AC117" s="188">
        <v>33</v>
      </c>
    </row>
    <row r="118" spans="1:29" x14ac:dyDescent="0.2">
      <c r="H118" s="17"/>
      <c r="I118" s="193">
        <v>22</v>
      </c>
      <c r="J118" s="17">
        <v>1</v>
      </c>
      <c r="K118" s="193">
        <v>22</v>
      </c>
      <c r="L118" s="194"/>
      <c r="M118" s="195">
        <v>22</v>
      </c>
      <c r="N118" s="17">
        <v>1</v>
      </c>
      <c r="O118" s="193">
        <v>22</v>
      </c>
      <c r="P118" s="17"/>
      <c r="Q118" s="193">
        <v>22</v>
      </c>
      <c r="R118" s="196"/>
      <c r="S118" s="197">
        <v>22</v>
      </c>
      <c r="T118" s="196"/>
      <c r="U118" s="197">
        <v>22</v>
      </c>
      <c r="V118" s="17">
        <v>1</v>
      </c>
      <c r="W118" s="193">
        <v>22</v>
      </c>
      <c r="X118" s="17">
        <v>1</v>
      </c>
      <c r="Y118" s="193">
        <v>22</v>
      </c>
      <c r="Z118" s="198"/>
      <c r="AA118" s="195">
        <v>22</v>
      </c>
      <c r="AB118" s="17"/>
      <c r="AC118" s="193">
        <v>22</v>
      </c>
    </row>
    <row r="119" spans="1:29" x14ac:dyDescent="0.2">
      <c r="H119" s="17">
        <v>2</v>
      </c>
      <c r="I119" s="193">
        <v>21</v>
      </c>
      <c r="J119" s="17"/>
      <c r="K119" s="193">
        <v>21</v>
      </c>
      <c r="L119" s="194">
        <v>2</v>
      </c>
      <c r="M119" s="195">
        <v>21</v>
      </c>
      <c r="N119" s="17"/>
      <c r="O119" s="193">
        <v>21</v>
      </c>
      <c r="P119" s="17"/>
      <c r="Q119" s="193">
        <v>21</v>
      </c>
      <c r="R119" s="196"/>
      <c r="S119" s="197">
        <v>21</v>
      </c>
      <c r="T119" s="196"/>
      <c r="U119" s="197">
        <v>21</v>
      </c>
      <c r="V119" s="17"/>
      <c r="W119" s="193">
        <v>21</v>
      </c>
      <c r="X119" s="17"/>
      <c r="Y119" s="193">
        <v>21</v>
      </c>
      <c r="Z119" s="198"/>
      <c r="AA119" s="195">
        <v>21</v>
      </c>
      <c r="AB119" s="17"/>
      <c r="AC119" s="193">
        <v>21</v>
      </c>
    </row>
    <row r="120" spans="1:29" x14ac:dyDescent="0.2">
      <c r="H120" s="17">
        <v>3</v>
      </c>
      <c r="I120" s="193">
        <v>16</v>
      </c>
      <c r="J120" s="17"/>
      <c r="K120" s="193">
        <v>16</v>
      </c>
      <c r="L120" s="194">
        <v>3</v>
      </c>
      <c r="M120" s="195">
        <v>16</v>
      </c>
      <c r="N120" s="17"/>
      <c r="O120" s="193">
        <v>16</v>
      </c>
      <c r="P120" s="17"/>
      <c r="Q120" s="193">
        <v>16</v>
      </c>
      <c r="R120" s="196"/>
      <c r="S120" s="197">
        <v>16</v>
      </c>
      <c r="T120" s="196"/>
      <c r="U120" s="197">
        <v>16</v>
      </c>
      <c r="V120" s="17"/>
      <c r="W120" s="193">
        <v>16</v>
      </c>
      <c r="X120" s="17"/>
      <c r="Y120" s="193">
        <v>16</v>
      </c>
      <c r="Z120" s="198"/>
      <c r="AA120" s="195">
        <v>16</v>
      </c>
      <c r="AB120" s="17"/>
      <c r="AC120" s="193">
        <v>16</v>
      </c>
    </row>
    <row r="121" spans="1:29" x14ac:dyDescent="0.2">
      <c r="H121" s="17"/>
      <c r="I121" s="193">
        <v>14</v>
      </c>
      <c r="J121" s="17">
        <v>2</v>
      </c>
      <c r="K121" s="193">
        <v>14</v>
      </c>
      <c r="L121" s="194"/>
      <c r="M121" s="195">
        <v>14</v>
      </c>
      <c r="N121" s="17">
        <v>2</v>
      </c>
      <c r="O121" s="193">
        <v>14</v>
      </c>
      <c r="P121" s="17"/>
      <c r="Q121" s="193">
        <v>14</v>
      </c>
      <c r="R121" s="196"/>
      <c r="S121" s="197">
        <v>14</v>
      </c>
      <c r="T121" s="196"/>
      <c r="U121" s="197">
        <v>14</v>
      </c>
      <c r="V121" s="17">
        <v>2</v>
      </c>
      <c r="W121" s="193">
        <v>14</v>
      </c>
      <c r="X121" s="17">
        <v>2</v>
      </c>
      <c r="Y121" s="193">
        <v>14</v>
      </c>
      <c r="Z121" s="198"/>
      <c r="AA121" s="195">
        <v>14</v>
      </c>
      <c r="AB121" s="17"/>
      <c r="AC121" s="193">
        <v>14</v>
      </c>
    </row>
    <row r="122" spans="1:29" x14ac:dyDescent="0.2">
      <c r="H122" s="17">
        <v>4</v>
      </c>
      <c r="I122" s="193">
        <v>12</v>
      </c>
      <c r="J122" s="17"/>
      <c r="K122" s="193">
        <v>12</v>
      </c>
      <c r="L122" s="194">
        <v>4</v>
      </c>
      <c r="M122" s="195">
        <v>12</v>
      </c>
      <c r="N122" s="17"/>
      <c r="O122" s="193">
        <v>12</v>
      </c>
      <c r="P122" s="17"/>
      <c r="Q122" s="193">
        <v>12</v>
      </c>
      <c r="R122" s="196"/>
      <c r="S122" s="197">
        <v>12</v>
      </c>
      <c r="T122" s="196"/>
      <c r="U122" s="197">
        <v>12</v>
      </c>
      <c r="V122" s="17"/>
      <c r="W122" s="193">
        <v>12</v>
      </c>
      <c r="X122" s="17"/>
      <c r="Y122" s="193">
        <v>12</v>
      </c>
      <c r="Z122" s="198"/>
      <c r="AA122" s="195">
        <v>12</v>
      </c>
      <c r="AB122" s="17"/>
      <c r="AC122" s="193">
        <v>12</v>
      </c>
    </row>
    <row r="123" spans="1:29" x14ac:dyDescent="0.2">
      <c r="H123" s="17"/>
      <c r="I123" s="193">
        <v>11</v>
      </c>
      <c r="J123" s="17">
        <v>3</v>
      </c>
      <c r="K123" s="193">
        <v>11</v>
      </c>
      <c r="L123" s="194"/>
      <c r="M123" s="195">
        <v>11</v>
      </c>
      <c r="N123" s="17"/>
      <c r="O123" s="193">
        <v>11</v>
      </c>
      <c r="P123" s="17">
        <v>1</v>
      </c>
      <c r="Q123" s="193">
        <v>11</v>
      </c>
      <c r="R123" s="196"/>
      <c r="S123" s="197">
        <v>11</v>
      </c>
      <c r="T123" s="196"/>
      <c r="U123" s="197">
        <v>11</v>
      </c>
      <c r="V123" s="17"/>
      <c r="W123" s="193">
        <v>11</v>
      </c>
      <c r="X123" s="17"/>
      <c r="Y123" s="193">
        <v>11</v>
      </c>
      <c r="Z123" s="17">
        <v>1</v>
      </c>
      <c r="AA123" s="193">
        <v>11</v>
      </c>
      <c r="AB123" s="17"/>
      <c r="AC123" s="193">
        <v>11</v>
      </c>
    </row>
    <row r="124" spans="1:29" x14ac:dyDescent="0.2">
      <c r="H124" s="17">
        <v>5</v>
      </c>
      <c r="I124" s="193">
        <v>10</v>
      </c>
      <c r="J124" s="17"/>
      <c r="K124" s="193">
        <v>10</v>
      </c>
      <c r="L124" s="194">
        <v>5</v>
      </c>
      <c r="M124" s="195">
        <v>10</v>
      </c>
      <c r="N124" s="17">
        <v>3</v>
      </c>
      <c r="O124" s="193">
        <v>10</v>
      </c>
      <c r="P124" s="17"/>
      <c r="Q124" s="193">
        <v>10</v>
      </c>
      <c r="R124" s="196"/>
      <c r="S124" s="197">
        <v>10</v>
      </c>
      <c r="T124" s="191"/>
      <c r="U124" s="199">
        <v>10</v>
      </c>
      <c r="V124" s="17">
        <v>3</v>
      </c>
      <c r="W124" s="193">
        <v>10</v>
      </c>
      <c r="X124" s="17">
        <v>3</v>
      </c>
      <c r="Y124" s="193">
        <v>10</v>
      </c>
      <c r="Z124" s="187"/>
      <c r="AA124" s="200">
        <v>10</v>
      </c>
      <c r="AB124" s="198"/>
      <c r="AC124" s="193">
        <v>10</v>
      </c>
    </row>
    <row r="125" spans="1:29" x14ac:dyDescent="0.2">
      <c r="H125" s="17">
        <v>6</v>
      </c>
      <c r="I125" s="193">
        <v>9</v>
      </c>
      <c r="J125" s="17"/>
      <c r="K125" s="193">
        <v>9</v>
      </c>
      <c r="L125" s="194">
        <v>6</v>
      </c>
      <c r="M125" s="195">
        <v>9</v>
      </c>
      <c r="N125" s="17">
        <v>4</v>
      </c>
      <c r="O125" s="201">
        <v>10</v>
      </c>
      <c r="P125" s="17"/>
      <c r="Q125" s="193">
        <v>9</v>
      </c>
      <c r="R125" s="196"/>
      <c r="S125" s="202">
        <v>10</v>
      </c>
      <c r="T125" s="196"/>
      <c r="U125" s="197">
        <v>9</v>
      </c>
      <c r="V125" s="17">
        <v>4</v>
      </c>
      <c r="W125" s="193">
        <v>10</v>
      </c>
      <c r="X125" s="17">
        <v>4</v>
      </c>
      <c r="Y125" s="201">
        <v>10</v>
      </c>
      <c r="Z125" s="17"/>
      <c r="AA125" s="193">
        <v>9</v>
      </c>
      <c r="AB125" s="198"/>
      <c r="AC125" s="193">
        <v>9</v>
      </c>
    </row>
    <row r="126" spans="1:29" x14ac:dyDescent="0.2">
      <c r="H126" s="17">
        <v>7</v>
      </c>
      <c r="I126" s="193">
        <v>8</v>
      </c>
      <c r="J126" s="17">
        <v>4</v>
      </c>
      <c r="K126" s="193">
        <v>8</v>
      </c>
      <c r="L126" s="194">
        <v>7</v>
      </c>
      <c r="M126" s="195">
        <v>8</v>
      </c>
      <c r="N126" s="17"/>
      <c r="O126" s="193">
        <v>9</v>
      </c>
      <c r="P126" s="17"/>
      <c r="Q126" s="193">
        <v>8</v>
      </c>
      <c r="R126" s="196"/>
      <c r="S126" s="197">
        <v>9</v>
      </c>
      <c r="T126" s="196"/>
      <c r="U126" s="197">
        <v>8</v>
      </c>
      <c r="V126" s="17"/>
      <c r="W126" s="193">
        <v>9</v>
      </c>
      <c r="X126" s="17"/>
      <c r="Y126" s="193">
        <v>9</v>
      </c>
      <c r="Z126" s="17"/>
      <c r="AA126" s="193">
        <v>8</v>
      </c>
      <c r="AB126" s="198"/>
      <c r="AC126" s="193">
        <v>8</v>
      </c>
    </row>
    <row r="127" spans="1:29" x14ac:dyDescent="0.2">
      <c r="H127" s="17"/>
      <c r="I127" s="193">
        <v>7</v>
      </c>
      <c r="J127" s="17">
        <v>5</v>
      </c>
      <c r="K127" s="193">
        <v>7</v>
      </c>
      <c r="L127" s="194"/>
      <c r="M127" s="195">
        <v>7</v>
      </c>
      <c r="N127" s="17"/>
      <c r="O127" s="193">
        <v>8</v>
      </c>
      <c r="P127" s="17">
        <v>2</v>
      </c>
      <c r="Q127" s="193">
        <v>7</v>
      </c>
      <c r="R127" s="196"/>
      <c r="S127" s="197">
        <v>8</v>
      </c>
      <c r="T127" s="196"/>
      <c r="U127" s="197">
        <v>7</v>
      </c>
      <c r="V127" s="17">
        <v>5</v>
      </c>
      <c r="W127" s="193">
        <v>6</v>
      </c>
      <c r="X127" s="17"/>
      <c r="Y127" s="193">
        <v>8</v>
      </c>
      <c r="Z127" s="17">
        <v>2</v>
      </c>
      <c r="AA127" s="193">
        <v>7</v>
      </c>
      <c r="AB127" s="198"/>
      <c r="AC127" s="193">
        <v>7</v>
      </c>
    </row>
    <row r="128" spans="1:29" x14ac:dyDescent="0.2">
      <c r="H128" s="17">
        <v>8</v>
      </c>
      <c r="I128" s="193">
        <v>6</v>
      </c>
      <c r="J128" s="17">
        <v>6</v>
      </c>
      <c r="K128" s="193">
        <v>6</v>
      </c>
      <c r="L128" s="194">
        <v>8</v>
      </c>
      <c r="M128" s="195">
        <v>6</v>
      </c>
      <c r="N128" s="17">
        <v>5</v>
      </c>
      <c r="O128" s="193">
        <v>7</v>
      </c>
      <c r="P128" s="17">
        <v>3</v>
      </c>
      <c r="Q128" s="193">
        <v>5</v>
      </c>
      <c r="R128" s="196"/>
      <c r="S128" s="197">
        <v>7</v>
      </c>
      <c r="T128" s="196">
        <v>1</v>
      </c>
      <c r="U128" s="197">
        <v>6</v>
      </c>
      <c r="V128" s="17">
        <v>6</v>
      </c>
      <c r="W128" s="193">
        <v>6</v>
      </c>
      <c r="X128" s="17">
        <v>5</v>
      </c>
      <c r="Y128" s="193">
        <v>7</v>
      </c>
      <c r="Z128" s="17"/>
      <c r="AA128" s="193">
        <v>6</v>
      </c>
      <c r="AB128" s="198">
        <v>1</v>
      </c>
      <c r="AC128" s="193">
        <v>6</v>
      </c>
    </row>
    <row r="129" spans="8:29" x14ac:dyDescent="0.2">
      <c r="H129" s="17"/>
      <c r="I129" s="193">
        <v>5</v>
      </c>
      <c r="J129" s="17">
        <v>7</v>
      </c>
      <c r="K129" s="193">
        <v>5</v>
      </c>
      <c r="L129" s="194"/>
      <c r="M129" s="195">
        <v>5</v>
      </c>
      <c r="N129" s="17">
        <v>6</v>
      </c>
      <c r="O129" s="193">
        <v>7</v>
      </c>
      <c r="P129" s="17">
        <v>4</v>
      </c>
      <c r="Q129" s="193">
        <v>5</v>
      </c>
      <c r="R129" s="196"/>
      <c r="S129" s="197">
        <v>7</v>
      </c>
      <c r="T129" s="196"/>
      <c r="U129" s="197">
        <v>5</v>
      </c>
      <c r="V129" s="17">
        <v>7</v>
      </c>
      <c r="W129" s="193">
        <v>6</v>
      </c>
      <c r="X129" s="17">
        <v>6</v>
      </c>
      <c r="Y129" s="193">
        <v>7</v>
      </c>
      <c r="Z129" s="17">
        <v>3</v>
      </c>
      <c r="AA129" s="193">
        <v>5</v>
      </c>
      <c r="AB129" s="198"/>
      <c r="AC129" s="193">
        <v>5</v>
      </c>
    </row>
    <row r="130" spans="8:29" x14ac:dyDescent="0.2">
      <c r="H130" s="17"/>
      <c r="I130" s="193">
        <v>4</v>
      </c>
      <c r="J130" s="17">
        <v>8</v>
      </c>
      <c r="K130" s="193">
        <v>4</v>
      </c>
      <c r="L130" s="194"/>
      <c r="M130" s="195">
        <v>4</v>
      </c>
      <c r="N130" s="17"/>
      <c r="O130" s="193">
        <v>6</v>
      </c>
      <c r="P130" s="17">
        <v>5</v>
      </c>
      <c r="Q130" s="193">
        <v>4</v>
      </c>
      <c r="R130" s="196">
        <v>1</v>
      </c>
      <c r="S130" s="197">
        <v>6</v>
      </c>
      <c r="T130" s="196">
        <v>2</v>
      </c>
      <c r="U130" s="197">
        <v>4</v>
      </c>
      <c r="V130" s="17">
        <v>8</v>
      </c>
      <c r="W130" s="193">
        <v>6</v>
      </c>
      <c r="X130" s="17"/>
      <c r="Y130" s="193">
        <v>6</v>
      </c>
      <c r="Z130" s="17">
        <v>4</v>
      </c>
      <c r="AA130" s="193">
        <v>5</v>
      </c>
      <c r="AB130" s="198">
        <v>2</v>
      </c>
      <c r="AC130" s="193">
        <v>4</v>
      </c>
    </row>
    <row r="131" spans="8:29" x14ac:dyDescent="0.2">
      <c r="H131" s="17">
        <v>16</v>
      </c>
      <c r="I131" s="193">
        <v>3</v>
      </c>
      <c r="J131" s="17"/>
      <c r="K131" s="193">
        <v>3</v>
      </c>
      <c r="L131" s="194">
        <v>16</v>
      </c>
      <c r="M131" s="195">
        <v>3</v>
      </c>
      <c r="N131" s="17">
        <v>7</v>
      </c>
      <c r="O131" s="193">
        <v>5</v>
      </c>
      <c r="P131" s="17">
        <v>6</v>
      </c>
      <c r="Q131" s="193">
        <v>4</v>
      </c>
      <c r="R131" s="196"/>
      <c r="S131" s="197">
        <v>5</v>
      </c>
      <c r="T131" s="196">
        <v>3</v>
      </c>
      <c r="U131" s="197">
        <v>3</v>
      </c>
      <c r="V131" s="17"/>
      <c r="W131" s="193">
        <v>7</v>
      </c>
      <c r="X131" s="17">
        <v>7</v>
      </c>
      <c r="Y131" s="193">
        <v>5</v>
      </c>
      <c r="Z131" s="17">
        <v>5</v>
      </c>
      <c r="AA131" s="193">
        <v>4</v>
      </c>
      <c r="AB131" s="198">
        <v>3</v>
      </c>
      <c r="AC131" s="193">
        <v>3</v>
      </c>
    </row>
    <row r="132" spans="8:29" x14ac:dyDescent="0.2">
      <c r="H132" s="17"/>
      <c r="I132" s="193">
        <v>2.5</v>
      </c>
      <c r="J132" s="17">
        <v>16</v>
      </c>
      <c r="K132" s="193">
        <v>2</v>
      </c>
      <c r="L132" s="194"/>
      <c r="M132" s="195">
        <v>2.5</v>
      </c>
      <c r="N132" s="17">
        <v>8</v>
      </c>
      <c r="O132" s="193">
        <v>5</v>
      </c>
      <c r="P132" s="17">
        <v>7</v>
      </c>
      <c r="Q132" s="193">
        <v>2</v>
      </c>
      <c r="R132" s="196"/>
      <c r="S132" s="197">
        <v>5</v>
      </c>
      <c r="T132" s="196"/>
      <c r="U132" s="197">
        <v>2.5</v>
      </c>
      <c r="V132" s="17"/>
      <c r="W132" s="193">
        <v>6</v>
      </c>
      <c r="X132" s="17">
        <v>8</v>
      </c>
      <c r="Y132" s="193">
        <v>5</v>
      </c>
      <c r="Z132" s="17">
        <v>6</v>
      </c>
      <c r="AA132" s="193">
        <v>4</v>
      </c>
      <c r="AB132" s="198"/>
      <c r="AC132" s="193">
        <v>2.5</v>
      </c>
    </row>
    <row r="133" spans="8:29" x14ac:dyDescent="0.2">
      <c r="H133" s="17"/>
      <c r="I133" s="193">
        <v>2</v>
      </c>
      <c r="J133" s="17"/>
      <c r="K133" s="193">
        <v>2</v>
      </c>
      <c r="L133" s="194"/>
      <c r="M133" s="195">
        <v>2</v>
      </c>
      <c r="N133" s="17">
        <v>9</v>
      </c>
      <c r="O133" s="193">
        <v>2</v>
      </c>
      <c r="P133" s="17">
        <v>8</v>
      </c>
      <c r="Q133" s="193">
        <v>2</v>
      </c>
      <c r="R133" s="196">
        <v>2</v>
      </c>
      <c r="S133" s="197">
        <v>4</v>
      </c>
      <c r="T133" s="196">
        <v>4</v>
      </c>
      <c r="U133" s="197">
        <v>2</v>
      </c>
      <c r="V133" s="17"/>
      <c r="W133" s="193">
        <v>5</v>
      </c>
      <c r="X133" s="17"/>
      <c r="Y133" s="193">
        <v>4</v>
      </c>
      <c r="Z133" s="17">
        <v>7</v>
      </c>
      <c r="AA133" s="193">
        <v>2</v>
      </c>
      <c r="AB133" s="198">
        <v>4</v>
      </c>
      <c r="AC133" s="193">
        <v>2</v>
      </c>
    </row>
    <row r="134" spans="8:29" x14ac:dyDescent="0.2">
      <c r="H134" s="17">
        <v>32</v>
      </c>
      <c r="I134" s="193">
        <v>1.5</v>
      </c>
      <c r="J134" s="17"/>
      <c r="K134" s="193">
        <v>1.5</v>
      </c>
      <c r="L134" s="194">
        <v>32</v>
      </c>
      <c r="M134" s="195">
        <v>1.5</v>
      </c>
      <c r="N134" s="17">
        <v>10</v>
      </c>
      <c r="O134" s="193">
        <v>2</v>
      </c>
      <c r="P134" s="17">
        <v>16</v>
      </c>
      <c r="Q134" s="193">
        <v>1</v>
      </c>
      <c r="R134" s="196">
        <v>3</v>
      </c>
      <c r="S134" s="197">
        <v>3</v>
      </c>
      <c r="T134" s="196">
        <v>5</v>
      </c>
      <c r="U134" s="197">
        <v>1</v>
      </c>
      <c r="V134" s="17"/>
      <c r="W134" s="193">
        <v>4</v>
      </c>
      <c r="X134" s="17"/>
      <c r="Y134" s="193">
        <v>3</v>
      </c>
      <c r="Z134" s="17">
        <v>8</v>
      </c>
      <c r="AA134" s="193">
        <v>2</v>
      </c>
      <c r="AB134" s="198"/>
      <c r="AC134" s="193">
        <v>1.5</v>
      </c>
    </row>
    <row r="135" spans="8:29" x14ac:dyDescent="0.2">
      <c r="H135" s="17"/>
      <c r="I135" s="203">
        <v>1.25</v>
      </c>
      <c r="J135" s="17"/>
      <c r="K135" s="203">
        <v>1.25</v>
      </c>
      <c r="L135" s="194"/>
      <c r="M135" s="204">
        <v>1.25</v>
      </c>
      <c r="N135" s="205">
        <v>12</v>
      </c>
      <c r="O135" s="206">
        <v>2</v>
      </c>
      <c r="P135" s="17"/>
      <c r="Q135" s="193">
        <v>1</v>
      </c>
      <c r="R135" s="207">
        <v>4</v>
      </c>
      <c r="S135" s="208">
        <v>3</v>
      </c>
      <c r="T135" s="196">
        <v>6</v>
      </c>
      <c r="U135" s="197">
        <v>1</v>
      </c>
      <c r="V135" s="17"/>
      <c r="W135" s="193">
        <v>3</v>
      </c>
      <c r="X135" s="205"/>
      <c r="Y135" s="206">
        <v>2.5</v>
      </c>
      <c r="Z135" s="17">
        <v>9</v>
      </c>
      <c r="AA135" s="193">
        <v>1</v>
      </c>
      <c r="AB135" s="198"/>
      <c r="AC135" s="203">
        <v>1.25</v>
      </c>
    </row>
    <row r="136" spans="8:29" ht="13.8" thickBot="1" x14ac:dyDescent="0.25">
      <c r="H136" s="48"/>
      <c r="I136" s="209">
        <v>1</v>
      </c>
      <c r="J136" s="48">
        <v>32</v>
      </c>
      <c r="K136" s="209">
        <v>1</v>
      </c>
      <c r="L136" s="210"/>
      <c r="M136" s="211">
        <v>1</v>
      </c>
      <c r="N136" s="17">
        <v>16</v>
      </c>
      <c r="O136" s="193">
        <v>2</v>
      </c>
      <c r="P136" s="48"/>
      <c r="Q136" s="209">
        <v>1</v>
      </c>
      <c r="R136" s="196">
        <v>5</v>
      </c>
      <c r="S136" s="197">
        <v>2</v>
      </c>
      <c r="T136" s="196">
        <v>7</v>
      </c>
      <c r="U136" s="197">
        <v>1</v>
      </c>
      <c r="V136" s="17"/>
      <c r="W136" s="193">
        <v>2.5</v>
      </c>
      <c r="X136" s="17">
        <v>16</v>
      </c>
      <c r="Y136" s="193">
        <v>2</v>
      </c>
      <c r="Z136" s="17">
        <v>10</v>
      </c>
      <c r="AA136" s="193">
        <v>1</v>
      </c>
      <c r="AB136" s="212"/>
      <c r="AC136" s="209">
        <v>1</v>
      </c>
    </row>
    <row r="137" spans="8:29" ht="13.8" thickBot="1" x14ac:dyDescent="0.25">
      <c r="N137" s="17"/>
      <c r="O137" s="193">
        <v>1.5</v>
      </c>
      <c r="R137" s="196">
        <v>6</v>
      </c>
      <c r="S137" s="197">
        <v>2</v>
      </c>
      <c r="T137" s="213">
        <v>8</v>
      </c>
      <c r="U137" s="214">
        <v>1</v>
      </c>
      <c r="V137" s="17">
        <v>16</v>
      </c>
      <c r="W137" s="193">
        <v>2</v>
      </c>
      <c r="X137" s="17"/>
      <c r="Y137" s="193">
        <v>1.5</v>
      </c>
      <c r="Z137" s="215">
        <v>16</v>
      </c>
      <c r="AA137" s="216">
        <v>1</v>
      </c>
    </row>
    <row r="138" spans="8:29" x14ac:dyDescent="0.2">
      <c r="N138" s="17"/>
      <c r="O138" s="203">
        <v>1.25</v>
      </c>
      <c r="R138" s="196">
        <v>7</v>
      </c>
      <c r="S138" s="197">
        <v>1</v>
      </c>
      <c r="T138" s="140"/>
      <c r="U138" s="140"/>
      <c r="V138" s="17"/>
      <c r="W138" s="193">
        <v>1.5</v>
      </c>
      <c r="X138" s="17"/>
      <c r="Y138" s="203">
        <v>1.25</v>
      </c>
    </row>
    <row r="139" spans="8:29" ht="13.8" thickBot="1" x14ac:dyDescent="0.25">
      <c r="N139" s="48">
        <v>32</v>
      </c>
      <c r="O139" s="209">
        <v>1</v>
      </c>
      <c r="R139" s="217">
        <v>8</v>
      </c>
      <c r="S139" s="218">
        <v>1</v>
      </c>
      <c r="T139" s="140"/>
      <c r="U139" s="140"/>
      <c r="V139" s="17"/>
      <c r="W139" s="203">
        <v>1.25</v>
      </c>
      <c r="X139" s="48">
        <v>32</v>
      </c>
      <c r="Y139" s="209">
        <v>1</v>
      </c>
    </row>
    <row r="140" spans="8:29" ht="13.8" thickBot="1" x14ac:dyDescent="0.25">
      <c r="V140" s="48"/>
      <c r="W140" s="209">
        <v>1</v>
      </c>
      <c r="X140" s="219"/>
      <c r="Y140" s="220"/>
      <c r="Z140" s="219"/>
      <c r="AA140" s="220"/>
    </row>
  </sheetData>
  <autoFilter ref="A3:AC129" xr:uid="{00000000-0001-0000-0300-000000000000}"/>
  <mergeCells count="3">
    <mergeCell ref="H2:M2"/>
    <mergeCell ref="A1:AC1"/>
    <mergeCell ref="N2:AC2"/>
  </mergeCells>
  <phoneticPr fontId="2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139"/>
  <sheetViews>
    <sheetView workbookViewId="0">
      <selection sqref="A1:XFD1048576"/>
    </sheetView>
  </sheetViews>
  <sheetFormatPr defaultColWidth="6.23046875" defaultRowHeight="13.2" x14ac:dyDescent="0.2"/>
  <cols>
    <col min="1" max="1" width="4.23046875" customWidth="1"/>
    <col min="2" max="2" width="8.61328125" customWidth="1"/>
    <col min="3" max="3" width="3.3828125" style="141" customWidth="1"/>
    <col min="4" max="4" width="7.53515625" customWidth="1"/>
    <col min="5" max="5" width="9.07421875" customWidth="1"/>
    <col min="6" max="6" width="5.15234375" style="1" customWidth="1"/>
    <col min="7" max="7" width="6.53515625" customWidth="1"/>
    <col min="8" max="8" width="3.765625" style="1" customWidth="1"/>
    <col min="9" max="9" width="3.765625" customWidth="1"/>
    <col min="10" max="10" width="3.765625" style="1" customWidth="1"/>
    <col min="11" max="13" width="3.765625" customWidth="1"/>
    <col min="14" max="14" width="3.765625" style="1" customWidth="1"/>
    <col min="15" max="15" width="3.765625" customWidth="1"/>
    <col min="16" max="16" width="3.765625" style="1" customWidth="1"/>
    <col min="17" max="21" width="3.765625" customWidth="1"/>
    <col min="22" max="22" width="3.765625" style="1" customWidth="1"/>
    <col min="23" max="23" width="3.765625" customWidth="1"/>
    <col min="24" max="24" width="3.765625" style="1" customWidth="1"/>
    <col min="25" max="25" width="3.765625" customWidth="1"/>
    <col min="26" max="26" width="4.07421875" style="1" customWidth="1"/>
    <col min="27" max="27" width="4.07421875" customWidth="1"/>
    <col min="28" max="28" width="4.07421875" style="1" customWidth="1"/>
    <col min="29" max="29" width="4.07421875" customWidth="1"/>
  </cols>
  <sheetData>
    <row r="1" spans="1:29" ht="28.35" customHeight="1" x14ac:dyDescent="0.2">
      <c r="A1" s="412" t="s">
        <v>369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</row>
    <row r="2" spans="1:29" ht="18.899999999999999" customHeight="1" thickBot="1" x14ac:dyDescent="0.25">
      <c r="A2" s="140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  <c r="V2" s="411"/>
      <c r="W2" s="411"/>
      <c r="X2" s="411"/>
      <c r="Y2" s="411"/>
      <c r="Z2" s="411"/>
      <c r="AA2" s="411"/>
      <c r="AB2" s="411"/>
      <c r="AC2" s="411"/>
    </row>
    <row r="3" spans="1:29" s="153" customFormat="1" ht="177.75" customHeight="1" thickBot="1" x14ac:dyDescent="0.25">
      <c r="A3" s="142" t="s">
        <v>131</v>
      </c>
      <c r="B3" s="143" t="s">
        <v>132</v>
      </c>
      <c r="C3" s="143" t="s">
        <v>133</v>
      </c>
      <c r="D3" s="144" t="s">
        <v>134</v>
      </c>
      <c r="E3" s="145" t="s">
        <v>305</v>
      </c>
      <c r="F3" s="146" t="s">
        <v>306</v>
      </c>
      <c r="G3" s="147" t="s">
        <v>307</v>
      </c>
      <c r="H3" s="148" t="s">
        <v>308</v>
      </c>
      <c r="I3" s="149" t="s">
        <v>135</v>
      </c>
      <c r="J3" s="150" t="s">
        <v>309</v>
      </c>
      <c r="K3" s="144" t="s">
        <v>135</v>
      </c>
      <c r="L3" s="150" t="s">
        <v>310</v>
      </c>
      <c r="M3" s="144" t="s">
        <v>135</v>
      </c>
      <c r="N3" s="150" t="s">
        <v>311</v>
      </c>
      <c r="O3" s="149" t="s">
        <v>135</v>
      </c>
      <c r="P3" s="150" t="s">
        <v>312</v>
      </c>
      <c r="Q3" s="149" t="s">
        <v>135</v>
      </c>
      <c r="R3" s="151" t="s">
        <v>313</v>
      </c>
      <c r="S3" s="34" t="s">
        <v>136</v>
      </c>
      <c r="T3" s="151" t="s">
        <v>314</v>
      </c>
      <c r="U3" s="34" t="s">
        <v>135</v>
      </c>
      <c r="V3" s="150" t="s">
        <v>315</v>
      </c>
      <c r="W3" s="144" t="s">
        <v>135</v>
      </c>
      <c r="X3" s="150" t="s">
        <v>316</v>
      </c>
      <c r="Y3" s="149" t="s">
        <v>135</v>
      </c>
      <c r="Z3" s="150" t="s">
        <v>317</v>
      </c>
      <c r="AA3" s="152" t="s">
        <v>135</v>
      </c>
      <c r="AB3" s="150" t="s">
        <v>318</v>
      </c>
      <c r="AC3" s="149" t="s">
        <v>135</v>
      </c>
    </row>
    <row r="4" spans="1:29" ht="15.9" customHeight="1" x14ac:dyDescent="0.2">
      <c r="A4" s="295">
        <v>1</v>
      </c>
      <c r="B4" s="155" t="s">
        <v>195</v>
      </c>
      <c r="C4" s="35">
        <v>2</v>
      </c>
      <c r="D4" s="156" t="s">
        <v>142</v>
      </c>
      <c r="E4" s="163">
        <f t="shared" ref="E4:E67" si="0">SUM(G4,I4,K4,M4,O4,Q4,S4,U4,W4,Y4,AA4,AC4)</f>
        <v>205.5</v>
      </c>
      <c r="F4" s="158">
        <f t="shared" ref="F4:F67" si="1">RANK(E4,$E$4:$E$108)</f>
        <v>1</v>
      </c>
      <c r="G4" s="159">
        <v>95.5</v>
      </c>
      <c r="H4" s="160">
        <v>1</v>
      </c>
      <c r="I4" s="161">
        <f t="shared" ref="I4:I67" si="2">IF(H4="","",VLOOKUP(H4,H$116:I$136,2))</f>
        <v>33</v>
      </c>
      <c r="J4" s="160">
        <v>1</v>
      </c>
      <c r="K4" s="161">
        <f t="shared" ref="K4:K67" si="3">IF(J4="","",VLOOKUP(J4,J$116:K$136,2))</f>
        <v>22</v>
      </c>
      <c r="L4" s="160">
        <v>1</v>
      </c>
      <c r="M4" s="161">
        <f t="shared" ref="M4:M67" si="4">IF(L4="","",VLOOKUP(L4,L$116:M$136,2))</f>
        <v>33</v>
      </c>
      <c r="N4" s="160">
        <v>1</v>
      </c>
      <c r="O4" s="161">
        <f t="shared" ref="O4:O67" si="5">IF(N4="","",VLOOKUP(N4,N$116:O$138,2))</f>
        <v>22</v>
      </c>
      <c r="P4" s="160"/>
      <c r="Q4" s="161" t="str">
        <f t="shared" ref="Q4:Q67" si="6">IF(P4="","",VLOOKUP(P4,P$116:Q$136,2))</f>
        <v/>
      </c>
      <c r="R4" s="160"/>
      <c r="S4" s="161" t="str">
        <f t="shared" ref="S4:S67" si="7">IF(R4="","",VLOOKUP(R4,R$116:S$138,2))</f>
        <v/>
      </c>
      <c r="T4" s="160"/>
      <c r="U4" s="161" t="str">
        <f t="shared" ref="U4:U67" si="8">IF(T4="","",VLOOKUP(T4,T$116:U$136,2))</f>
        <v/>
      </c>
      <c r="V4" s="160"/>
      <c r="W4" s="161" t="str">
        <f t="shared" ref="W4:W67" si="9">IF(V4="","",VLOOKUP(V4,V$116:W$136,2))</f>
        <v/>
      </c>
      <c r="X4" s="160"/>
      <c r="Y4" s="161" t="str">
        <f t="shared" ref="Y4:Y67" si="10">IF(X4="","",VLOOKUP(X4,X$116:Y$138,2))</f>
        <v/>
      </c>
      <c r="Z4" s="160"/>
      <c r="AA4" s="161" t="str">
        <f t="shared" ref="AA4:AA67" si="11">IF(Z4="","",VLOOKUP(Z4,Z$116:AA$136,2))</f>
        <v/>
      </c>
      <c r="AB4" s="160"/>
      <c r="AC4" s="161" t="str">
        <f t="shared" ref="AC4:AC67" si="12">IF(AB4="","",VLOOKUP(AB4,AB$116:AC$136,2))</f>
        <v/>
      </c>
    </row>
    <row r="5" spans="1:29" ht="15.9" customHeight="1" x14ac:dyDescent="0.2">
      <c r="A5" s="162">
        <v>2</v>
      </c>
      <c r="B5" s="39" t="s">
        <v>196</v>
      </c>
      <c r="C5" s="2">
        <v>2</v>
      </c>
      <c r="D5" s="37" t="s">
        <v>142</v>
      </c>
      <c r="E5" s="163">
        <f t="shared" si="0"/>
        <v>92.5</v>
      </c>
      <c r="F5" s="164">
        <f t="shared" si="1"/>
        <v>2</v>
      </c>
      <c r="G5" s="165">
        <v>41.5</v>
      </c>
      <c r="H5" s="166">
        <v>2</v>
      </c>
      <c r="I5" s="167">
        <f t="shared" si="2"/>
        <v>21</v>
      </c>
      <c r="J5" s="166">
        <v>4</v>
      </c>
      <c r="K5" s="167">
        <f t="shared" si="3"/>
        <v>8</v>
      </c>
      <c r="L5" s="166">
        <v>7</v>
      </c>
      <c r="M5" s="167">
        <f t="shared" si="4"/>
        <v>8</v>
      </c>
      <c r="N5" s="166">
        <v>2</v>
      </c>
      <c r="O5" s="167">
        <f t="shared" si="5"/>
        <v>14</v>
      </c>
      <c r="P5" s="166"/>
      <c r="Q5" s="167" t="str">
        <f t="shared" si="6"/>
        <v/>
      </c>
      <c r="R5" s="166"/>
      <c r="S5" s="167" t="str">
        <f t="shared" si="7"/>
        <v/>
      </c>
      <c r="T5" s="166"/>
      <c r="U5" s="167" t="str">
        <f t="shared" si="8"/>
        <v/>
      </c>
      <c r="V5" s="166"/>
      <c r="W5" s="167" t="str">
        <f t="shared" si="9"/>
        <v/>
      </c>
      <c r="X5" s="166"/>
      <c r="Y5" s="167" t="str">
        <f t="shared" si="10"/>
        <v/>
      </c>
      <c r="Z5" s="166"/>
      <c r="AA5" s="167" t="str">
        <f t="shared" si="11"/>
        <v/>
      </c>
      <c r="AB5" s="166"/>
      <c r="AC5" s="167" t="str">
        <f t="shared" si="12"/>
        <v/>
      </c>
    </row>
    <row r="6" spans="1:29" ht="15.9" customHeight="1" x14ac:dyDescent="0.2">
      <c r="A6" s="295">
        <v>3</v>
      </c>
      <c r="B6" s="38" t="s">
        <v>370</v>
      </c>
      <c r="C6" s="2">
        <v>1</v>
      </c>
      <c r="D6" s="37" t="s">
        <v>142</v>
      </c>
      <c r="E6" s="163">
        <f t="shared" si="0"/>
        <v>81</v>
      </c>
      <c r="F6" s="164">
        <f t="shared" si="1"/>
        <v>3</v>
      </c>
      <c r="G6" s="165">
        <v>26</v>
      </c>
      <c r="H6" s="166">
        <v>6</v>
      </c>
      <c r="I6" s="167">
        <f t="shared" si="2"/>
        <v>9</v>
      </c>
      <c r="J6" s="166">
        <v>2</v>
      </c>
      <c r="K6" s="167">
        <f t="shared" si="3"/>
        <v>14</v>
      </c>
      <c r="L6" s="166">
        <v>2</v>
      </c>
      <c r="M6" s="167">
        <f t="shared" si="4"/>
        <v>21</v>
      </c>
      <c r="N6" s="166"/>
      <c r="O6" s="167" t="str">
        <f t="shared" si="5"/>
        <v/>
      </c>
      <c r="P6" s="166">
        <v>1</v>
      </c>
      <c r="Q6" s="167">
        <f t="shared" si="6"/>
        <v>11</v>
      </c>
      <c r="R6" s="166"/>
      <c r="S6" s="167" t="str">
        <f t="shared" si="7"/>
        <v/>
      </c>
      <c r="T6" s="166"/>
      <c r="U6" s="167" t="str">
        <f t="shared" si="8"/>
        <v/>
      </c>
      <c r="V6" s="166"/>
      <c r="W6" s="167" t="str">
        <f t="shared" si="9"/>
        <v/>
      </c>
      <c r="X6" s="166"/>
      <c r="Y6" s="167" t="str">
        <f t="shared" si="10"/>
        <v/>
      </c>
      <c r="Z6" s="166"/>
      <c r="AA6" s="167" t="str">
        <f t="shared" si="11"/>
        <v/>
      </c>
      <c r="AB6" s="166"/>
      <c r="AC6" s="167" t="str">
        <f t="shared" si="12"/>
        <v/>
      </c>
    </row>
    <row r="7" spans="1:29" ht="15.9" customHeight="1" x14ac:dyDescent="0.2">
      <c r="A7" s="295">
        <v>4</v>
      </c>
      <c r="B7" s="36" t="s">
        <v>197</v>
      </c>
      <c r="C7" s="2">
        <v>3</v>
      </c>
      <c r="D7" s="37" t="s">
        <v>198</v>
      </c>
      <c r="E7" s="163">
        <f t="shared" si="0"/>
        <v>53.375</v>
      </c>
      <c r="F7" s="164">
        <f t="shared" si="1"/>
        <v>4</v>
      </c>
      <c r="G7" s="165">
        <v>31.375</v>
      </c>
      <c r="H7" s="166">
        <v>4</v>
      </c>
      <c r="I7" s="167">
        <f t="shared" si="2"/>
        <v>12</v>
      </c>
      <c r="J7" s="166"/>
      <c r="K7" s="167" t="str">
        <f t="shared" si="3"/>
        <v/>
      </c>
      <c r="L7" s="166"/>
      <c r="M7" s="167" t="str">
        <f t="shared" si="4"/>
        <v/>
      </c>
      <c r="N7" s="166">
        <v>3</v>
      </c>
      <c r="O7" s="167">
        <f t="shared" si="5"/>
        <v>10</v>
      </c>
      <c r="P7" s="166"/>
      <c r="Q7" s="167" t="str">
        <f t="shared" si="6"/>
        <v/>
      </c>
      <c r="R7" s="166"/>
      <c r="S7" s="167" t="str">
        <f t="shared" si="7"/>
        <v/>
      </c>
      <c r="T7" s="166"/>
      <c r="U7" s="167" t="str">
        <f t="shared" si="8"/>
        <v/>
      </c>
      <c r="V7" s="166"/>
      <c r="W7" s="167" t="str">
        <f t="shared" si="9"/>
        <v/>
      </c>
      <c r="X7" s="166"/>
      <c r="Y7" s="167" t="str">
        <f t="shared" si="10"/>
        <v/>
      </c>
      <c r="Z7" s="166"/>
      <c r="AA7" s="167" t="str">
        <f t="shared" si="11"/>
        <v/>
      </c>
      <c r="AB7" s="166"/>
      <c r="AC7" s="167" t="str">
        <f t="shared" si="12"/>
        <v/>
      </c>
    </row>
    <row r="8" spans="1:29" ht="15.9" customHeight="1" x14ac:dyDescent="0.2">
      <c r="A8" s="162">
        <v>5</v>
      </c>
      <c r="B8" s="38" t="s">
        <v>199</v>
      </c>
      <c r="C8" s="2">
        <v>3</v>
      </c>
      <c r="D8" s="37" t="s">
        <v>137</v>
      </c>
      <c r="E8" s="163">
        <f t="shared" si="0"/>
        <v>49.375</v>
      </c>
      <c r="F8" s="164">
        <f t="shared" si="1"/>
        <v>5</v>
      </c>
      <c r="G8" s="165">
        <v>33.375</v>
      </c>
      <c r="H8" s="166">
        <v>3</v>
      </c>
      <c r="I8" s="167">
        <f t="shared" si="2"/>
        <v>16</v>
      </c>
      <c r="J8" s="166"/>
      <c r="K8" s="167" t="str">
        <f t="shared" si="3"/>
        <v/>
      </c>
      <c r="L8" s="166"/>
      <c r="M8" s="167" t="str">
        <f t="shared" si="4"/>
        <v/>
      </c>
      <c r="N8" s="166"/>
      <c r="O8" s="167" t="str">
        <f t="shared" si="5"/>
        <v/>
      </c>
      <c r="P8" s="166"/>
      <c r="Q8" s="167" t="str">
        <f t="shared" si="6"/>
        <v/>
      </c>
      <c r="R8" s="166"/>
      <c r="S8" s="167" t="str">
        <f t="shared" si="7"/>
        <v/>
      </c>
      <c r="T8" s="166"/>
      <c r="U8" s="167" t="str">
        <f t="shared" si="8"/>
        <v/>
      </c>
      <c r="V8" s="166"/>
      <c r="W8" s="167" t="str">
        <f t="shared" si="9"/>
        <v/>
      </c>
      <c r="X8" s="166"/>
      <c r="Y8" s="167" t="str">
        <f t="shared" si="10"/>
        <v/>
      </c>
      <c r="Z8" s="166"/>
      <c r="AA8" s="167" t="str">
        <f t="shared" si="11"/>
        <v/>
      </c>
      <c r="AB8" s="166"/>
      <c r="AC8" s="167" t="str">
        <f t="shared" si="12"/>
        <v/>
      </c>
    </row>
    <row r="9" spans="1:29" ht="15.9" customHeight="1" x14ac:dyDescent="0.2">
      <c r="A9" s="295">
        <v>6</v>
      </c>
      <c r="B9" s="39" t="s">
        <v>240</v>
      </c>
      <c r="C9" s="2">
        <v>2</v>
      </c>
      <c r="D9" s="37" t="s">
        <v>142</v>
      </c>
      <c r="E9" s="163">
        <f t="shared" si="0"/>
        <v>42.5</v>
      </c>
      <c r="F9" s="164">
        <f t="shared" si="1"/>
        <v>6</v>
      </c>
      <c r="G9" s="165">
        <v>11.5</v>
      </c>
      <c r="H9" s="166">
        <v>16</v>
      </c>
      <c r="I9" s="167">
        <f t="shared" si="2"/>
        <v>3</v>
      </c>
      <c r="J9" s="166">
        <v>3</v>
      </c>
      <c r="K9" s="167">
        <f t="shared" si="3"/>
        <v>11</v>
      </c>
      <c r="L9" s="166">
        <v>4</v>
      </c>
      <c r="M9" s="167">
        <f t="shared" si="4"/>
        <v>12</v>
      </c>
      <c r="N9" s="166"/>
      <c r="O9" s="167" t="str">
        <f t="shared" si="5"/>
        <v/>
      </c>
      <c r="P9" s="166">
        <v>4</v>
      </c>
      <c r="Q9" s="167">
        <f t="shared" si="6"/>
        <v>5</v>
      </c>
      <c r="R9" s="166"/>
      <c r="S9" s="167" t="str">
        <f t="shared" si="7"/>
        <v/>
      </c>
      <c r="T9" s="166"/>
      <c r="U9" s="167" t="str">
        <f t="shared" si="8"/>
        <v/>
      </c>
      <c r="V9" s="166"/>
      <c r="W9" s="167" t="str">
        <f t="shared" si="9"/>
        <v/>
      </c>
      <c r="X9" s="166"/>
      <c r="Y9" s="167" t="str">
        <f t="shared" si="10"/>
        <v/>
      </c>
      <c r="Z9" s="166"/>
      <c r="AA9" s="167" t="str">
        <f t="shared" si="11"/>
        <v/>
      </c>
      <c r="AB9" s="166"/>
      <c r="AC9" s="167" t="str">
        <f t="shared" si="12"/>
        <v/>
      </c>
    </row>
    <row r="10" spans="1:29" ht="15.9" customHeight="1" x14ac:dyDescent="0.2">
      <c r="A10" s="295">
        <v>7</v>
      </c>
      <c r="B10" s="36" t="s">
        <v>371</v>
      </c>
      <c r="C10" s="2">
        <v>1</v>
      </c>
      <c r="D10" s="37" t="s">
        <v>137</v>
      </c>
      <c r="E10" s="163">
        <f t="shared" si="0"/>
        <v>41</v>
      </c>
      <c r="F10" s="164">
        <f t="shared" si="1"/>
        <v>7</v>
      </c>
      <c r="G10" s="165">
        <v>19</v>
      </c>
      <c r="H10" s="166">
        <v>16</v>
      </c>
      <c r="I10" s="167">
        <f t="shared" si="2"/>
        <v>3</v>
      </c>
      <c r="J10" s="166">
        <v>6</v>
      </c>
      <c r="K10" s="167">
        <f t="shared" si="3"/>
        <v>6</v>
      </c>
      <c r="L10" s="166">
        <v>6</v>
      </c>
      <c r="M10" s="167">
        <f t="shared" si="4"/>
        <v>9</v>
      </c>
      <c r="N10" s="166"/>
      <c r="O10" s="167" t="str">
        <f t="shared" si="5"/>
        <v/>
      </c>
      <c r="P10" s="166">
        <v>5</v>
      </c>
      <c r="Q10" s="167">
        <f t="shared" si="6"/>
        <v>4</v>
      </c>
      <c r="R10" s="166"/>
      <c r="S10" s="167" t="str">
        <f t="shared" si="7"/>
        <v/>
      </c>
      <c r="T10" s="166"/>
      <c r="U10" s="167" t="str">
        <f t="shared" si="8"/>
        <v/>
      </c>
      <c r="V10" s="166"/>
      <c r="W10" s="167" t="str">
        <f t="shared" si="9"/>
        <v/>
      </c>
      <c r="X10" s="166"/>
      <c r="Y10" s="167" t="str">
        <f t="shared" si="10"/>
        <v/>
      </c>
      <c r="Z10" s="166"/>
      <c r="AA10" s="167" t="str">
        <f t="shared" si="11"/>
        <v/>
      </c>
      <c r="AB10" s="166"/>
      <c r="AC10" s="167" t="str">
        <f t="shared" si="12"/>
        <v/>
      </c>
    </row>
    <row r="11" spans="1:29" ht="15.9" customHeight="1" x14ac:dyDescent="0.2">
      <c r="A11" s="162">
        <v>8</v>
      </c>
      <c r="B11" s="39" t="s">
        <v>372</v>
      </c>
      <c r="C11" s="2">
        <v>1</v>
      </c>
      <c r="D11" s="37" t="s">
        <v>203</v>
      </c>
      <c r="E11" s="163">
        <f t="shared" si="0"/>
        <v>37</v>
      </c>
      <c r="F11" s="164">
        <f t="shared" si="1"/>
        <v>8</v>
      </c>
      <c r="G11" s="165">
        <v>6</v>
      </c>
      <c r="H11" s="166">
        <v>16</v>
      </c>
      <c r="I11" s="167">
        <f t="shared" si="2"/>
        <v>3</v>
      </c>
      <c r="J11" s="166">
        <v>7</v>
      </c>
      <c r="K11" s="167">
        <f t="shared" si="3"/>
        <v>5</v>
      </c>
      <c r="L11" s="166">
        <v>3</v>
      </c>
      <c r="M11" s="167">
        <f t="shared" si="4"/>
        <v>16</v>
      </c>
      <c r="N11" s="166"/>
      <c r="O11" s="167" t="str">
        <f t="shared" si="5"/>
        <v/>
      </c>
      <c r="P11" s="166">
        <v>2</v>
      </c>
      <c r="Q11" s="167">
        <f t="shared" si="6"/>
        <v>7</v>
      </c>
      <c r="R11" s="166"/>
      <c r="S11" s="167" t="str">
        <f t="shared" si="7"/>
        <v/>
      </c>
      <c r="T11" s="166"/>
      <c r="U11" s="167" t="str">
        <f t="shared" si="8"/>
        <v/>
      </c>
      <c r="V11" s="166"/>
      <c r="W11" s="167" t="str">
        <f t="shared" si="9"/>
        <v/>
      </c>
      <c r="X11" s="166"/>
      <c r="Y11" s="167" t="str">
        <f t="shared" si="10"/>
        <v/>
      </c>
      <c r="Z11" s="166"/>
      <c r="AA11" s="167" t="str">
        <f t="shared" si="11"/>
        <v/>
      </c>
      <c r="AB11" s="166"/>
      <c r="AC11" s="167" t="str">
        <f t="shared" si="12"/>
        <v/>
      </c>
    </row>
    <row r="12" spans="1:29" ht="15.9" customHeight="1" x14ac:dyDescent="0.2">
      <c r="A12" s="295">
        <v>9</v>
      </c>
      <c r="B12" s="39" t="s">
        <v>209</v>
      </c>
      <c r="C12" s="2">
        <v>2</v>
      </c>
      <c r="D12" s="37" t="s">
        <v>185</v>
      </c>
      <c r="E12" s="163">
        <f t="shared" si="0"/>
        <v>36</v>
      </c>
      <c r="F12" s="164">
        <f t="shared" si="1"/>
        <v>9</v>
      </c>
      <c r="G12" s="165">
        <v>7.5</v>
      </c>
      <c r="H12" s="166">
        <v>32</v>
      </c>
      <c r="I12" s="167">
        <f t="shared" si="2"/>
        <v>1.5</v>
      </c>
      <c r="J12" s="166">
        <v>5</v>
      </c>
      <c r="K12" s="167">
        <f t="shared" si="3"/>
        <v>7</v>
      </c>
      <c r="L12" s="166">
        <v>5</v>
      </c>
      <c r="M12" s="167">
        <f t="shared" si="4"/>
        <v>10</v>
      </c>
      <c r="N12" s="166">
        <v>4</v>
      </c>
      <c r="O12" s="167">
        <f t="shared" si="5"/>
        <v>10</v>
      </c>
      <c r="P12" s="166"/>
      <c r="Q12" s="167" t="str">
        <f t="shared" si="6"/>
        <v/>
      </c>
      <c r="R12" s="166"/>
      <c r="S12" s="167" t="str">
        <f t="shared" si="7"/>
        <v/>
      </c>
      <c r="T12" s="166"/>
      <c r="U12" s="167" t="str">
        <f t="shared" si="8"/>
        <v/>
      </c>
      <c r="V12" s="166"/>
      <c r="W12" s="167" t="str">
        <f t="shared" si="9"/>
        <v/>
      </c>
      <c r="X12" s="166"/>
      <c r="Y12" s="167" t="str">
        <f t="shared" si="10"/>
        <v/>
      </c>
      <c r="Z12" s="166"/>
      <c r="AA12" s="167" t="str">
        <f t="shared" si="11"/>
        <v/>
      </c>
      <c r="AB12" s="166"/>
      <c r="AC12" s="167" t="str">
        <f t="shared" si="12"/>
        <v/>
      </c>
    </row>
    <row r="13" spans="1:29" ht="15.9" customHeight="1" x14ac:dyDescent="0.2">
      <c r="A13" s="295">
        <v>10</v>
      </c>
      <c r="B13" s="39" t="s">
        <v>200</v>
      </c>
      <c r="C13" s="2">
        <v>3</v>
      </c>
      <c r="D13" s="37" t="s">
        <v>142</v>
      </c>
      <c r="E13" s="163">
        <f t="shared" si="0"/>
        <v>33</v>
      </c>
      <c r="F13" s="164">
        <f t="shared" si="1"/>
        <v>10</v>
      </c>
      <c r="G13" s="165">
        <v>16</v>
      </c>
      <c r="H13" s="166">
        <v>5</v>
      </c>
      <c r="I13" s="167">
        <f t="shared" si="2"/>
        <v>10</v>
      </c>
      <c r="J13" s="166"/>
      <c r="K13" s="167" t="str">
        <f t="shared" si="3"/>
        <v/>
      </c>
      <c r="L13" s="166"/>
      <c r="M13" s="167" t="str">
        <f t="shared" si="4"/>
        <v/>
      </c>
      <c r="N13" s="166">
        <v>5</v>
      </c>
      <c r="O13" s="167">
        <f t="shared" si="5"/>
        <v>7</v>
      </c>
      <c r="P13" s="166"/>
      <c r="Q13" s="167" t="str">
        <f t="shared" si="6"/>
        <v/>
      </c>
      <c r="R13" s="166"/>
      <c r="S13" s="167" t="str">
        <f t="shared" si="7"/>
        <v/>
      </c>
      <c r="T13" s="166"/>
      <c r="U13" s="167" t="str">
        <f t="shared" si="8"/>
        <v/>
      </c>
      <c r="V13" s="166"/>
      <c r="W13" s="167" t="str">
        <f t="shared" si="9"/>
        <v/>
      </c>
      <c r="X13" s="166"/>
      <c r="Y13" s="167" t="str">
        <f t="shared" si="10"/>
        <v/>
      </c>
      <c r="Z13" s="166"/>
      <c r="AA13" s="167" t="str">
        <f t="shared" si="11"/>
        <v/>
      </c>
      <c r="AB13" s="166"/>
      <c r="AC13" s="167" t="str">
        <f t="shared" si="12"/>
        <v/>
      </c>
    </row>
    <row r="14" spans="1:29" ht="15.9" customHeight="1" x14ac:dyDescent="0.2">
      <c r="A14" s="162">
        <v>11</v>
      </c>
      <c r="B14" s="39" t="s">
        <v>201</v>
      </c>
      <c r="C14" s="2">
        <v>3</v>
      </c>
      <c r="D14" s="37" t="s">
        <v>142</v>
      </c>
      <c r="E14" s="163">
        <f t="shared" si="0"/>
        <v>30.125</v>
      </c>
      <c r="F14" s="164">
        <f t="shared" si="1"/>
        <v>11</v>
      </c>
      <c r="G14" s="165">
        <v>15.125</v>
      </c>
      <c r="H14" s="166">
        <v>7</v>
      </c>
      <c r="I14" s="167">
        <f t="shared" si="2"/>
        <v>8</v>
      </c>
      <c r="J14" s="166"/>
      <c r="K14" s="167" t="str">
        <f t="shared" si="3"/>
        <v/>
      </c>
      <c r="L14" s="166"/>
      <c r="M14" s="167" t="str">
        <f t="shared" si="4"/>
        <v/>
      </c>
      <c r="N14" s="166">
        <v>6</v>
      </c>
      <c r="O14" s="167">
        <f t="shared" si="5"/>
        <v>7</v>
      </c>
      <c r="P14" s="166"/>
      <c r="Q14" s="167" t="str">
        <f t="shared" si="6"/>
        <v/>
      </c>
      <c r="R14" s="166"/>
      <c r="S14" s="167" t="str">
        <f t="shared" si="7"/>
        <v/>
      </c>
      <c r="T14" s="166"/>
      <c r="U14" s="167" t="str">
        <f t="shared" si="8"/>
        <v/>
      </c>
      <c r="V14" s="166"/>
      <c r="W14" s="167" t="str">
        <f t="shared" si="9"/>
        <v/>
      </c>
      <c r="X14" s="166"/>
      <c r="Y14" s="167" t="str">
        <f t="shared" si="10"/>
        <v/>
      </c>
      <c r="Z14" s="166"/>
      <c r="AA14" s="167" t="str">
        <f t="shared" si="11"/>
        <v/>
      </c>
      <c r="AB14" s="166"/>
      <c r="AC14" s="167" t="str">
        <f t="shared" si="12"/>
        <v/>
      </c>
    </row>
    <row r="15" spans="1:29" ht="15.9" customHeight="1" x14ac:dyDescent="0.2">
      <c r="A15" s="295">
        <v>12</v>
      </c>
      <c r="B15" s="36" t="s">
        <v>373</v>
      </c>
      <c r="C15" s="2">
        <v>1</v>
      </c>
      <c r="D15" s="37" t="s">
        <v>142</v>
      </c>
      <c r="E15" s="163">
        <f t="shared" si="0"/>
        <v>17</v>
      </c>
      <c r="F15" s="164">
        <f t="shared" si="1"/>
        <v>12</v>
      </c>
      <c r="G15" s="165" cm="1">
        <f t="array" ref="G15">_xlfn.IFS(C15=3,4/2,C15=2,4/2,C15=1,4,TRUE,0)</f>
        <v>4</v>
      </c>
      <c r="H15" s="166">
        <v>16</v>
      </c>
      <c r="I15" s="167">
        <f t="shared" si="2"/>
        <v>3</v>
      </c>
      <c r="J15" s="166">
        <v>16</v>
      </c>
      <c r="K15" s="167">
        <f t="shared" si="3"/>
        <v>2</v>
      </c>
      <c r="L15" s="166">
        <v>16</v>
      </c>
      <c r="M15" s="167">
        <f t="shared" si="4"/>
        <v>3</v>
      </c>
      <c r="N15" s="166"/>
      <c r="O15" s="167" t="str">
        <f t="shared" si="5"/>
        <v/>
      </c>
      <c r="P15" s="166">
        <v>3</v>
      </c>
      <c r="Q15" s="167">
        <f t="shared" si="6"/>
        <v>5</v>
      </c>
      <c r="R15" s="166"/>
      <c r="S15" s="167" t="str">
        <f t="shared" si="7"/>
        <v/>
      </c>
      <c r="T15" s="166"/>
      <c r="U15" s="167" t="str">
        <f t="shared" si="8"/>
        <v/>
      </c>
      <c r="V15" s="166"/>
      <c r="W15" s="167" t="str">
        <f t="shared" si="9"/>
        <v/>
      </c>
      <c r="X15" s="166"/>
      <c r="Y15" s="167" t="str">
        <f t="shared" si="10"/>
        <v/>
      </c>
      <c r="Z15" s="166"/>
      <c r="AA15" s="167" t="str">
        <f t="shared" si="11"/>
        <v/>
      </c>
      <c r="AB15" s="166"/>
      <c r="AC15" s="167" t="str">
        <f t="shared" si="12"/>
        <v/>
      </c>
    </row>
    <row r="16" spans="1:29" ht="15.9" customHeight="1" x14ac:dyDescent="0.2">
      <c r="A16" s="295">
        <v>13</v>
      </c>
      <c r="B16" s="38" t="s">
        <v>374</v>
      </c>
      <c r="C16" s="2">
        <v>1</v>
      </c>
      <c r="D16" s="37" t="s">
        <v>142</v>
      </c>
      <c r="E16" s="163">
        <f t="shared" si="0"/>
        <v>16.5</v>
      </c>
      <c r="F16" s="164">
        <f t="shared" si="1"/>
        <v>13</v>
      </c>
      <c r="G16" s="165">
        <v>10</v>
      </c>
      <c r="H16" s="166">
        <v>32</v>
      </c>
      <c r="I16" s="167">
        <f t="shared" si="2"/>
        <v>1.5</v>
      </c>
      <c r="J16" s="166">
        <v>16</v>
      </c>
      <c r="K16" s="167">
        <f t="shared" si="3"/>
        <v>2</v>
      </c>
      <c r="L16" s="166">
        <v>16</v>
      </c>
      <c r="M16" s="167">
        <f t="shared" si="4"/>
        <v>3</v>
      </c>
      <c r="N16" s="166"/>
      <c r="O16" s="167" t="str">
        <f t="shared" si="5"/>
        <v/>
      </c>
      <c r="P16" s="166"/>
      <c r="Q16" s="167" t="str">
        <f t="shared" si="6"/>
        <v/>
      </c>
      <c r="R16" s="166"/>
      <c r="S16" s="167" t="str">
        <f t="shared" si="7"/>
        <v/>
      </c>
      <c r="T16" s="166"/>
      <c r="U16" s="167" t="str">
        <f t="shared" si="8"/>
        <v/>
      </c>
      <c r="V16" s="166"/>
      <c r="W16" s="167" t="str">
        <f t="shared" si="9"/>
        <v/>
      </c>
      <c r="X16" s="166"/>
      <c r="Y16" s="167" t="str">
        <f t="shared" si="10"/>
        <v/>
      </c>
      <c r="Z16" s="166"/>
      <c r="AA16" s="167" t="str">
        <f t="shared" si="11"/>
        <v/>
      </c>
      <c r="AB16" s="166"/>
      <c r="AC16" s="167" t="str">
        <f t="shared" si="12"/>
        <v/>
      </c>
    </row>
    <row r="17" spans="1:29" ht="15.9" customHeight="1" x14ac:dyDescent="0.2">
      <c r="A17" s="162">
        <v>14</v>
      </c>
      <c r="B17" s="39" t="s">
        <v>375</v>
      </c>
      <c r="C17" s="2">
        <v>1</v>
      </c>
      <c r="D17" s="37" t="s">
        <v>159</v>
      </c>
      <c r="E17" s="163">
        <f t="shared" si="0"/>
        <v>15</v>
      </c>
      <c r="F17" s="164">
        <f t="shared" si="1"/>
        <v>14</v>
      </c>
      <c r="G17" s="165">
        <v>3</v>
      </c>
      <c r="H17" s="166">
        <v>16</v>
      </c>
      <c r="I17" s="167">
        <f t="shared" si="2"/>
        <v>3</v>
      </c>
      <c r="J17" s="166">
        <v>8</v>
      </c>
      <c r="K17" s="167">
        <f t="shared" si="3"/>
        <v>4</v>
      </c>
      <c r="L17" s="166">
        <v>16</v>
      </c>
      <c r="M17" s="167">
        <f t="shared" si="4"/>
        <v>3</v>
      </c>
      <c r="N17" s="166"/>
      <c r="O17" s="167" t="str">
        <f t="shared" si="5"/>
        <v/>
      </c>
      <c r="P17" s="166">
        <v>7</v>
      </c>
      <c r="Q17" s="167">
        <f t="shared" si="6"/>
        <v>2</v>
      </c>
      <c r="R17" s="166"/>
      <c r="S17" s="167" t="str">
        <f t="shared" si="7"/>
        <v/>
      </c>
      <c r="T17" s="166"/>
      <c r="U17" s="167" t="str">
        <f t="shared" si="8"/>
        <v/>
      </c>
      <c r="V17" s="166"/>
      <c r="W17" s="167" t="str">
        <f t="shared" si="9"/>
        <v/>
      </c>
      <c r="X17" s="166"/>
      <c r="Y17" s="167" t="str">
        <f t="shared" si="10"/>
        <v/>
      </c>
      <c r="Z17" s="166"/>
      <c r="AA17" s="167" t="str">
        <f t="shared" si="11"/>
        <v/>
      </c>
      <c r="AB17" s="166"/>
      <c r="AC17" s="167" t="str">
        <f t="shared" si="12"/>
        <v/>
      </c>
    </row>
    <row r="18" spans="1:29" ht="15.9" customHeight="1" x14ac:dyDescent="0.2">
      <c r="A18" s="295">
        <v>15</v>
      </c>
      <c r="B18" s="39" t="s">
        <v>213</v>
      </c>
      <c r="C18" s="2">
        <v>2</v>
      </c>
      <c r="D18" s="37" t="s">
        <v>175</v>
      </c>
      <c r="E18" s="163">
        <f t="shared" si="0"/>
        <v>14.75</v>
      </c>
      <c r="F18" s="164">
        <f t="shared" si="1"/>
        <v>15</v>
      </c>
      <c r="G18" s="165">
        <v>3.25</v>
      </c>
      <c r="H18" s="166">
        <v>32</v>
      </c>
      <c r="I18" s="167">
        <f t="shared" si="2"/>
        <v>1.5</v>
      </c>
      <c r="J18" s="166">
        <v>16</v>
      </c>
      <c r="K18" s="167">
        <f t="shared" si="3"/>
        <v>2</v>
      </c>
      <c r="L18" s="166">
        <v>16</v>
      </c>
      <c r="M18" s="167">
        <f t="shared" si="4"/>
        <v>3</v>
      </c>
      <c r="N18" s="166">
        <v>7</v>
      </c>
      <c r="O18" s="167">
        <f t="shared" si="5"/>
        <v>5</v>
      </c>
      <c r="P18" s="166"/>
      <c r="Q18" s="167" t="str">
        <f t="shared" si="6"/>
        <v/>
      </c>
      <c r="R18" s="166"/>
      <c r="S18" s="167" t="str">
        <f t="shared" si="7"/>
        <v/>
      </c>
      <c r="T18" s="166"/>
      <c r="U18" s="167" t="str">
        <f t="shared" si="8"/>
        <v/>
      </c>
      <c r="V18" s="166"/>
      <c r="W18" s="167" t="str">
        <f t="shared" si="9"/>
        <v/>
      </c>
      <c r="X18" s="166"/>
      <c r="Y18" s="167" t="str">
        <f t="shared" si="10"/>
        <v/>
      </c>
      <c r="Z18" s="166"/>
      <c r="AA18" s="167" t="str">
        <f t="shared" si="11"/>
        <v/>
      </c>
      <c r="AB18" s="166"/>
      <c r="AC18" s="167" t="str">
        <f t="shared" si="12"/>
        <v/>
      </c>
    </row>
    <row r="19" spans="1:29" ht="15.9" customHeight="1" x14ac:dyDescent="0.2">
      <c r="A19" s="295">
        <v>16</v>
      </c>
      <c r="B19" s="39" t="s">
        <v>376</v>
      </c>
      <c r="C19" s="2">
        <v>1</v>
      </c>
      <c r="D19" s="37" t="s">
        <v>159</v>
      </c>
      <c r="E19" s="163">
        <f t="shared" si="0"/>
        <v>14</v>
      </c>
      <c r="F19" s="164">
        <f t="shared" si="1"/>
        <v>16</v>
      </c>
      <c r="G19" s="165">
        <v>0</v>
      </c>
      <c r="H19" s="166">
        <v>8</v>
      </c>
      <c r="I19" s="167">
        <f t="shared" si="2"/>
        <v>6</v>
      </c>
      <c r="J19" s="166">
        <v>16</v>
      </c>
      <c r="K19" s="167">
        <f t="shared" si="3"/>
        <v>2</v>
      </c>
      <c r="L19" s="166">
        <v>8</v>
      </c>
      <c r="M19" s="167">
        <f t="shared" si="4"/>
        <v>6</v>
      </c>
      <c r="N19" s="166"/>
      <c r="O19" s="167" t="str">
        <f t="shared" si="5"/>
        <v/>
      </c>
      <c r="P19" s="166"/>
      <c r="Q19" s="167" t="str">
        <f t="shared" si="6"/>
        <v/>
      </c>
      <c r="R19" s="166"/>
      <c r="S19" s="167" t="str">
        <f t="shared" si="7"/>
        <v/>
      </c>
      <c r="T19" s="166"/>
      <c r="U19" s="167" t="str">
        <f t="shared" si="8"/>
        <v/>
      </c>
      <c r="V19" s="166"/>
      <c r="W19" s="167" t="str">
        <f t="shared" si="9"/>
        <v/>
      </c>
      <c r="X19" s="166"/>
      <c r="Y19" s="167" t="str">
        <f t="shared" si="10"/>
        <v/>
      </c>
      <c r="Z19" s="166"/>
      <c r="AA19" s="167" t="str">
        <f t="shared" si="11"/>
        <v/>
      </c>
      <c r="AB19" s="166"/>
      <c r="AC19" s="167" t="str">
        <f t="shared" si="12"/>
        <v/>
      </c>
    </row>
    <row r="20" spans="1:29" ht="15.9" customHeight="1" x14ac:dyDescent="0.2">
      <c r="A20" s="162">
        <v>17</v>
      </c>
      <c r="B20" s="39" t="s">
        <v>206</v>
      </c>
      <c r="C20" s="2">
        <v>3</v>
      </c>
      <c r="D20" s="37" t="s">
        <v>203</v>
      </c>
      <c r="E20" s="163">
        <f t="shared" si="0"/>
        <v>12.25</v>
      </c>
      <c r="F20" s="164">
        <f t="shared" si="1"/>
        <v>17</v>
      </c>
      <c r="G20" s="165">
        <v>9.25</v>
      </c>
      <c r="H20" s="166">
        <v>16</v>
      </c>
      <c r="I20" s="167">
        <f t="shared" si="2"/>
        <v>3</v>
      </c>
      <c r="J20" s="166"/>
      <c r="K20" s="167" t="str">
        <f t="shared" si="3"/>
        <v/>
      </c>
      <c r="L20" s="166"/>
      <c r="M20" s="167" t="str">
        <f t="shared" si="4"/>
        <v/>
      </c>
      <c r="N20" s="166"/>
      <c r="O20" s="167" t="str">
        <f t="shared" si="5"/>
        <v/>
      </c>
      <c r="P20" s="166"/>
      <c r="Q20" s="167" t="str">
        <f t="shared" si="6"/>
        <v/>
      </c>
      <c r="R20" s="166"/>
      <c r="S20" s="167" t="str">
        <f t="shared" si="7"/>
        <v/>
      </c>
      <c r="T20" s="166"/>
      <c r="U20" s="167" t="str">
        <f t="shared" si="8"/>
        <v/>
      </c>
      <c r="V20" s="166"/>
      <c r="W20" s="167" t="str">
        <f t="shared" si="9"/>
        <v/>
      </c>
      <c r="X20" s="166"/>
      <c r="Y20" s="167" t="str">
        <f t="shared" si="10"/>
        <v/>
      </c>
      <c r="Z20" s="166"/>
      <c r="AA20" s="167" t="str">
        <f t="shared" si="11"/>
        <v/>
      </c>
      <c r="AB20" s="166"/>
      <c r="AC20" s="167" t="str">
        <f t="shared" si="12"/>
        <v/>
      </c>
    </row>
    <row r="21" spans="1:29" ht="15.9" customHeight="1" x14ac:dyDescent="0.2">
      <c r="A21" s="295">
        <v>18</v>
      </c>
      <c r="B21" s="39" t="s">
        <v>202</v>
      </c>
      <c r="C21" s="2">
        <v>3</v>
      </c>
      <c r="D21" s="37" t="s">
        <v>203</v>
      </c>
      <c r="E21" s="163">
        <f t="shared" si="0"/>
        <v>12.125</v>
      </c>
      <c r="F21" s="164">
        <f t="shared" si="1"/>
        <v>18</v>
      </c>
      <c r="G21" s="165">
        <v>9.125</v>
      </c>
      <c r="H21" s="166">
        <v>16</v>
      </c>
      <c r="I21" s="167">
        <f t="shared" si="2"/>
        <v>3</v>
      </c>
      <c r="J21" s="166"/>
      <c r="K21" s="167" t="str">
        <f t="shared" si="3"/>
        <v/>
      </c>
      <c r="L21" s="166"/>
      <c r="M21" s="167" t="str">
        <f t="shared" si="4"/>
        <v/>
      </c>
      <c r="N21" s="166"/>
      <c r="O21" s="167" t="str">
        <f t="shared" si="5"/>
        <v/>
      </c>
      <c r="P21" s="166"/>
      <c r="Q21" s="167" t="str">
        <f t="shared" si="6"/>
        <v/>
      </c>
      <c r="R21" s="166"/>
      <c r="S21" s="167" t="str">
        <f t="shared" si="7"/>
        <v/>
      </c>
      <c r="T21" s="166"/>
      <c r="U21" s="167" t="str">
        <f t="shared" si="8"/>
        <v/>
      </c>
      <c r="V21" s="166"/>
      <c r="W21" s="167" t="str">
        <f t="shared" si="9"/>
        <v/>
      </c>
      <c r="X21" s="166"/>
      <c r="Y21" s="167" t="str">
        <f t="shared" si="10"/>
        <v/>
      </c>
      <c r="Z21" s="166"/>
      <c r="AA21" s="167" t="str">
        <f t="shared" si="11"/>
        <v/>
      </c>
      <c r="AB21" s="166"/>
      <c r="AC21" s="167" t="str">
        <f t="shared" si="12"/>
        <v/>
      </c>
    </row>
    <row r="22" spans="1:29" ht="15.9" customHeight="1" x14ac:dyDescent="0.2">
      <c r="A22" s="295">
        <v>19</v>
      </c>
      <c r="B22" s="39" t="s">
        <v>208</v>
      </c>
      <c r="C22" s="2">
        <v>3</v>
      </c>
      <c r="D22" s="37" t="s">
        <v>159</v>
      </c>
      <c r="E22" s="163">
        <f t="shared" si="0"/>
        <v>10.375</v>
      </c>
      <c r="F22" s="164">
        <f t="shared" si="1"/>
        <v>19</v>
      </c>
      <c r="G22" s="165">
        <v>6.875</v>
      </c>
      <c r="H22" s="166">
        <v>32</v>
      </c>
      <c r="I22" s="167">
        <f t="shared" si="2"/>
        <v>1.5</v>
      </c>
      <c r="J22" s="166"/>
      <c r="K22" s="167" t="str">
        <f t="shared" si="3"/>
        <v/>
      </c>
      <c r="L22" s="166"/>
      <c r="M22" s="167" t="str">
        <f t="shared" si="4"/>
        <v/>
      </c>
      <c r="N22" s="166">
        <v>16</v>
      </c>
      <c r="O22" s="167">
        <f t="shared" si="5"/>
        <v>2</v>
      </c>
      <c r="P22" s="166"/>
      <c r="Q22" s="167" t="str">
        <f t="shared" si="6"/>
        <v/>
      </c>
      <c r="R22" s="166"/>
      <c r="S22" s="167" t="str">
        <f t="shared" si="7"/>
        <v/>
      </c>
      <c r="T22" s="166"/>
      <c r="U22" s="167" t="str">
        <f t="shared" si="8"/>
        <v/>
      </c>
      <c r="V22" s="166"/>
      <c r="W22" s="167" t="str">
        <f t="shared" si="9"/>
        <v/>
      </c>
      <c r="X22" s="166"/>
      <c r="Y22" s="167" t="str">
        <f t="shared" si="10"/>
        <v/>
      </c>
      <c r="Z22" s="166"/>
      <c r="AA22" s="167" t="str">
        <f t="shared" si="11"/>
        <v/>
      </c>
      <c r="AB22" s="166"/>
      <c r="AC22" s="167" t="str">
        <f t="shared" si="12"/>
        <v/>
      </c>
    </row>
    <row r="23" spans="1:29" ht="15.9" customHeight="1" x14ac:dyDescent="0.2">
      <c r="A23" s="162">
        <v>20</v>
      </c>
      <c r="B23" s="39" t="s">
        <v>212</v>
      </c>
      <c r="C23" s="2">
        <v>3</v>
      </c>
      <c r="D23" s="37" t="s">
        <v>184</v>
      </c>
      <c r="E23" s="163">
        <f t="shared" si="0"/>
        <v>8.5</v>
      </c>
      <c r="F23" s="164">
        <f t="shared" si="1"/>
        <v>20</v>
      </c>
      <c r="G23" s="165">
        <v>7</v>
      </c>
      <c r="H23" s="166">
        <v>32</v>
      </c>
      <c r="I23" s="167">
        <f t="shared" si="2"/>
        <v>1.5</v>
      </c>
      <c r="J23" s="166"/>
      <c r="K23" s="167" t="str">
        <f t="shared" si="3"/>
        <v/>
      </c>
      <c r="L23" s="166"/>
      <c r="M23" s="167" t="str">
        <f t="shared" si="4"/>
        <v/>
      </c>
      <c r="N23" s="166"/>
      <c r="O23" s="167" t="str">
        <f t="shared" si="5"/>
        <v/>
      </c>
      <c r="P23" s="166"/>
      <c r="Q23" s="167" t="str">
        <f t="shared" si="6"/>
        <v/>
      </c>
      <c r="R23" s="166"/>
      <c r="S23" s="167" t="str">
        <f t="shared" si="7"/>
        <v/>
      </c>
      <c r="T23" s="166"/>
      <c r="U23" s="167" t="str">
        <f t="shared" si="8"/>
        <v/>
      </c>
      <c r="V23" s="166"/>
      <c r="W23" s="167" t="str">
        <f t="shared" si="9"/>
        <v/>
      </c>
      <c r="X23" s="166"/>
      <c r="Y23" s="167" t="str">
        <f t="shared" si="10"/>
        <v/>
      </c>
      <c r="Z23" s="166"/>
      <c r="AA23" s="167" t="str">
        <f t="shared" si="11"/>
        <v/>
      </c>
      <c r="AB23" s="166"/>
      <c r="AC23" s="167" t="str">
        <f t="shared" si="12"/>
        <v/>
      </c>
    </row>
    <row r="24" spans="1:29" ht="15.9" customHeight="1" x14ac:dyDescent="0.2">
      <c r="A24" s="295">
        <v>21</v>
      </c>
      <c r="B24" s="39" t="s">
        <v>210</v>
      </c>
      <c r="C24" s="2">
        <v>3</v>
      </c>
      <c r="D24" s="37" t="s">
        <v>143</v>
      </c>
      <c r="E24" s="163">
        <f t="shared" si="0"/>
        <v>7.875</v>
      </c>
      <c r="F24" s="164">
        <f t="shared" si="1"/>
        <v>21</v>
      </c>
      <c r="G24" s="165">
        <v>4.875</v>
      </c>
      <c r="H24" s="166">
        <v>16</v>
      </c>
      <c r="I24" s="167">
        <f t="shared" si="2"/>
        <v>3</v>
      </c>
      <c r="J24" s="166"/>
      <c r="K24" s="167" t="str">
        <f t="shared" si="3"/>
        <v/>
      </c>
      <c r="L24" s="166"/>
      <c r="M24" s="167" t="str">
        <f t="shared" si="4"/>
        <v/>
      </c>
      <c r="N24" s="166"/>
      <c r="O24" s="167" t="str">
        <f t="shared" si="5"/>
        <v/>
      </c>
      <c r="P24" s="166"/>
      <c r="Q24" s="167" t="str">
        <f t="shared" si="6"/>
        <v/>
      </c>
      <c r="R24" s="166"/>
      <c r="S24" s="167" t="str">
        <f t="shared" si="7"/>
        <v/>
      </c>
      <c r="T24" s="166"/>
      <c r="U24" s="167" t="str">
        <f t="shared" si="8"/>
        <v/>
      </c>
      <c r="V24" s="166"/>
      <c r="W24" s="167" t="str">
        <f t="shared" si="9"/>
        <v/>
      </c>
      <c r="X24" s="166"/>
      <c r="Y24" s="167" t="str">
        <f t="shared" si="10"/>
        <v/>
      </c>
      <c r="Z24" s="166"/>
      <c r="AA24" s="167" t="str">
        <f t="shared" si="11"/>
        <v/>
      </c>
      <c r="AB24" s="166"/>
      <c r="AC24" s="167" t="str">
        <f t="shared" si="12"/>
        <v/>
      </c>
    </row>
    <row r="25" spans="1:29" ht="15.9" customHeight="1" x14ac:dyDescent="0.2">
      <c r="A25" s="295">
        <v>22</v>
      </c>
      <c r="B25" s="39" t="s">
        <v>287</v>
      </c>
      <c r="C25" s="2">
        <v>2</v>
      </c>
      <c r="D25" s="37" t="s">
        <v>155</v>
      </c>
      <c r="E25" s="163">
        <f t="shared" si="0"/>
        <v>7.75</v>
      </c>
      <c r="F25" s="164">
        <f t="shared" si="1"/>
        <v>22</v>
      </c>
      <c r="G25" s="165">
        <v>1.25</v>
      </c>
      <c r="H25" s="166">
        <v>32</v>
      </c>
      <c r="I25" s="167">
        <f t="shared" si="2"/>
        <v>1.5</v>
      </c>
      <c r="J25" s="166">
        <v>16</v>
      </c>
      <c r="K25" s="167">
        <f t="shared" si="3"/>
        <v>2</v>
      </c>
      <c r="L25" s="166">
        <v>16</v>
      </c>
      <c r="M25" s="167">
        <f t="shared" si="4"/>
        <v>3</v>
      </c>
      <c r="N25" s="166"/>
      <c r="O25" s="167" t="str">
        <f t="shared" si="5"/>
        <v/>
      </c>
      <c r="P25" s="166"/>
      <c r="Q25" s="167" t="str">
        <f t="shared" si="6"/>
        <v/>
      </c>
      <c r="R25" s="166"/>
      <c r="S25" s="167" t="str">
        <f t="shared" si="7"/>
        <v/>
      </c>
      <c r="T25" s="166"/>
      <c r="U25" s="167" t="str">
        <f t="shared" si="8"/>
        <v/>
      </c>
      <c r="V25" s="166"/>
      <c r="W25" s="167" t="str">
        <f t="shared" si="9"/>
        <v/>
      </c>
      <c r="X25" s="166"/>
      <c r="Y25" s="167" t="str">
        <f t="shared" si="10"/>
        <v/>
      </c>
      <c r="Z25" s="166"/>
      <c r="AA25" s="167" t="str">
        <f t="shared" si="11"/>
        <v/>
      </c>
      <c r="AB25" s="166"/>
      <c r="AC25" s="167" t="str">
        <f t="shared" si="12"/>
        <v/>
      </c>
    </row>
    <row r="26" spans="1:29" ht="15.9" customHeight="1" x14ac:dyDescent="0.2">
      <c r="A26" s="162">
        <v>23</v>
      </c>
      <c r="B26" s="39" t="s">
        <v>377</v>
      </c>
      <c r="C26" s="2">
        <v>1</v>
      </c>
      <c r="D26" s="37" t="s">
        <v>142</v>
      </c>
      <c r="E26" s="163">
        <f t="shared" si="0"/>
        <v>7.5</v>
      </c>
      <c r="F26" s="164">
        <f t="shared" si="1"/>
        <v>23</v>
      </c>
      <c r="G26" s="165">
        <v>0</v>
      </c>
      <c r="H26" s="166"/>
      <c r="I26" s="167" t="str">
        <f t="shared" si="2"/>
        <v/>
      </c>
      <c r="J26" s="166">
        <v>16</v>
      </c>
      <c r="K26" s="167">
        <f t="shared" si="3"/>
        <v>2</v>
      </c>
      <c r="L26" s="166">
        <v>32</v>
      </c>
      <c r="M26" s="167">
        <f t="shared" si="4"/>
        <v>1.5</v>
      </c>
      <c r="N26" s="166"/>
      <c r="O26" s="167" t="str">
        <f t="shared" si="5"/>
        <v/>
      </c>
      <c r="P26" s="166">
        <v>6</v>
      </c>
      <c r="Q26" s="167">
        <f t="shared" si="6"/>
        <v>4</v>
      </c>
      <c r="R26" s="166"/>
      <c r="S26" s="167" t="str">
        <f t="shared" si="7"/>
        <v/>
      </c>
      <c r="T26" s="166"/>
      <c r="U26" s="167" t="str">
        <f t="shared" si="8"/>
        <v/>
      </c>
      <c r="V26" s="166"/>
      <c r="W26" s="167" t="str">
        <f t="shared" si="9"/>
        <v/>
      </c>
      <c r="X26" s="166"/>
      <c r="Y26" s="167" t="str">
        <f t="shared" si="10"/>
        <v/>
      </c>
      <c r="Z26" s="166"/>
      <c r="AA26" s="167" t="str">
        <f t="shared" si="11"/>
        <v/>
      </c>
      <c r="AB26" s="166"/>
      <c r="AC26" s="167" t="str">
        <f t="shared" si="12"/>
        <v/>
      </c>
    </row>
    <row r="27" spans="1:29" ht="15.9" customHeight="1" x14ac:dyDescent="0.2">
      <c r="A27" s="295">
        <v>24</v>
      </c>
      <c r="B27" s="39" t="s">
        <v>215</v>
      </c>
      <c r="C27" s="2">
        <v>3</v>
      </c>
      <c r="D27" s="37" t="s">
        <v>137</v>
      </c>
      <c r="E27" s="163">
        <f t="shared" si="0"/>
        <v>6.5</v>
      </c>
      <c r="F27" s="164">
        <f t="shared" si="1"/>
        <v>24</v>
      </c>
      <c r="G27" s="165">
        <v>3</v>
      </c>
      <c r="H27" s="166">
        <v>32</v>
      </c>
      <c r="I27" s="167">
        <f t="shared" si="2"/>
        <v>1.5</v>
      </c>
      <c r="J27" s="166"/>
      <c r="K27" s="167" t="str">
        <f t="shared" si="3"/>
        <v/>
      </c>
      <c r="L27" s="166"/>
      <c r="M27" s="167" t="str">
        <f t="shared" si="4"/>
        <v/>
      </c>
      <c r="N27" s="166">
        <v>16</v>
      </c>
      <c r="O27" s="167">
        <f t="shared" si="5"/>
        <v>2</v>
      </c>
      <c r="P27" s="166"/>
      <c r="Q27" s="167" t="str">
        <f t="shared" si="6"/>
        <v/>
      </c>
      <c r="R27" s="166"/>
      <c r="S27" s="167" t="str">
        <f t="shared" si="7"/>
        <v/>
      </c>
      <c r="T27" s="166"/>
      <c r="U27" s="167" t="str">
        <f t="shared" si="8"/>
        <v/>
      </c>
      <c r="V27" s="166"/>
      <c r="W27" s="167" t="str">
        <f t="shared" si="9"/>
        <v/>
      </c>
      <c r="X27" s="166"/>
      <c r="Y27" s="167" t="str">
        <f t="shared" si="10"/>
        <v/>
      </c>
      <c r="Z27" s="166"/>
      <c r="AA27" s="167" t="str">
        <f t="shared" si="11"/>
        <v/>
      </c>
      <c r="AB27" s="166"/>
      <c r="AC27" s="167" t="str">
        <f t="shared" si="12"/>
        <v/>
      </c>
    </row>
    <row r="28" spans="1:29" ht="15.9" customHeight="1" x14ac:dyDescent="0.2">
      <c r="A28" s="295">
        <v>25</v>
      </c>
      <c r="B28" s="38" t="s">
        <v>378</v>
      </c>
      <c r="C28" s="2">
        <v>2</v>
      </c>
      <c r="D28" s="37" t="s">
        <v>143</v>
      </c>
      <c r="E28" s="163">
        <f t="shared" si="0"/>
        <v>6.25</v>
      </c>
      <c r="F28" s="164">
        <f t="shared" si="1"/>
        <v>25</v>
      </c>
      <c r="G28" s="165">
        <v>1.75</v>
      </c>
      <c r="H28" s="166"/>
      <c r="I28" s="167" t="str">
        <f t="shared" si="2"/>
        <v/>
      </c>
      <c r="J28" s="166">
        <v>32</v>
      </c>
      <c r="K28" s="167">
        <f t="shared" si="3"/>
        <v>1</v>
      </c>
      <c r="L28" s="166">
        <v>32</v>
      </c>
      <c r="M28" s="167">
        <f t="shared" si="4"/>
        <v>1.5</v>
      </c>
      <c r="N28" s="166"/>
      <c r="O28" s="167" t="str">
        <f t="shared" si="5"/>
        <v/>
      </c>
      <c r="P28" s="166">
        <v>7</v>
      </c>
      <c r="Q28" s="167">
        <f t="shared" si="6"/>
        <v>2</v>
      </c>
      <c r="R28" s="166"/>
      <c r="S28" s="167" t="str">
        <f t="shared" si="7"/>
        <v/>
      </c>
      <c r="T28" s="166"/>
      <c r="U28" s="167" t="str">
        <f t="shared" si="8"/>
        <v/>
      </c>
      <c r="V28" s="166"/>
      <c r="W28" s="167" t="str">
        <f t="shared" si="9"/>
        <v/>
      </c>
      <c r="X28" s="166"/>
      <c r="Y28" s="167" t="str">
        <f t="shared" si="10"/>
        <v/>
      </c>
      <c r="Z28" s="166"/>
      <c r="AA28" s="167" t="str">
        <f t="shared" si="11"/>
        <v/>
      </c>
      <c r="AB28" s="166"/>
      <c r="AC28" s="167" t="str">
        <f t="shared" si="12"/>
        <v/>
      </c>
    </row>
    <row r="29" spans="1:29" ht="15.9" customHeight="1" x14ac:dyDescent="0.2">
      <c r="A29" s="162">
        <v>26</v>
      </c>
      <c r="B29" s="39" t="s">
        <v>379</v>
      </c>
      <c r="C29" s="2">
        <v>1</v>
      </c>
      <c r="D29" s="37" t="s">
        <v>223</v>
      </c>
      <c r="E29" s="163">
        <f t="shared" si="0"/>
        <v>6</v>
      </c>
      <c r="F29" s="164">
        <f t="shared" si="1"/>
        <v>26</v>
      </c>
      <c r="G29" s="165">
        <v>6</v>
      </c>
      <c r="H29" s="166"/>
      <c r="I29" s="167" t="str">
        <f t="shared" si="2"/>
        <v/>
      </c>
      <c r="J29" s="166"/>
      <c r="K29" s="167" t="str">
        <f t="shared" si="3"/>
        <v/>
      </c>
      <c r="L29" s="166"/>
      <c r="M29" s="167" t="str">
        <f t="shared" si="4"/>
        <v/>
      </c>
      <c r="N29" s="166"/>
      <c r="O29" s="167" t="str">
        <f t="shared" si="5"/>
        <v/>
      </c>
      <c r="P29" s="166"/>
      <c r="Q29" s="167" t="str">
        <f t="shared" si="6"/>
        <v/>
      </c>
      <c r="R29" s="166"/>
      <c r="S29" s="167" t="str">
        <f t="shared" si="7"/>
        <v/>
      </c>
      <c r="T29" s="166"/>
      <c r="U29" s="167" t="str">
        <f t="shared" si="8"/>
        <v/>
      </c>
      <c r="V29" s="166"/>
      <c r="W29" s="167" t="str">
        <f t="shared" si="9"/>
        <v/>
      </c>
      <c r="X29" s="166"/>
      <c r="Y29" s="167" t="str">
        <f t="shared" si="10"/>
        <v/>
      </c>
      <c r="Z29" s="166"/>
      <c r="AA29" s="167" t="str">
        <f t="shared" si="11"/>
        <v/>
      </c>
      <c r="AB29" s="166"/>
      <c r="AC29" s="167" t="str">
        <f t="shared" si="12"/>
        <v/>
      </c>
    </row>
    <row r="30" spans="1:29" ht="15.9" customHeight="1" x14ac:dyDescent="0.2">
      <c r="A30" s="295">
        <v>27</v>
      </c>
      <c r="B30" s="39" t="s">
        <v>380</v>
      </c>
      <c r="C30" s="2"/>
      <c r="D30" s="37" t="s">
        <v>381</v>
      </c>
      <c r="E30" s="163">
        <f t="shared" si="0"/>
        <v>6</v>
      </c>
      <c r="F30" s="164">
        <f t="shared" si="1"/>
        <v>26</v>
      </c>
      <c r="G30" s="165">
        <v>0</v>
      </c>
      <c r="H30" s="166"/>
      <c r="I30" s="167" t="str">
        <f t="shared" si="2"/>
        <v/>
      </c>
      <c r="J30" s="166"/>
      <c r="K30" s="167" t="str">
        <f t="shared" si="3"/>
        <v/>
      </c>
      <c r="L30" s="166"/>
      <c r="M30" s="167" t="str">
        <f t="shared" si="4"/>
        <v/>
      </c>
      <c r="N30" s="166"/>
      <c r="O30" s="167" t="str">
        <f t="shared" si="5"/>
        <v/>
      </c>
      <c r="P30" s="166"/>
      <c r="Q30" s="167" t="str">
        <f t="shared" si="6"/>
        <v/>
      </c>
      <c r="R30" s="166">
        <v>1</v>
      </c>
      <c r="S30" s="167">
        <f t="shared" si="7"/>
        <v>6</v>
      </c>
      <c r="T30" s="166"/>
      <c r="U30" s="167" t="str">
        <f t="shared" si="8"/>
        <v/>
      </c>
      <c r="V30" s="166"/>
      <c r="W30" s="167" t="str">
        <f t="shared" si="9"/>
        <v/>
      </c>
      <c r="X30" s="166"/>
      <c r="Y30" s="167" t="str">
        <f t="shared" si="10"/>
        <v/>
      </c>
      <c r="Z30" s="166"/>
      <c r="AA30" s="167" t="str">
        <f t="shared" si="11"/>
        <v/>
      </c>
      <c r="AB30" s="166"/>
      <c r="AC30" s="167" t="str">
        <f t="shared" si="12"/>
        <v/>
      </c>
    </row>
    <row r="31" spans="1:29" ht="15.9" customHeight="1" x14ac:dyDescent="0.2">
      <c r="A31" s="295">
        <v>28</v>
      </c>
      <c r="B31" s="39" t="s">
        <v>382</v>
      </c>
      <c r="C31" s="2">
        <v>1</v>
      </c>
      <c r="D31" s="37" t="s">
        <v>155</v>
      </c>
      <c r="E31" s="163">
        <f t="shared" si="0"/>
        <v>6</v>
      </c>
      <c r="F31" s="164">
        <f t="shared" si="1"/>
        <v>26</v>
      </c>
      <c r="G31" s="165">
        <v>2</v>
      </c>
      <c r="H31" s="166"/>
      <c r="I31" s="167" t="str">
        <f t="shared" si="2"/>
        <v/>
      </c>
      <c r="J31" s="166">
        <v>32</v>
      </c>
      <c r="K31" s="167">
        <f t="shared" si="3"/>
        <v>1</v>
      </c>
      <c r="L31" s="166">
        <v>16</v>
      </c>
      <c r="M31" s="167">
        <f t="shared" si="4"/>
        <v>3</v>
      </c>
      <c r="N31" s="166"/>
      <c r="O31" s="167" t="str">
        <f t="shared" si="5"/>
        <v/>
      </c>
      <c r="P31" s="166"/>
      <c r="Q31" s="167" t="str">
        <f t="shared" si="6"/>
        <v/>
      </c>
      <c r="R31" s="166"/>
      <c r="S31" s="167" t="str">
        <f t="shared" si="7"/>
        <v/>
      </c>
      <c r="T31" s="166"/>
      <c r="U31" s="167" t="str">
        <f t="shared" si="8"/>
        <v/>
      </c>
      <c r="V31" s="166"/>
      <c r="W31" s="167" t="str">
        <f t="shared" si="9"/>
        <v/>
      </c>
      <c r="X31" s="166"/>
      <c r="Y31" s="167" t="str">
        <f t="shared" si="10"/>
        <v/>
      </c>
      <c r="Z31" s="166"/>
      <c r="AA31" s="167" t="str">
        <f t="shared" si="11"/>
        <v/>
      </c>
      <c r="AB31" s="166"/>
      <c r="AC31" s="167" t="str">
        <f t="shared" si="12"/>
        <v/>
      </c>
    </row>
    <row r="32" spans="1:29" ht="15.9" customHeight="1" x14ac:dyDescent="0.2">
      <c r="A32" s="162">
        <v>29</v>
      </c>
      <c r="B32" s="39" t="s">
        <v>247</v>
      </c>
      <c r="C32" s="2">
        <v>2</v>
      </c>
      <c r="D32" s="37" t="s">
        <v>150</v>
      </c>
      <c r="E32" s="163">
        <f t="shared" si="0"/>
        <v>5</v>
      </c>
      <c r="F32" s="164">
        <f t="shared" si="1"/>
        <v>29</v>
      </c>
      <c r="G32" s="165">
        <v>1.5</v>
      </c>
      <c r="H32" s="166">
        <v>32</v>
      </c>
      <c r="I32" s="167">
        <f t="shared" si="2"/>
        <v>1.5</v>
      </c>
      <c r="J32" s="166"/>
      <c r="K32" s="167" t="str">
        <f t="shared" si="3"/>
        <v/>
      </c>
      <c r="L32" s="166"/>
      <c r="M32" s="167" t="str">
        <f t="shared" si="4"/>
        <v/>
      </c>
      <c r="N32" s="166">
        <v>16</v>
      </c>
      <c r="O32" s="167">
        <f t="shared" si="5"/>
        <v>2</v>
      </c>
      <c r="P32" s="166"/>
      <c r="Q32" s="167" t="str">
        <f t="shared" si="6"/>
        <v/>
      </c>
      <c r="R32" s="166"/>
      <c r="S32" s="167" t="str">
        <f t="shared" si="7"/>
        <v/>
      </c>
      <c r="T32" s="166"/>
      <c r="U32" s="167" t="str">
        <f t="shared" si="8"/>
        <v/>
      </c>
      <c r="V32" s="166"/>
      <c r="W32" s="167" t="str">
        <f t="shared" si="9"/>
        <v/>
      </c>
      <c r="X32" s="166"/>
      <c r="Y32" s="167" t="str">
        <f t="shared" si="10"/>
        <v/>
      </c>
      <c r="Z32" s="166"/>
      <c r="AA32" s="167" t="str">
        <f t="shared" si="11"/>
        <v/>
      </c>
      <c r="AB32" s="166"/>
      <c r="AC32" s="167" t="str">
        <f t="shared" si="12"/>
        <v/>
      </c>
    </row>
    <row r="33" spans="1:29" ht="15.9" customHeight="1" x14ac:dyDescent="0.2">
      <c r="A33" s="295">
        <v>30</v>
      </c>
      <c r="B33" s="39" t="s">
        <v>383</v>
      </c>
      <c r="C33" s="2">
        <v>3</v>
      </c>
      <c r="D33" s="37" t="s">
        <v>384</v>
      </c>
      <c r="E33" s="163">
        <f t="shared" si="0"/>
        <v>5</v>
      </c>
      <c r="F33" s="164">
        <f t="shared" si="1"/>
        <v>29</v>
      </c>
      <c r="G33" s="165">
        <v>0</v>
      </c>
      <c r="H33" s="166"/>
      <c r="I33" s="167" t="str">
        <f t="shared" si="2"/>
        <v/>
      </c>
      <c r="J33" s="166"/>
      <c r="K33" s="167" t="str">
        <f t="shared" si="3"/>
        <v/>
      </c>
      <c r="L33" s="166"/>
      <c r="M33" s="167" t="str">
        <f t="shared" si="4"/>
        <v/>
      </c>
      <c r="N33" s="166">
        <v>8</v>
      </c>
      <c r="O33" s="167">
        <f t="shared" si="5"/>
        <v>5</v>
      </c>
      <c r="P33" s="166"/>
      <c r="Q33" s="167" t="str">
        <f t="shared" si="6"/>
        <v/>
      </c>
      <c r="R33" s="166"/>
      <c r="S33" s="167" t="str">
        <f t="shared" si="7"/>
        <v/>
      </c>
      <c r="T33" s="166"/>
      <c r="U33" s="167" t="str">
        <f t="shared" si="8"/>
        <v/>
      </c>
      <c r="V33" s="166"/>
      <c r="W33" s="167" t="str">
        <f t="shared" si="9"/>
        <v/>
      </c>
      <c r="X33" s="166"/>
      <c r="Y33" s="167" t="str">
        <f t="shared" si="10"/>
        <v/>
      </c>
      <c r="Z33" s="166"/>
      <c r="AA33" s="167" t="str">
        <f t="shared" si="11"/>
        <v/>
      </c>
      <c r="AB33" s="166"/>
      <c r="AC33" s="167" t="str">
        <f t="shared" si="12"/>
        <v/>
      </c>
    </row>
    <row r="34" spans="1:29" ht="15.9" customHeight="1" x14ac:dyDescent="0.2">
      <c r="A34" s="295">
        <v>31</v>
      </c>
      <c r="B34" s="36" t="s">
        <v>214</v>
      </c>
      <c r="C34" s="2">
        <v>3</v>
      </c>
      <c r="D34" s="37" t="s">
        <v>143</v>
      </c>
      <c r="E34" s="163">
        <f t="shared" si="0"/>
        <v>4.625</v>
      </c>
      <c r="F34" s="164">
        <f t="shared" si="1"/>
        <v>31</v>
      </c>
      <c r="G34" s="165">
        <v>3.125</v>
      </c>
      <c r="H34" s="166">
        <v>32</v>
      </c>
      <c r="I34" s="167">
        <f t="shared" si="2"/>
        <v>1.5</v>
      </c>
      <c r="J34" s="166"/>
      <c r="K34" s="167" t="str">
        <f t="shared" si="3"/>
        <v/>
      </c>
      <c r="L34" s="166"/>
      <c r="M34" s="167" t="str">
        <f t="shared" si="4"/>
        <v/>
      </c>
      <c r="N34" s="166"/>
      <c r="O34" s="167" t="str">
        <f t="shared" si="5"/>
        <v/>
      </c>
      <c r="P34" s="166"/>
      <c r="Q34" s="167" t="str">
        <f t="shared" si="6"/>
        <v/>
      </c>
      <c r="R34" s="166"/>
      <c r="S34" s="167" t="str">
        <f t="shared" si="7"/>
        <v/>
      </c>
      <c r="T34" s="166"/>
      <c r="U34" s="167" t="str">
        <f t="shared" si="8"/>
        <v/>
      </c>
      <c r="V34" s="166"/>
      <c r="W34" s="167" t="str">
        <f t="shared" si="9"/>
        <v/>
      </c>
      <c r="X34" s="166"/>
      <c r="Y34" s="167" t="str">
        <f t="shared" si="10"/>
        <v/>
      </c>
      <c r="Z34" s="166"/>
      <c r="AA34" s="167" t="str">
        <f t="shared" si="11"/>
        <v/>
      </c>
      <c r="AB34" s="166"/>
      <c r="AC34" s="167" t="str">
        <f t="shared" si="12"/>
        <v/>
      </c>
    </row>
    <row r="35" spans="1:29" ht="15.9" customHeight="1" x14ac:dyDescent="0.2">
      <c r="A35" s="162">
        <v>32</v>
      </c>
      <c r="B35" s="39" t="s">
        <v>245</v>
      </c>
      <c r="C35" s="2">
        <v>3</v>
      </c>
      <c r="D35" s="37" t="s">
        <v>143</v>
      </c>
      <c r="E35" s="163">
        <f t="shared" si="0"/>
        <v>4</v>
      </c>
      <c r="F35" s="164">
        <f t="shared" si="1"/>
        <v>32</v>
      </c>
      <c r="G35" s="165">
        <v>2.5</v>
      </c>
      <c r="H35" s="166">
        <v>32</v>
      </c>
      <c r="I35" s="167">
        <f t="shared" si="2"/>
        <v>1.5</v>
      </c>
      <c r="J35" s="166"/>
      <c r="K35" s="167" t="str">
        <f t="shared" si="3"/>
        <v/>
      </c>
      <c r="L35" s="166"/>
      <c r="M35" s="167" t="str">
        <f t="shared" si="4"/>
        <v/>
      </c>
      <c r="N35" s="166"/>
      <c r="O35" s="167" t="str">
        <f t="shared" si="5"/>
        <v/>
      </c>
      <c r="P35" s="166"/>
      <c r="Q35" s="167" t="str">
        <f t="shared" si="6"/>
        <v/>
      </c>
      <c r="R35" s="166"/>
      <c r="S35" s="167" t="str">
        <f t="shared" si="7"/>
        <v/>
      </c>
      <c r="T35" s="166"/>
      <c r="U35" s="167" t="str">
        <f t="shared" si="8"/>
        <v/>
      </c>
      <c r="V35" s="166"/>
      <c r="W35" s="167" t="str">
        <f t="shared" si="9"/>
        <v/>
      </c>
      <c r="X35" s="166"/>
      <c r="Y35" s="167" t="str">
        <f t="shared" si="10"/>
        <v/>
      </c>
      <c r="Z35" s="166"/>
      <c r="AA35" s="167" t="str">
        <f t="shared" si="11"/>
        <v/>
      </c>
      <c r="AB35" s="166"/>
      <c r="AC35" s="167" t="str">
        <f t="shared" si="12"/>
        <v/>
      </c>
    </row>
    <row r="36" spans="1:29" ht="15.9" customHeight="1" x14ac:dyDescent="0.2">
      <c r="A36" s="295">
        <v>33</v>
      </c>
      <c r="B36" s="39" t="s">
        <v>204</v>
      </c>
      <c r="C36" s="2" t="s">
        <v>147</v>
      </c>
      <c r="D36" s="37" t="s">
        <v>334</v>
      </c>
      <c r="E36" s="163">
        <f t="shared" si="0"/>
        <v>4</v>
      </c>
      <c r="F36" s="164">
        <f t="shared" si="1"/>
        <v>32</v>
      </c>
      <c r="G36" s="165">
        <v>0</v>
      </c>
      <c r="H36" s="166"/>
      <c r="I36" s="167" t="str">
        <f t="shared" si="2"/>
        <v/>
      </c>
      <c r="J36" s="166"/>
      <c r="K36" s="167" t="str">
        <f t="shared" si="3"/>
        <v/>
      </c>
      <c r="L36" s="166"/>
      <c r="M36" s="167" t="str">
        <f t="shared" si="4"/>
        <v/>
      </c>
      <c r="N36" s="166"/>
      <c r="O36" s="167" t="str">
        <f t="shared" si="5"/>
        <v/>
      </c>
      <c r="P36" s="166"/>
      <c r="Q36" s="167" t="str">
        <f t="shared" si="6"/>
        <v/>
      </c>
      <c r="R36" s="166">
        <v>2</v>
      </c>
      <c r="S36" s="167">
        <f t="shared" si="7"/>
        <v>4</v>
      </c>
      <c r="T36" s="166"/>
      <c r="U36" s="167" t="str">
        <f t="shared" si="8"/>
        <v/>
      </c>
      <c r="V36" s="166"/>
      <c r="W36" s="167" t="str">
        <f t="shared" si="9"/>
        <v/>
      </c>
      <c r="X36" s="166"/>
      <c r="Y36" s="167" t="str">
        <f t="shared" si="10"/>
        <v/>
      </c>
      <c r="Z36" s="166"/>
      <c r="AA36" s="167" t="str">
        <f t="shared" si="11"/>
        <v/>
      </c>
      <c r="AB36" s="166"/>
      <c r="AC36" s="167" t="str">
        <f t="shared" si="12"/>
        <v/>
      </c>
    </row>
    <row r="37" spans="1:29" ht="15.9" customHeight="1" x14ac:dyDescent="0.2">
      <c r="A37" s="295">
        <v>34</v>
      </c>
      <c r="B37" s="36" t="s">
        <v>289</v>
      </c>
      <c r="C37" s="2">
        <v>2</v>
      </c>
      <c r="D37" s="37" t="s">
        <v>172</v>
      </c>
      <c r="E37" s="163">
        <f t="shared" si="0"/>
        <v>4</v>
      </c>
      <c r="F37" s="164">
        <f t="shared" si="1"/>
        <v>32</v>
      </c>
      <c r="G37" s="165"/>
      <c r="H37" s="166"/>
      <c r="I37" s="167" t="str">
        <f t="shared" si="2"/>
        <v/>
      </c>
      <c r="J37" s="166">
        <v>32</v>
      </c>
      <c r="K37" s="167">
        <f t="shared" si="3"/>
        <v>1</v>
      </c>
      <c r="L37" s="166">
        <v>16</v>
      </c>
      <c r="M37" s="167">
        <f t="shared" si="4"/>
        <v>3</v>
      </c>
      <c r="N37" s="166"/>
      <c r="O37" s="167" t="str">
        <f t="shared" si="5"/>
        <v/>
      </c>
      <c r="P37" s="166"/>
      <c r="Q37" s="167" t="str">
        <f t="shared" si="6"/>
        <v/>
      </c>
      <c r="R37" s="166"/>
      <c r="S37" s="167" t="str">
        <f t="shared" si="7"/>
        <v/>
      </c>
      <c r="T37" s="166"/>
      <c r="U37" s="167" t="str">
        <f t="shared" si="8"/>
        <v/>
      </c>
      <c r="V37" s="166"/>
      <c r="W37" s="167" t="str">
        <f t="shared" si="9"/>
        <v/>
      </c>
      <c r="X37" s="166"/>
      <c r="Y37" s="167" t="str">
        <f t="shared" si="10"/>
        <v/>
      </c>
      <c r="Z37" s="166"/>
      <c r="AA37" s="167" t="str">
        <f t="shared" si="11"/>
        <v/>
      </c>
      <c r="AB37" s="166"/>
      <c r="AC37" s="167" t="str">
        <f t="shared" si="12"/>
        <v/>
      </c>
    </row>
    <row r="38" spans="1:29" ht="15.9" customHeight="1" x14ac:dyDescent="0.2">
      <c r="A38" s="162">
        <v>35</v>
      </c>
      <c r="B38" s="39" t="s">
        <v>385</v>
      </c>
      <c r="C38" s="2">
        <v>2</v>
      </c>
      <c r="D38" s="37" t="s">
        <v>165</v>
      </c>
      <c r="E38" s="163">
        <f t="shared" si="0"/>
        <v>4</v>
      </c>
      <c r="F38" s="164">
        <f t="shared" si="1"/>
        <v>32</v>
      </c>
      <c r="G38" s="165"/>
      <c r="H38" s="166"/>
      <c r="I38" s="167" t="str">
        <f t="shared" si="2"/>
        <v/>
      </c>
      <c r="J38" s="166">
        <v>32</v>
      </c>
      <c r="K38" s="167">
        <f t="shared" si="3"/>
        <v>1</v>
      </c>
      <c r="L38" s="166">
        <v>16</v>
      </c>
      <c r="M38" s="167">
        <f t="shared" si="4"/>
        <v>3</v>
      </c>
      <c r="N38" s="166"/>
      <c r="O38" s="167" t="str">
        <f t="shared" si="5"/>
        <v/>
      </c>
      <c r="P38" s="166"/>
      <c r="Q38" s="167" t="str">
        <f t="shared" si="6"/>
        <v/>
      </c>
      <c r="R38" s="166"/>
      <c r="S38" s="167" t="str">
        <f t="shared" si="7"/>
        <v/>
      </c>
      <c r="T38" s="166"/>
      <c r="U38" s="167" t="str">
        <f t="shared" si="8"/>
        <v/>
      </c>
      <c r="V38" s="166"/>
      <c r="W38" s="167" t="str">
        <f t="shared" si="9"/>
        <v/>
      </c>
      <c r="X38" s="166"/>
      <c r="Y38" s="167" t="str">
        <f t="shared" si="10"/>
        <v/>
      </c>
      <c r="Z38" s="166"/>
      <c r="AA38" s="167" t="str">
        <f t="shared" si="11"/>
        <v/>
      </c>
      <c r="AB38" s="166"/>
      <c r="AC38" s="167" t="str">
        <f t="shared" si="12"/>
        <v/>
      </c>
    </row>
    <row r="39" spans="1:29" ht="15.9" customHeight="1" x14ac:dyDescent="0.2">
      <c r="A39" s="295">
        <v>36</v>
      </c>
      <c r="B39" s="36" t="s">
        <v>386</v>
      </c>
      <c r="C39" s="2">
        <v>2</v>
      </c>
      <c r="D39" s="37" t="s">
        <v>177</v>
      </c>
      <c r="E39" s="163">
        <f t="shared" si="0"/>
        <v>3.5</v>
      </c>
      <c r="F39" s="164">
        <f t="shared" si="1"/>
        <v>36</v>
      </c>
      <c r="G39" s="165"/>
      <c r="H39" s="166"/>
      <c r="I39" s="167" t="str">
        <f t="shared" si="2"/>
        <v/>
      </c>
      <c r="J39" s="166">
        <v>16</v>
      </c>
      <c r="K39" s="167">
        <f t="shared" si="3"/>
        <v>2</v>
      </c>
      <c r="L39" s="166">
        <v>32</v>
      </c>
      <c r="M39" s="167">
        <f t="shared" si="4"/>
        <v>1.5</v>
      </c>
      <c r="N39" s="166"/>
      <c r="O39" s="167" t="str">
        <f t="shared" si="5"/>
        <v/>
      </c>
      <c r="P39" s="166"/>
      <c r="Q39" s="167" t="str">
        <f t="shared" si="6"/>
        <v/>
      </c>
      <c r="R39" s="166"/>
      <c r="S39" s="167" t="str">
        <f t="shared" si="7"/>
        <v/>
      </c>
      <c r="T39" s="166"/>
      <c r="U39" s="167" t="str">
        <f t="shared" si="8"/>
        <v/>
      </c>
      <c r="V39" s="166"/>
      <c r="W39" s="167" t="str">
        <f t="shared" si="9"/>
        <v/>
      </c>
      <c r="X39" s="166"/>
      <c r="Y39" s="167" t="str">
        <f t="shared" si="10"/>
        <v/>
      </c>
      <c r="Z39" s="166"/>
      <c r="AA39" s="167" t="str">
        <f t="shared" si="11"/>
        <v/>
      </c>
      <c r="AB39" s="166"/>
      <c r="AC39" s="167" t="str">
        <f t="shared" si="12"/>
        <v/>
      </c>
    </row>
    <row r="40" spans="1:29" ht="15.9" customHeight="1" x14ac:dyDescent="0.2">
      <c r="A40" s="295">
        <v>37</v>
      </c>
      <c r="B40" s="36" t="s">
        <v>387</v>
      </c>
      <c r="C40" s="2">
        <v>1</v>
      </c>
      <c r="D40" s="37" t="s">
        <v>187</v>
      </c>
      <c r="E40" s="163">
        <f t="shared" si="0"/>
        <v>3.5</v>
      </c>
      <c r="F40" s="164">
        <f t="shared" si="1"/>
        <v>36</v>
      </c>
      <c r="G40" s="165"/>
      <c r="H40" s="166"/>
      <c r="I40" s="167" t="str">
        <f t="shared" si="2"/>
        <v/>
      </c>
      <c r="J40" s="166">
        <v>16</v>
      </c>
      <c r="K40" s="167">
        <f t="shared" si="3"/>
        <v>2</v>
      </c>
      <c r="L40" s="166">
        <v>32</v>
      </c>
      <c r="M40" s="167">
        <f t="shared" si="4"/>
        <v>1.5</v>
      </c>
      <c r="N40" s="166"/>
      <c r="O40" s="167" t="str">
        <f t="shared" si="5"/>
        <v/>
      </c>
      <c r="P40" s="166"/>
      <c r="Q40" s="167" t="str">
        <f t="shared" si="6"/>
        <v/>
      </c>
      <c r="R40" s="166"/>
      <c r="S40" s="167" t="str">
        <f t="shared" si="7"/>
        <v/>
      </c>
      <c r="T40" s="166"/>
      <c r="U40" s="167" t="str">
        <f t="shared" si="8"/>
        <v/>
      </c>
      <c r="V40" s="166"/>
      <c r="W40" s="167" t="str">
        <f t="shared" si="9"/>
        <v/>
      </c>
      <c r="X40" s="166"/>
      <c r="Y40" s="167" t="str">
        <f t="shared" si="10"/>
        <v/>
      </c>
      <c r="Z40" s="166"/>
      <c r="AA40" s="167" t="str">
        <f t="shared" si="11"/>
        <v/>
      </c>
      <c r="AB40" s="166"/>
      <c r="AC40" s="167" t="str">
        <f t="shared" si="12"/>
        <v/>
      </c>
    </row>
    <row r="41" spans="1:29" ht="15.9" customHeight="1" x14ac:dyDescent="0.2">
      <c r="A41" s="162">
        <v>38</v>
      </c>
      <c r="B41" s="38" t="s">
        <v>241</v>
      </c>
      <c r="C41" s="2">
        <v>3</v>
      </c>
      <c r="D41" s="37" t="s">
        <v>178</v>
      </c>
      <c r="E41" s="163">
        <f t="shared" si="0"/>
        <v>3.25</v>
      </c>
      <c r="F41" s="164">
        <f t="shared" si="1"/>
        <v>38</v>
      </c>
      <c r="G41" s="165">
        <v>1.25</v>
      </c>
      <c r="H41" s="166"/>
      <c r="I41" s="167" t="str">
        <f t="shared" si="2"/>
        <v/>
      </c>
      <c r="J41" s="166"/>
      <c r="K41" s="167" t="str">
        <f t="shared" si="3"/>
        <v/>
      </c>
      <c r="L41" s="166"/>
      <c r="M41" s="167" t="str">
        <f t="shared" si="4"/>
        <v/>
      </c>
      <c r="N41" s="166">
        <v>16</v>
      </c>
      <c r="O41" s="167">
        <f t="shared" si="5"/>
        <v>2</v>
      </c>
      <c r="P41" s="166"/>
      <c r="Q41" s="167" t="str">
        <f t="shared" si="6"/>
        <v/>
      </c>
      <c r="R41" s="166"/>
      <c r="S41" s="167" t="str">
        <f t="shared" si="7"/>
        <v/>
      </c>
      <c r="T41" s="166"/>
      <c r="U41" s="167" t="str">
        <f t="shared" si="8"/>
        <v/>
      </c>
      <c r="V41" s="166"/>
      <c r="W41" s="167" t="str">
        <f t="shared" si="9"/>
        <v/>
      </c>
      <c r="X41" s="166"/>
      <c r="Y41" s="167" t="str">
        <f t="shared" si="10"/>
        <v/>
      </c>
      <c r="Z41" s="166"/>
      <c r="AA41" s="167" t="str">
        <f t="shared" si="11"/>
        <v/>
      </c>
      <c r="AB41" s="166"/>
      <c r="AC41" s="167" t="str">
        <f t="shared" si="12"/>
        <v/>
      </c>
    </row>
    <row r="42" spans="1:29" ht="15.9" customHeight="1" x14ac:dyDescent="0.2">
      <c r="A42" s="295">
        <v>39</v>
      </c>
      <c r="B42" s="39" t="s">
        <v>388</v>
      </c>
      <c r="C42" s="2"/>
      <c r="D42" s="37" t="s">
        <v>170</v>
      </c>
      <c r="E42" s="163">
        <f t="shared" si="0"/>
        <v>3</v>
      </c>
      <c r="F42" s="164">
        <f t="shared" si="1"/>
        <v>39</v>
      </c>
      <c r="G42" s="165">
        <v>1</v>
      </c>
      <c r="H42" s="166"/>
      <c r="I42" s="167" t="str">
        <f t="shared" si="2"/>
        <v/>
      </c>
      <c r="J42" s="166"/>
      <c r="K42" s="167" t="str">
        <f t="shared" si="3"/>
        <v/>
      </c>
      <c r="L42" s="166"/>
      <c r="M42" s="167" t="str">
        <f t="shared" si="4"/>
        <v/>
      </c>
      <c r="N42" s="166">
        <v>16</v>
      </c>
      <c r="O42" s="167">
        <f t="shared" si="5"/>
        <v>2</v>
      </c>
      <c r="P42" s="166"/>
      <c r="Q42" s="167" t="str">
        <f t="shared" si="6"/>
        <v/>
      </c>
      <c r="R42" s="166"/>
      <c r="S42" s="167" t="str">
        <f t="shared" si="7"/>
        <v/>
      </c>
      <c r="T42" s="166"/>
      <c r="U42" s="167" t="str">
        <f t="shared" si="8"/>
        <v/>
      </c>
      <c r="V42" s="166"/>
      <c r="W42" s="167" t="str">
        <f t="shared" si="9"/>
        <v/>
      </c>
      <c r="X42" s="166"/>
      <c r="Y42" s="167" t="str">
        <f t="shared" si="10"/>
        <v/>
      </c>
      <c r="Z42" s="166"/>
      <c r="AA42" s="167" t="str">
        <f t="shared" si="11"/>
        <v/>
      </c>
      <c r="AB42" s="166"/>
      <c r="AC42" s="167" t="str">
        <f t="shared" si="12"/>
        <v/>
      </c>
    </row>
    <row r="43" spans="1:29" ht="15.9" customHeight="1" x14ac:dyDescent="0.2">
      <c r="A43" s="295">
        <v>40</v>
      </c>
      <c r="B43" s="39" t="s">
        <v>389</v>
      </c>
      <c r="C43" s="2" t="s">
        <v>169</v>
      </c>
      <c r="D43" s="37" t="s">
        <v>193</v>
      </c>
      <c r="E43" s="163">
        <f t="shared" si="0"/>
        <v>3</v>
      </c>
      <c r="F43" s="164">
        <f t="shared" si="1"/>
        <v>39</v>
      </c>
      <c r="G43" s="165">
        <v>0</v>
      </c>
      <c r="H43" s="166"/>
      <c r="I43" s="167" t="str">
        <f t="shared" si="2"/>
        <v/>
      </c>
      <c r="J43" s="166"/>
      <c r="K43" s="167" t="str">
        <f t="shared" si="3"/>
        <v/>
      </c>
      <c r="L43" s="166"/>
      <c r="M43" s="167" t="str">
        <f t="shared" si="4"/>
        <v/>
      </c>
      <c r="N43" s="166"/>
      <c r="O43" s="167" t="str">
        <f t="shared" si="5"/>
        <v/>
      </c>
      <c r="P43" s="166"/>
      <c r="Q43" s="167" t="str">
        <f t="shared" si="6"/>
        <v/>
      </c>
      <c r="R43" s="166">
        <v>4</v>
      </c>
      <c r="S43" s="167">
        <f t="shared" si="7"/>
        <v>3</v>
      </c>
      <c r="T43" s="166"/>
      <c r="U43" s="167" t="str">
        <f t="shared" si="8"/>
        <v/>
      </c>
      <c r="V43" s="166"/>
      <c r="W43" s="167" t="str">
        <f t="shared" si="9"/>
        <v/>
      </c>
      <c r="X43" s="166"/>
      <c r="Y43" s="167" t="str">
        <f t="shared" si="10"/>
        <v/>
      </c>
      <c r="Z43" s="166"/>
      <c r="AA43" s="167" t="str">
        <f t="shared" si="11"/>
        <v/>
      </c>
      <c r="AB43" s="166"/>
      <c r="AC43" s="167" t="str">
        <f t="shared" si="12"/>
        <v/>
      </c>
    </row>
    <row r="44" spans="1:29" ht="15.9" customHeight="1" x14ac:dyDescent="0.2">
      <c r="A44" s="162">
        <v>41</v>
      </c>
      <c r="B44" s="39" t="s">
        <v>390</v>
      </c>
      <c r="C44" s="2" t="s">
        <v>152</v>
      </c>
      <c r="D44" s="37" t="s">
        <v>391</v>
      </c>
      <c r="E44" s="163">
        <f t="shared" si="0"/>
        <v>3</v>
      </c>
      <c r="F44" s="164">
        <f t="shared" si="1"/>
        <v>39</v>
      </c>
      <c r="G44" s="165">
        <v>0</v>
      </c>
      <c r="H44" s="166"/>
      <c r="I44" s="167" t="str">
        <f t="shared" si="2"/>
        <v/>
      </c>
      <c r="J44" s="166"/>
      <c r="K44" s="167" t="str">
        <f t="shared" si="3"/>
        <v/>
      </c>
      <c r="L44" s="166"/>
      <c r="M44" s="167" t="str">
        <f t="shared" si="4"/>
        <v/>
      </c>
      <c r="N44" s="166"/>
      <c r="O44" s="167" t="str">
        <f t="shared" si="5"/>
        <v/>
      </c>
      <c r="P44" s="166"/>
      <c r="Q44" s="167" t="str">
        <f t="shared" si="6"/>
        <v/>
      </c>
      <c r="R44" s="166">
        <v>3</v>
      </c>
      <c r="S44" s="167">
        <f t="shared" si="7"/>
        <v>3</v>
      </c>
      <c r="T44" s="166"/>
      <c r="U44" s="167" t="str">
        <f t="shared" si="8"/>
        <v/>
      </c>
      <c r="V44" s="166"/>
      <c r="W44" s="167" t="str">
        <f t="shared" si="9"/>
        <v/>
      </c>
      <c r="X44" s="166"/>
      <c r="Y44" s="167" t="str">
        <f t="shared" si="10"/>
        <v/>
      </c>
      <c r="Z44" s="166"/>
      <c r="AA44" s="167" t="str">
        <f t="shared" si="11"/>
        <v/>
      </c>
      <c r="AB44" s="166"/>
      <c r="AC44" s="167" t="str">
        <f t="shared" si="12"/>
        <v/>
      </c>
    </row>
    <row r="45" spans="1:29" ht="15.9" customHeight="1" x14ac:dyDescent="0.2">
      <c r="A45" s="295">
        <v>42</v>
      </c>
      <c r="B45" s="36" t="s">
        <v>392</v>
      </c>
      <c r="C45" s="2">
        <v>1</v>
      </c>
      <c r="D45" s="37" t="s">
        <v>155</v>
      </c>
      <c r="E45" s="163">
        <f t="shared" si="0"/>
        <v>3</v>
      </c>
      <c r="F45" s="164">
        <f t="shared" si="1"/>
        <v>39</v>
      </c>
      <c r="G45" s="165" cm="1">
        <f t="array" ref="G45">_xlfn.IFS(C45=3,2/2,C45=2,2/2,C45=1,2,TRUE,0)</f>
        <v>2</v>
      </c>
      <c r="H45" s="166"/>
      <c r="I45" s="167" t="str">
        <f t="shared" si="2"/>
        <v/>
      </c>
      <c r="J45" s="166">
        <v>32</v>
      </c>
      <c r="K45" s="167">
        <f t="shared" si="3"/>
        <v>1</v>
      </c>
      <c r="L45" s="166"/>
      <c r="M45" s="167" t="str">
        <f t="shared" si="4"/>
        <v/>
      </c>
      <c r="N45" s="166"/>
      <c r="O45" s="167" t="str">
        <f t="shared" si="5"/>
        <v/>
      </c>
      <c r="P45" s="166"/>
      <c r="Q45" s="167" t="str">
        <f t="shared" si="6"/>
        <v/>
      </c>
      <c r="R45" s="166"/>
      <c r="S45" s="167" t="str">
        <f t="shared" si="7"/>
        <v/>
      </c>
      <c r="T45" s="166"/>
      <c r="U45" s="167" t="str">
        <f t="shared" si="8"/>
        <v/>
      </c>
      <c r="V45" s="166"/>
      <c r="W45" s="167" t="str">
        <f t="shared" si="9"/>
        <v/>
      </c>
      <c r="X45" s="166"/>
      <c r="Y45" s="167" t="str">
        <f t="shared" si="10"/>
        <v/>
      </c>
      <c r="Z45" s="166"/>
      <c r="AA45" s="167" t="str">
        <f t="shared" si="11"/>
        <v/>
      </c>
      <c r="AB45" s="166"/>
      <c r="AC45" s="167" t="str">
        <f t="shared" si="12"/>
        <v/>
      </c>
    </row>
    <row r="46" spans="1:29" ht="15.9" customHeight="1" x14ac:dyDescent="0.2">
      <c r="A46" s="295">
        <v>43</v>
      </c>
      <c r="B46" s="36" t="s">
        <v>393</v>
      </c>
      <c r="C46" s="2">
        <v>2</v>
      </c>
      <c r="D46" s="37" t="s">
        <v>394</v>
      </c>
      <c r="E46" s="163">
        <f t="shared" si="0"/>
        <v>3</v>
      </c>
      <c r="F46" s="164">
        <f t="shared" si="1"/>
        <v>39</v>
      </c>
      <c r="G46" s="165">
        <v>0</v>
      </c>
      <c r="H46" s="166"/>
      <c r="I46" s="167" t="str">
        <f t="shared" si="2"/>
        <v/>
      </c>
      <c r="J46" s="166">
        <v>32</v>
      </c>
      <c r="K46" s="167">
        <f t="shared" si="3"/>
        <v>1</v>
      </c>
      <c r="L46" s="166"/>
      <c r="M46" s="167" t="str">
        <f t="shared" si="4"/>
        <v/>
      </c>
      <c r="N46" s="166">
        <v>16</v>
      </c>
      <c r="O46" s="167">
        <f t="shared" si="5"/>
        <v>2</v>
      </c>
      <c r="P46" s="166"/>
      <c r="Q46" s="167" t="str">
        <f t="shared" si="6"/>
        <v/>
      </c>
      <c r="R46" s="166"/>
      <c r="S46" s="167" t="str">
        <f t="shared" si="7"/>
        <v/>
      </c>
      <c r="T46" s="166"/>
      <c r="U46" s="167" t="str">
        <f t="shared" si="8"/>
        <v/>
      </c>
      <c r="V46" s="166"/>
      <c r="W46" s="167" t="str">
        <f t="shared" si="9"/>
        <v/>
      </c>
      <c r="X46" s="166"/>
      <c r="Y46" s="167" t="str">
        <f t="shared" si="10"/>
        <v/>
      </c>
      <c r="Z46" s="166"/>
      <c r="AA46" s="167" t="str">
        <f t="shared" si="11"/>
        <v/>
      </c>
      <c r="AB46" s="166"/>
      <c r="AC46" s="167" t="str">
        <f t="shared" si="12"/>
        <v/>
      </c>
    </row>
    <row r="47" spans="1:29" ht="15.9" customHeight="1" x14ac:dyDescent="0.2">
      <c r="A47" s="162">
        <v>44</v>
      </c>
      <c r="B47" s="39" t="s">
        <v>395</v>
      </c>
      <c r="C47" s="2">
        <v>2</v>
      </c>
      <c r="D47" s="37" t="s">
        <v>165</v>
      </c>
      <c r="E47" s="163">
        <f t="shared" si="0"/>
        <v>3</v>
      </c>
      <c r="F47" s="164">
        <f t="shared" si="1"/>
        <v>39</v>
      </c>
      <c r="G47" s="165">
        <v>0</v>
      </c>
      <c r="H47" s="166">
        <v>32</v>
      </c>
      <c r="I47" s="167">
        <f t="shared" si="2"/>
        <v>1.5</v>
      </c>
      <c r="J47" s="166"/>
      <c r="K47" s="167" t="str">
        <f t="shared" si="3"/>
        <v/>
      </c>
      <c r="L47" s="166">
        <v>32</v>
      </c>
      <c r="M47" s="167">
        <f t="shared" si="4"/>
        <v>1.5</v>
      </c>
      <c r="N47" s="166"/>
      <c r="O47" s="167" t="str">
        <f t="shared" si="5"/>
        <v/>
      </c>
      <c r="P47" s="166"/>
      <c r="Q47" s="167" t="str">
        <f t="shared" si="6"/>
        <v/>
      </c>
      <c r="R47" s="166"/>
      <c r="S47" s="167" t="str">
        <f t="shared" si="7"/>
        <v/>
      </c>
      <c r="T47" s="166"/>
      <c r="U47" s="167" t="str">
        <f t="shared" si="8"/>
        <v/>
      </c>
      <c r="V47" s="166"/>
      <c r="W47" s="167" t="str">
        <f t="shared" si="9"/>
        <v/>
      </c>
      <c r="X47" s="166"/>
      <c r="Y47" s="167" t="str">
        <f t="shared" si="10"/>
        <v/>
      </c>
      <c r="Z47" s="166"/>
      <c r="AA47" s="167" t="str">
        <f t="shared" si="11"/>
        <v/>
      </c>
      <c r="AB47" s="166"/>
      <c r="AC47" s="167" t="str">
        <f t="shared" si="12"/>
        <v/>
      </c>
    </row>
    <row r="48" spans="1:29" ht="15.9" customHeight="1" x14ac:dyDescent="0.2">
      <c r="A48" s="295">
        <v>45</v>
      </c>
      <c r="B48" s="292" t="s">
        <v>211</v>
      </c>
      <c r="C48" s="42">
        <v>3</v>
      </c>
      <c r="D48" s="43" t="s">
        <v>143</v>
      </c>
      <c r="E48" s="168">
        <f t="shared" si="0"/>
        <v>2.875</v>
      </c>
      <c r="F48" s="169">
        <f t="shared" si="1"/>
        <v>45</v>
      </c>
      <c r="G48" s="170">
        <v>2.875</v>
      </c>
      <c r="H48" s="171"/>
      <c r="I48" s="172" t="str">
        <f t="shared" si="2"/>
        <v/>
      </c>
      <c r="J48" s="171"/>
      <c r="K48" s="172" t="str">
        <f t="shared" si="3"/>
        <v/>
      </c>
      <c r="L48" s="171"/>
      <c r="M48" s="172" t="str">
        <f t="shared" si="4"/>
        <v/>
      </c>
      <c r="N48" s="171"/>
      <c r="O48" s="172" t="str">
        <f t="shared" si="5"/>
        <v/>
      </c>
      <c r="P48" s="171"/>
      <c r="Q48" s="172" t="str">
        <f t="shared" si="6"/>
        <v/>
      </c>
      <c r="R48" s="171"/>
      <c r="S48" s="172" t="str">
        <f t="shared" si="7"/>
        <v/>
      </c>
      <c r="T48" s="171"/>
      <c r="U48" s="172" t="str">
        <f t="shared" si="8"/>
        <v/>
      </c>
      <c r="V48" s="171"/>
      <c r="W48" s="172" t="str">
        <f t="shared" si="9"/>
        <v/>
      </c>
      <c r="X48" s="171"/>
      <c r="Y48" s="172" t="str">
        <f t="shared" si="10"/>
        <v/>
      </c>
      <c r="Z48" s="171"/>
      <c r="AA48" s="172" t="str">
        <f t="shared" si="11"/>
        <v/>
      </c>
      <c r="AB48" s="171"/>
      <c r="AC48" s="172" t="str">
        <f t="shared" si="12"/>
        <v/>
      </c>
    </row>
    <row r="49" spans="1:29" ht="15.9" customHeight="1" x14ac:dyDescent="0.2">
      <c r="A49" s="295">
        <v>46</v>
      </c>
      <c r="B49" s="39" t="s">
        <v>284</v>
      </c>
      <c r="C49" s="2">
        <v>3</v>
      </c>
      <c r="D49" s="37" t="s">
        <v>175</v>
      </c>
      <c r="E49" s="163">
        <f t="shared" si="0"/>
        <v>2.75</v>
      </c>
      <c r="F49" s="164">
        <f t="shared" si="1"/>
        <v>46</v>
      </c>
      <c r="G49" s="165">
        <v>1.25</v>
      </c>
      <c r="H49" s="166">
        <v>32</v>
      </c>
      <c r="I49" s="167">
        <f t="shared" si="2"/>
        <v>1.5</v>
      </c>
      <c r="J49" s="166"/>
      <c r="K49" s="167" t="str">
        <f t="shared" si="3"/>
        <v/>
      </c>
      <c r="L49" s="166"/>
      <c r="M49" s="167" t="str">
        <f t="shared" si="4"/>
        <v/>
      </c>
      <c r="N49" s="166"/>
      <c r="O49" s="167" t="str">
        <f t="shared" si="5"/>
        <v/>
      </c>
      <c r="P49" s="166"/>
      <c r="Q49" s="167" t="str">
        <f t="shared" si="6"/>
        <v/>
      </c>
      <c r="R49" s="166"/>
      <c r="S49" s="167" t="str">
        <f t="shared" si="7"/>
        <v/>
      </c>
      <c r="T49" s="166"/>
      <c r="U49" s="167" t="str">
        <f t="shared" si="8"/>
        <v/>
      </c>
      <c r="V49" s="166"/>
      <c r="W49" s="167" t="str">
        <f t="shared" si="9"/>
        <v/>
      </c>
      <c r="X49" s="166"/>
      <c r="Y49" s="167" t="str">
        <f t="shared" si="10"/>
        <v/>
      </c>
      <c r="Z49" s="166"/>
      <c r="AA49" s="167" t="str">
        <f t="shared" si="11"/>
        <v/>
      </c>
      <c r="AB49" s="166"/>
      <c r="AC49" s="167" t="str">
        <f t="shared" si="12"/>
        <v/>
      </c>
    </row>
    <row r="50" spans="1:29" ht="15.9" customHeight="1" x14ac:dyDescent="0.2">
      <c r="A50" s="162">
        <v>47</v>
      </c>
      <c r="B50" s="39" t="s">
        <v>249</v>
      </c>
      <c r="C50" s="2">
        <v>3</v>
      </c>
      <c r="D50" s="37" t="s">
        <v>142</v>
      </c>
      <c r="E50" s="163">
        <f t="shared" si="0"/>
        <v>2.75</v>
      </c>
      <c r="F50" s="164">
        <f t="shared" si="1"/>
        <v>46</v>
      </c>
      <c r="G50" s="165">
        <v>0.75</v>
      </c>
      <c r="H50" s="166"/>
      <c r="I50" s="167" t="str">
        <f t="shared" si="2"/>
        <v/>
      </c>
      <c r="J50" s="166"/>
      <c r="K50" s="167" t="str">
        <f t="shared" si="3"/>
        <v/>
      </c>
      <c r="L50" s="166"/>
      <c r="M50" s="167" t="str">
        <f t="shared" si="4"/>
        <v/>
      </c>
      <c r="N50" s="166">
        <v>16</v>
      </c>
      <c r="O50" s="167">
        <f t="shared" si="5"/>
        <v>2</v>
      </c>
      <c r="P50" s="166"/>
      <c r="Q50" s="167" t="str">
        <f t="shared" si="6"/>
        <v/>
      </c>
      <c r="R50" s="166"/>
      <c r="S50" s="167" t="str">
        <f t="shared" si="7"/>
        <v/>
      </c>
      <c r="T50" s="166"/>
      <c r="U50" s="167" t="str">
        <f t="shared" si="8"/>
        <v/>
      </c>
      <c r="V50" s="166"/>
      <c r="W50" s="167" t="str">
        <f t="shared" si="9"/>
        <v/>
      </c>
      <c r="X50" s="166"/>
      <c r="Y50" s="167" t="str">
        <f t="shared" si="10"/>
        <v/>
      </c>
      <c r="Z50" s="166"/>
      <c r="AA50" s="167" t="str">
        <f t="shared" si="11"/>
        <v/>
      </c>
      <c r="AB50" s="166"/>
      <c r="AC50" s="167" t="str">
        <f t="shared" si="12"/>
        <v/>
      </c>
    </row>
    <row r="51" spans="1:29" ht="15.9" customHeight="1" x14ac:dyDescent="0.2">
      <c r="A51" s="295">
        <v>48</v>
      </c>
      <c r="B51" s="36" t="s">
        <v>396</v>
      </c>
      <c r="C51" s="2">
        <v>1</v>
      </c>
      <c r="D51" s="37" t="s">
        <v>155</v>
      </c>
      <c r="E51" s="163">
        <f t="shared" si="0"/>
        <v>2.5</v>
      </c>
      <c r="F51" s="164">
        <f t="shared" si="1"/>
        <v>48</v>
      </c>
      <c r="G51" s="165">
        <v>0</v>
      </c>
      <c r="H51" s="166"/>
      <c r="I51" s="167" t="str">
        <f t="shared" si="2"/>
        <v/>
      </c>
      <c r="J51" s="166">
        <v>32</v>
      </c>
      <c r="K51" s="167">
        <f t="shared" si="3"/>
        <v>1</v>
      </c>
      <c r="L51" s="166">
        <v>32</v>
      </c>
      <c r="M51" s="167">
        <f t="shared" si="4"/>
        <v>1.5</v>
      </c>
      <c r="N51" s="166"/>
      <c r="O51" s="167" t="str">
        <f t="shared" si="5"/>
        <v/>
      </c>
      <c r="P51" s="166"/>
      <c r="Q51" s="167" t="str">
        <f t="shared" si="6"/>
        <v/>
      </c>
      <c r="R51" s="166"/>
      <c r="S51" s="167" t="str">
        <f t="shared" si="7"/>
        <v/>
      </c>
      <c r="T51" s="166"/>
      <c r="U51" s="167" t="str">
        <f t="shared" si="8"/>
        <v/>
      </c>
      <c r="V51" s="166"/>
      <c r="W51" s="167" t="str">
        <f t="shared" si="9"/>
        <v/>
      </c>
      <c r="X51" s="166"/>
      <c r="Y51" s="167" t="str">
        <f t="shared" si="10"/>
        <v/>
      </c>
      <c r="Z51" s="166"/>
      <c r="AA51" s="167" t="str">
        <f t="shared" si="11"/>
        <v/>
      </c>
      <c r="AB51" s="166"/>
      <c r="AC51" s="167" t="str">
        <f t="shared" si="12"/>
        <v/>
      </c>
    </row>
    <row r="52" spans="1:29" ht="15.9" customHeight="1" x14ac:dyDescent="0.2">
      <c r="A52" s="295">
        <v>49</v>
      </c>
      <c r="B52" s="38" t="s">
        <v>397</v>
      </c>
      <c r="C52" s="2">
        <v>1</v>
      </c>
      <c r="D52" s="37" t="s">
        <v>198</v>
      </c>
      <c r="E52" s="163">
        <f t="shared" si="0"/>
        <v>2.5</v>
      </c>
      <c r="F52" s="164">
        <f t="shared" si="1"/>
        <v>48</v>
      </c>
      <c r="G52" s="165"/>
      <c r="H52" s="166"/>
      <c r="I52" s="167" t="str">
        <f t="shared" si="2"/>
        <v/>
      </c>
      <c r="J52" s="166">
        <v>32</v>
      </c>
      <c r="K52" s="167">
        <f t="shared" si="3"/>
        <v>1</v>
      </c>
      <c r="L52" s="166">
        <v>32</v>
      </c>
      <c r="M52" s="167">
        <f t="shared" si="4"/>
        <v>1.5</v>
      </c>
      <c r="N52" s="166"/>
      <c r="O52" s="167" t="str">
        <f t="shared" si="5"/>
        <v/>
      </c>
      <c r="P52" s="166"/>
      <c r="Q52" s="167" t="str">
        <f t="shared" si="6"/>
        <v/>
      </c>
      <c r="R52" s="166"/>
      <c r="S52" s="167" t="str">
        <f t="shared" si="7"/>
        <v/>
      </c>
      <c r="T52" s="166"/>
      <c r="U52" s="167" t="str">
        <f t="shared" si="8"/>
        <v/>
      </c>
      <c r="V52" s="166"/>
      <c r="W52" s="167" t="str">
        <f t="shared" si="9"/>
        <v/>
      </c>
      <c r="X52" s="166"/>
      <c r="Y52" s="167" t="str">
        <f t="shared" si="10"/>
        <v/>
      </c>
      <c r="Z52" s="166"/>
      <c r="AA52" s="167" t="str">
        <f t="shared" si="11"/>
        <v/>
      </c>
      <c r="AB52" s="166"/>
      <c r="AC52" s="167" t="str">
        <f t="shared" si="12"/>
        <v/>
      </c>
    </row>
    <row r="53" spans="1:29" ht="15.9" customHeight="1" x14ac:dyDescent="0.2">
      <c r="A53" s="162">
        <v>50</v>
      </c>
      <c r="B53" s="39" t="s">
        <v>286</v>
      </c>
      <c r="C53" s="2">
        <v>2</v>
      </c>
      <c r="D53" s="37" t="s">
        <v>187</v>
      </c>
      <c r="E53" s="163">
        <f t="shared" si="0"/>
        <v>2.5</v>
      </c>
      <c r="F53" s="164">
        <f t="shared" si="1"/>
        <v>48</v>
      </c>
      <c r="G53" s="165"/>
      <c r="H53" s="166"/>
      <c r="I53" s="167" t="str">
        <f t="shared" si="2"/>
        <v/>
      </c>
      <c r="J53" s="166">
        <v>32</v>
      </c>
      <c r="K53" s="167">
        <f t="shared" si="3"/>
        <v>1</v>
      </c>
      <c r="L53" s="166">
        <v>32</v>
      </c>
      <c r="M53" s="167">
        <f t="shared" si="4"/>
        <v>1.5</v>
      </c>
      <c r="N53" s="166"/>
      <c r="O53" s="167" t="str">
        <f t="shared" si="5"/>
        <v/>
      </c>
      <c r="P53" s="166"/>
      <c r="Q53" s="167" t="str">
        <f t="shared" si="6"/>
        <v/>
      </c>
      <c r="R53" s="166"/>
      <c r="S53" s="167" t="str">
        <f t="shared" si="7"/>
        <v/>
      </c>
      <c r="T53" s="166"/>
      <c r="U53" s="167" t="str">
        <f t="shared" si="8"/>
        <v/>
      </c>
      <c r="V53" s="166"/>
      <c r="W53" s="167" t="str">
        <f t="shared" si="9"/>
        <v/>
      </c>
      <c r="X53" s="166"/>
      <c r="Y53" s="167" t="str">
        <f t="shared" si="10"/>
        <v/>
      </c>
      <c r="Z53" s="166"/>
      <c r="AA53" s="167" t="str">
        <f t="shared" si="11"/>
        <v/>
      </c>
      <c r="AB53" s="166"/>
      <c r="AC53" s="167" t="str">
        <f t="shared" si="12"/>
        <v/>
      </c>
    </row>
    <row r="54" spans="1:29" ht="15.9" customHeight="1" x14ac:dyDescent="0.2">
      <c r="A54" s="295">
        <v>51</v>
      </c>
      <c r="B54" s="39" t="s">
        <v>398</v>
      </c>
      <c r="C54" s="2">
        <v>2</v>
      </c>
      <c r="D54" s="37" t="s">
        <v>158</v>
      </c>
      <c r="E54" s="163">
        <f t="shared" si="0"/>
        <v>2.5</v>
      </c>
      <c r="F54" s="164">
        <f t="shared" si="1"/>
        <v>48</v>
      </c>
      <c r="G54" s="165"/>
      <c r="H54" s="166"/>
      <c r="I54" s="167" t="str">
        <f t="shared" si="2"/>
        <v/>
      </c>
      <c r="J54" s="166">
        <v>32</v>
      </c>
      <c r="K54" s="167">
        <f t="shared" si="3"/>
        <v>1</v>
      </c>
      <c r="L54" s="166">
        <v>32</v>
      </c>
      <c r="M54" s="167">
        <f t="shared" si="4"/>
        <v>1.5</v>
      </c>
      <c r="N54" s="166"/>
      <c r="O54" s="167" t="str">
        <f t="shared" si="5"/>
        <v/>
      </c>
      <c r="P54" s="166"/>
      <c r="Q54" s="167" t="str">
        <f t="shared" si="6"/>
        <v/>
      </c>
      <c r="R54" s="166"/>
      <c r="S54" s="167" t="str">
        <f t="shared" si="7"/>
        <v/>
      </c>
      <c r="T54" s="166"/>
      <c r="U54" s="167" t="str">
        <f t="shared" si="8"/>
        <v/>
      </c>
      <c r="V54" s="166"/>
      <c r="W54" s="167" t="str">
        <f t="shared" si="9"/>
        <v/>
      </c>
      <c r="X54" s="166"/>
      <c r="Y54" s="167" t="str">
        <f t="shared" si="10"/>
        <v/>
      </c>
      <c r="Z54" s="166"/>
      <c r="AA54" s="167" t="str">
        <f t="shared" si="11"/>
        <v/>
      </c>
      <c r="AB54" s="166"/>
      <c r="AC54" s="167" t="str">
        <f t="shared" si="12"/>
        <v/>
      </c>
    </row>
    <row r="55" spans="1:29" ht="15.9" customHeight="1" x14ac:dyDescent="0.2">
      <c r="A55" s="295">
        <v>52</v>
      </c>
      <c r="B55" s="36" t="s">
        <v>399</v>
      </c>
      <c r="C55" s="40">
        <v>2</v>
      </c>
      <c r="D55" s="37" t="s">
        <v>198</v>
      </c>
      <c r="E55" s="163">
        <f t="shared" si="0"/>
        <v>2.5</v>
      </c>
      <c r="F55" s="164">
        <f t="shared" si="1"/>
        <v>48</v>
      </c>
      <c r="G55" s="165"/>
      <c r="H55" s="166"/>
      <c r="I55" s="167" t="str">
        <f t="shared" si="2"/>
        <v/>
      </c>
      <c r="J55" s="166">
        <v>32</v>
      </c>
      <c r="K55" s="167">
        <f t="shared" si="3"/>
        <v>1</v>
      </c>
      <c r="L55" s="166">
        <v>32</v>
      </c>
      <c r="M55" s="167">
        <f t="shared" si="4"/>
        <v>1.5</v>
      </c>
      <c r="N55" s="166"/>
      <c r="O55" s="167" t="str">
        <f t="shared" si="5"/>
        <v/>
      </c>
      <c r="P55" s="166"/>
      <c r="Q55" s="167" t="str">
        <f t="shared" si="6"/>
        <v/>
      </c>
      <c r="R55" s="166"/>
      <c r="S55" s="167" t="str">
        <f t="shared" si="7"/>
        <v/>
      </c>
      <c r="T55" s="166"/>
      <c r="U55" s="167" t="str">
        <f t="shared" si="8"/>
        <v/>
      </c>
      <c r="V55" s="166"/>
      <c r="W55" s="167" t="str">
        <f t="shared" si="9"/>
        <v/>
      </c>
      <c r="X55" s="166"/>
      <c r="Y55" s="167" t="str">
        <f t="shared" si="10"/>
        <v/>
      </c>
      <c r="Z55" s="166"/>
      <c r="AA55" s="167" t="str">
        <f t="shared" si="11"/>
        <v/>
      </c>
      <c r="AB55" s="166"/>
      <c r="AC55" s="167" t="str">
        <f t="shared" si="12"/>
        <v/>
      </c>
    </row>
    <row r="56" spans="1:29" ht="15.9" customHeight="1" x14ac:dyDescent="0.2">
      <c r="A56" s="162">
        <v>53</v>
      </c>
      <c r="B56" s="39" t="s">
        <v>293</v>
      </c>
      <c r="C56" s="2">
        <v>2</v>
      </c>
      <c r="D56" s="37" t="s">
        <v>143</v>
      </c>
      <c r="E56" s="163">
        <f t="shared" si="0"/>
        <v>2.5</v>
      </c>
      <c r="F56" s="164">
        <f t="shared" si="1"/>
        <v>48</v>
      </c>
      <c r="G56" s="165"/>
      <c r="H56" s="166"/>
      <c r="I56" s="167" t="str">
        <f t="shared" si="2"/>
        <v/>
      </c>
      <c r="J56" s="166">
        <v>32</v>
      </c>
      <c r="K56" s="167">
        <f t="shared" si="3"/>
        <v>1</v>
      </c>
      <c r="L56" s="166">
        <v>32</v>
      </c>
      <c r="M56" s="167">
        <f t="shared" si="4"/>
        <v>1.5</v>
      </c>
      <c r="N56" s="166"/>
      <c r="O56" s="167" t="str">
        <f t="shared" si="5"/>
        <v/>
      </c>
      <c r="P56" s="166"/>
      <c r="Q56" s="167" t="str">
        <f t="shared" si="6"/>
        <v/>
      </c>
      <c r="R56" s="166"/>
      <c r="S56" s="167" t="str">
        <f t="shared" si="7"/>
        <v/>
      </c>
      <c r="T56" s="166"/>
      <c r="U56" s="167" t="str">
        <f t="shared" si="8"/>
        <v/>
      </c>
      <c r="V56" s="166"/>
      <c r="W56" s="167" t="str">
        <f t="shared" si="9"/>
        <v/>
      </c>
      <c r="X56" s="166"/>
      <c r="Y56" s="167" t="str">
        <f t="shared" si="10"/>
        <v/>
      </c>
      <c r="Z56" s="166"/>
      <c r="AA56" s="167" t="str">
        <f t="shared" si="11"/>
        <v/>
      </c>
      <c r="AB56" s="166"/>
      <c r="AC56" s="167" t="str">
        <f t="shared" si="12"/>
        <v/>
      </c>
    </row>
    <row r="57" spans="1:29" ht="15.9" customHeight="1" x14ac:dyDescent="0.2">
      <c r="A57" s="295">
        <v>54</v>
      </c>
      <c r="B57" s="39" t="s">
        <v>248</v>
      </c>
      <c r="C57" s="2">
        <v>3</v>
      </c>
      <c r="D57" s="37" t="s">
        <v>155</v>
      </c>
      <c r="E57" s="163">
        <f t="shared" si="0"/>
        <v>2.25</v>
      </c>
      <c r="F57" s="164">
        <f t="shared" si="1"/>
        <v>54</v>
      </c>
      <c r="G57" s="165">
        <v>0.75</v>
      </c>
      <c r="H57" s="166">
        <v>32</v>
      </c>
      <c r="I57" s="167">
        <f t="shared" si="2"/>
        <v>1.5</v>
      </c>
      <c r="J57" s="166"/>
      <c r="K57" s="167" t="str">
        <f t="shared" si="3"/>
        <v/>
      </c>
      <c r="L57" s="166"/>
      <c r="M57" s="167" t="str">
        <f t="shared" si="4"/>
        <v/>
      </c>
      <c r="N57" s="166"/>
      <c r="O57" s="167" t="str">
        <f t="shared" si="5"/>
        <v/>
      </c>
      <c r="P57" s="166"/>
      <c r="Q57" s="167" t="str">
        <f t="shared" si="6"/>
        <v/>
      </c>
      <c r="R57" s="166"/>
      <c r="S57" s="167" t="str">
        <f t="shared" si="7"/>
        <v/>
      </c>
      <c r="T57" s="166"/>
      <c r="U57" s="167" t="str">
        <f t="shared" si="8"/>
        <v/>
      </c>
      <c r="V57" s="166"/>
      <c r="W57" s="167" t="str">
        <f t="shared" si="9"/>
        <v/>
      </c>
      <c r="X57" s="166"/>
      <c r="Y57" s="167" t="str">
        <f t="shared" si="10"/>
        <v/>
      </c>
      <c r="Z57" s="166"/>
      <c r="AA57" s="167" t="str">
        <f t="shared" si="11"/>
        <v/>
      </c>
      <c r="AB57" s="166"/>
      <c r="AC57" s="167" t="str">
        <f t="shared" si="12"/>
        <v/>
      </c>
    </row>
    <row r="58" spans="1:29" ht="15.9" customHeight="1" x14ac:dyDescent="0.2">
      <c r="A58" s="295">
        <v>55</v>
      </c>
      <c r="B58" s="38" t="s">
        <v>244</v>
      </c>
      <c r="C58" s="2">
        <v>3</v>
      </c>
      <c r="D58" s="37" t="s">
        <v>155</v>
      </c>
      <c r="E58" s="163">
        <f t="shared" si="0"/>
        <v>2</v>
      </c>
      <c r="F58" s="164">
        <f t="shared" si="1"/>
        <v>55</v>
      </c>
      <c r="G58" s="165">
        <v>2</v>
      </c>
      <c r="H58" s="166"/>
      <c r="I58" s="167" t="str">
        <f t="shared" si="2"/>
        <v/>
      </c>
      <c r="J58" s="166"/>
      <c r="K58" s="167" t="str">
        <f t="shared" si="3"/>
        <v/>
      </c>
      <c r="L58" s="166"/>
      <c r="M58" s="167" t="str">
        <f t="shared" si="4"/>
        <v/>
      </c>
      <c r="N58" s="166"/>
      <c r="O58" s="167" t="str">
        <f t="shared" si="5"/>
        <v/>
      </c>
      <c r="P58" s="166"/>
      <c r="Q58" s="167" t="str">
        <f t="shared" si="6"/>
        <v/>
      </c>
      <c r="R58" s="166"/>
      <c r="S58" s="167" t="str">
        <f t="shared" si="7"/>
        <v/>
      </c>
      <c r="T58" s="166"/>
      <c r="U58" s="167" t="str">
        <f t="shared" si="8"/>
        <v/>
      </c>
      <c r="V58" s="166"/>
      <c r="W58" s="167" t="str">
        <f t="shared" si="9"/>
        <v/>
      </c>
      <c r="X58" s="166"/>
      <c r="Y58" s="167" t="str">
        <f t="shared" si="10"/>
        <v/>
      </c>
      <c r="Z58" s="166"/>
      <c r="AA58" s="167" t="str">
        <f t="shared" si="11"/>
        <v/>
      </c>
      <c r="AB58" s="166"/>
      <c r="AC58" s="167" t="str">
        <f t="shared" si="12"/>
        <v/>
      </c>
    </row>
    <row r="59" spans="1:29" ht="15.9" customHeight="1" x14ac:dyDescent="0.2">
      <c r="A59" s="162">
        <v>56</v>
      </c>
      <c r="B59" s="39" t="s">
        <v>400</v>
      </c>
      <c r="C59" s="2">
        <v>3</v>
      </c>
      <c r="D59" s="37" t="s">
        <v>384</v>
      </c>
      <c r="E59" s="163">
        <f t="shared" si="0"/>
        <v>2</v>
      </c>
      <c r="F59" s="164">
        <f t="shared" si="1"/>
        <v>55</v>
      </c>
      <c r="G59" s="165">
        <v>0</v>
      </c>
      <c r="H59" s="166"/>
      <c r="I59" s="167" t="str">
        <f t="shared" si="2"/>
        <v/>
      </c>
      <c r="J59" s="166"/>
      <c r="K59" s="167" t="str">
        <f t="shared" si="3"/>
        <v/>
      </c>
      <c r="L59" s="166"/>
      <c r="M59" s="167" t="str">
        <f t="shared" si="4"/>
        <v/>
      </c>
      <c r="N59" s="166">
        <v>16</v>
      </c>
      <c r="O59" s="167">
        <f t="shared" si="5"/>
        <v>2</v>
      </c>
      <c r="P59" s="166"/>
      <c r="Q59" s="167" t="str">
        <f t="shared" si="6"/>
        <v/>
      </c>
      <c r="R59" s="166"/>
      <c r="S59" s="167" t="str">
        <f t="shared" si="7"/>
        <v/>
      </c>
      <c r="T59" s="166"/>
      <c r="U59" s="167" t="str">
        <f t="shared" si="8"/>
        <v/>
      </c>
      <c r="V59" s="166"/>
      <c r="W59" s="167" t="str">
        <f t="shared" si="9"/>
        <v/>
      </c>
      <c r="X59" s="166"/>
      <c r="Y59" s="167" t="str">
        <f t="shared" si="10"/>
        <v/>
      </c>
      <c r="Z59" s="166"/>
      <c r="AA59" s="167" t="str">
        <f t="shared" si="11"/>
        <v/>
      </c>
      <c r="AB59" s="166"/>
      <c r="AC59" s="167" t="str">
        <f t="shared" si="12"/>
        <v/>
      </c>
    </row>
    <row r="60" spans="1:29" ht="15.9" customHeight="1" x14ac:dyDescent="0.2">
      <c r="A60" s="295">
        <v>57</v>
      </c>
      <c r="B60" s="39" t="s">
        <v>401</v>
      </c>
      <c r="C60" s="2"/>
      <c r="D60" s="37" t="s">
        <v>381</v>
      </c>
      <c r="E60" s="163">
        <f t="shared" si="0"/>
        <v>2</v>
      </c>
      <c r="F60" s="164">
        <f t="shared" si="1"/>
        <v>55</v>
      </c>
      <c r="G60" s="165">
        <v>0</v>
      </c>
      <c r="H60" s="166"/>
      <c r="I60" s="167" t="str">
        <f t="shared" si="2"/>
        <v/>
      </c>
      <c r="J60" s="166"/>
      <c r="K60" s="167" t="str">
        <f t="shared" si="3"/>
        <v/>
      </c>
      <c r="L60" s="166"/>
      <c r="M60" s="167" t="str">
        <f t="shared" si="4"/>
        <v/>
      </c>
      <c r="N60" s="166"/>
      <c r="O60" s="167" t="str">
        <f t="shared" si="5"/>
        <v/>
      </c>
      <c r="P60" s="166"/>
      <c r="Q60" s="167" t="str">
        <f t="shared" si="6"/>
        <v/>
      </c>
      <c r="R60" s="166">
        <v>5</v>
      </c>
      <c r="S60" s="167">
        <f t="shared" si="7"/>
        <v>2</v>
      </c>
      <c r="T60" s="166"/>
      <c r="U60" s="167" t="str">
        <f t="shared" si="8"/>
        <v/>
      </c>
      <c r="V60" s="166"/>
      <c r="W60" s="167" t="str">
        <f t="shared" si="9"/>
        <v/>
      </c>
      <c r="X60" s="166"/>
      <c r="Y60" s="167" t="str">
        <f t="shared" si="10"/>
        <v/>
      </c>
      <c r="Z60" s="166"/>
      <c r="AA60" s="167" t="str">
        <f t="shared" si="11"/>
        <v/>
      </c>
      <c r="AB60" s="166"/>
      <c r="AC60" s="167" t="str">
        <f t="shared" si="12"/>
        <v/>
      </c>
    </row>
    <row r="61" spans="1:29" ht="15.9" customHeight="1" x14ac:dyDescent="0.2">
      <c r="A61" s="295">
        <v>58</v>
      </c>
      <c r="B61" s="39" t="s">
        <v>217</v>
      </c>
      <c r="C61" s="2"/>
      <c r="D61" s="37" t="s">
        <v>193</v>
      </c>
      <c r="E61" s="163">
        <f t="shared" si="0"/>
        <v>2</v>
      </c>
      <c r="F61" s="164">
        <f t="shared" si="1"/>
        <v>55</v>
      </c>
      <c r="G61" s="165">
        <v>0</v>
      </c>
      <c r="H61" s="166"/>
      <c r="I61" s="167" t="str">
        <f t="shared" si="2"/>
        <v/>
      </c>
      <c r="J61" s="166"/>
      <c r="K61" s="167" t="str">
        <f t="shared" si="3"/>
        <v/>
      </c>
      <c r="L61" s="166"/>
      <c r="M61" s="167" t="str">
        <f t="shared" si="4"/>
        <v/>
      </c>
      <c r="N61" s="166"/>
      <c r="O61" s="167" t="str">
        <f t="shared" si="5"/>
        <v/>
      </c>
      <c r="P61" s="166"/>
      <c r="Q61" s="167" t="str">
        <f t="shared" si="6"/>
        <v/>
      </c>
      <c r="R61" s="166">
        <v>6</v>
      </c>
      <c r="S61" s="167">
        <f t="shared" si="7"/>
        <v>2</v>
      </c>
      <c r="T61" s="166"/>
      <c r="U61" s="167" t="str">
        <f t="shared" si="8"/>
        <v/>
      </c>
      <c r="V61" s="166"/>
      <c r="W61" s="167" t="str">
        <f t="shared" si="9"/>
        <v/>
      </c>
      <c r="X61" s="166"/>
      <c r="Y61" s="167" t="str">
        <f t="shared" si="10"/>
        <v/>
      </c>
      <c r="Z61" s="166"/>
      <c r="AA61" s="167" t="str">
        <f t="shared" si="11"/>
        <v/>
      </c>
      <c r="AB61" s="166"/>
      <c r="AC61" s="167" t="str">
        <f t="shared" si="12"/>
        <v/>
      </c>
    </row>
    <row r="62" spans="1:29" ht="15.9" customHeight="1" x14ac:dyDescent="0.2">
      <c r="A62" s="162">
        <v>59</v>
      </c>
      <c r="B62" s="39" t="s">
        <v>218</v>
      </c>
      <c r="C62" s="2">
        <v>3</v>
      </c>
      <c r="D62" s="37" t="s">
        <v>219</v>
      </c>
      <c r="E62" s="163">
        <f t="shared" si="0"/>
        <v>1.5</v>
      </c>
      <c r="F62" s="164">
        <f t="shared" si="1"/>
        <v>59</v>
      </c>
      <c r="G62" s="165">
        <v>1.5</v>
      </c>
      <c r="H62" s="166"/>
      <c r="I62" s="167" t="str">
        <f t="shared" si="2"/>
        <v/>
      </c>
      <c r="J62" s="166"/>
      <c r="K62" s="167" t="str">
        <f t="shared" si="3"/>
        <v/>
      </c>
      <c r="L62" s="166"/>
      <c r="M62" s="167" t="str">
        <f t="shared" si="4"/>
        <v/>
      </c>
      <c r="N62" s="166"/>
      <c r="O62" s="167" t="str">
        <f t="shared" si="5"/>
        <v/>
      </c>
      <c r="P62" s="166"/>
      <c r="Q62" s="167" t="str">
        <f t="shared" si="6"/>
        <v/>
      </c>
      <c r="R62" s="166"/>
      <c r="S62" s="167" t="str">
        <f t="shared" si="7"/>
        <v/>
      </c>
      <c r="T62" s="166"/>
      <c r="U62" s="167" t="str">
        <f t="shared" si="8"/>
        <v/>
      </c>
      <c r="V62" s="166"/>
      <c r="W62" s="167" t="str">
        <f t="shared" si="9"/>
        <v/>
      </c>
      <c r="X62" s="166"/>
      <c r="Y62" s="167" t="str">
        <f t="shared" si="10"/>
        <v/>
      </c>
      <c r="Z62" s="166"/>
      <c r="AA62" s="167" t="str">
        <f t="shared" si="11"/>
        <v/>
      </c>
      <c r="AB62" s="166"/>
      <c r="AC62" s="167" t="str">
        <f t="shared" si="12"/>
        <v/>
      </c>
    </row>
    <row r="63" spans="1:29" ht="15.9" customHeight="1" x14ac:dyDescent="0.2">
      <c r="A63" s="295">
        <v>60</v>
      </c>
      <c r="B63" s="38" t="s">
        <v>402</v>
      </c>
      <c r="C63" s="2">
        <v>3</v>
      </c>
      <c r="D63" s="37" t="s">
        <v>198</v>
      </c>
      <c r="E63" s="163">
        <f t="shared" si="0"/>
        <v>1.5</v>
      </c>
      <c r="F63" s="164">
        <f t="shared" si="1"/>
        <v>59</v>
      </c>
      <c r="G63" s="165">
        <v>0</v>
      </c>
      <c r="H63" s="166">
        <v>32</v>
      </c>
      <c r="I63" s="167">
        <f t="shared" si="2"/>
        <v>1.5</v>
      </c>
      <c r="J63" s="166"/>
      <c r="K63" s="167" t="str">
        <f t="shared" si="3"/>
        <v/>
      </c>
      <c r="L63" s="166"/>
      <c r="M63" s="167" t="str">
        <f t="shared" si="4"/>
        <v/>
      </c>
      <c r="N63" s="166"/>
      <c r="O63" s="167" t="str">
        <f t="shared" si="5"/>
        <v/>
      </c>
      <c r="P63" s="166"/>
      <c r="Q63" s="167" t="str">
        <f t="shared" si="6"/>
        <v/>
      </c>
      <c r="R63" s="166"/>
      <c r="S63" s="167" t="str">
        <f t="shared" si="7"/>
        <v/>
      </c>
      <c r="T63" s="166"/>
      <c r="U63" s="167" t="str">
        <f t="shared" si="8"/>
        <v/>
      </c>
      <c r="V63" s="166"/>
      <c r="W63" s="167" t="str">
        <f t="shared" si="9"/>
        <v/>
      </c>
      <c r="X63" s="166"/>
      <c r="Y63" s="167" t="str">
        <f t="shared" si="10"/>
        <v/>
      </c>
      <c r="Z63" s="166"/>
      <c r="AA63" s="167" t="str">
        <f t="shared" si="11"/>
        <v/>
      </c>
      <c r="AB63" s="166"/>
      <c r="AC63" s="167" t="str">
        <f t="shared" si="12"/>
        <v/>
      </c>
    </row>
    <row r="64" spans="1:29" ht="15.9" customHeight="1" x14ac:dyDescent="0.2">
      <c r="A64" s="295">
        <v>61</v>
      </c>
      <c r="B64" s="41" t="s">
        <v>291</v>
      </c>
      <c r="C64" s="42">
        <v>2</v>
      </c>
      <c r="D64" s="43" t="s">
        <v>198</v>
      </c>
      <c r="E64" s="168">
        <f t="shared" si="0"/>
        <v>1.5</v>
      </c>
      <c r="F64" s="169">
        <f t="shared" si="1"/>
        <v>59</v>
      </c>
      <c r="G64" s="170">
        <v>0</v>
      </c>
      <c r="H64" s="171">
        <v>32</v>
      </c>
      <c r="I64" s="172">
        <f t="shared" si="2"/>
        <v>1.5</v>
      </c>
      <c r="J64" s="171"/>
      <c r="K64" s="172" t="str">
        <f t="shared" si="3"/>
        <v/>
      </c>
      <c r="L64" s="171"/>
      <c r="M64" s="172" t="str">
        <f t="shared" si="4"/>
        <v/>
      </c>
      <c r="N64" s="171"/>
      <c r="O64" s="172" t="str">
        <f t="shared" si="5"/>
        <v/>
      </c>
      <c r="P64" s="171"/>
      <c r="Q64" s="172" t="str">
        <f t="shared" si="6"/>
        <v/>
      </c>
      <c r="R64" s="171"/>
      <c r="S64" s="172" t="str">
        <f t="shared" si="7"/>
        <v/>
      </c>
      <c r="T64" s="171"/>
      <c r="U64" s="172" t="str">
        <f t="shared" si="8"/>
        <v/>
      </c>
      <c r="V64" s="171"/>
      <c r="W64" s="172" t="str">
        <f t="shared" si="9"/>
        <v/>
      </c>
      <c r="X64" s="171"/>
      <c r="Y64" s="172" t="str">
        <f t="shared" si="10"/>
        <v/>
      </c>
      <c r="Z64" s="171"/>
      <c r="AA64" s="172" t="str">
        <f t="shared" si="11"/>
        <v/>
      </c>
      <c r="AB64" s="171"/>
      <c r="AC64" s="172" t="str">
        <f t="shared" si="12"/>
        <v/>
      </c>
    </row>
    <row r="65" spans="1:29" ht="15.9" customHeight="1" x14ac:dyDescent="0.2">
      <c r="A65" s="162">
        <v>62</v>
      </c>
      <c r="B65" s="44" t="s">
        <v>403</v>
      </c>
      <c r="C65" s="42">
        <v>3</v>
      </c>
      <c r="D65" s="43" t="s">
        <v>188</v>
      </c>
      <c r="E65" s="168">
        <f t="shared" si="0"/>
        <v>1.5</v>
      </c>
      <c r="F65" s="169">
        <f t="shared" si="1"/>
        <v>59</v>
      </c>
      <c r="G65" s="170">
        <v>0</v>
      </c>
      <c r="H65" s="171">
        <v>32</v>
      </c>
      <c r="I65" s="172">
        <f t="shared" si="2"/>
        <v>1.5</v>
      </c>
      <c r="J65" s="171"/>
      <c r="K65" s="172" t="str">
        <f t="shared" si="3"/>
        <v/>
      </c>
      <c r="L65" s="171"/>
      <c r="M65" s="172" t="str">
        <f t="shared" si="4"/>
        <v/>
      </c>
      <c r="N65" s="171"/>
      <c r="O65" s="172" t="str">
        <f t="shared" si="5"/>
        <v/>
      </c>
      <c r="P65" s="171"/>
      <c r="Q65" s="172" t="str">
        <f t="shared" si="6"/>
        <v/>
      </c>
      <c r="R65" s="171"/>
      <c r="S65" s="172" t="str">
        <f t="shared" si="7"/>
        <v/>
      </c>
      <c r="T65" s="171"/>
      <c r="U65" s="172" t="str">
        <f t="shared" si="8"/>
        <v/>
      </c>
      <c r="V65" s="171"/>
      <c r="W65" s="172" t="str">
        <f t="shared" si="9"/>
        <v/>
      </c>
      <c r="X65" s="171"/>
      <c r="Y65" s="172" t="str">
        <f t="shared" si="10"/>
        <v/>
      </c>
      <c r="Z65" s="171"/>
      <c r="AA65" s="172" t="str">
        <f t="shared" si="11"/>
        <v/>
      </c>
      <c r="AB65" s="171"/>
      <c r="AC65" s="172" t="str">
        <f t="shared" si="12"/>
        <v/>
      </c>
    </row>
    <row r="66" spans="1:29" ht="15.9" customHeight="1" x14ac:dyDescent="0.2">
      <c r="A66" s="295">
        <v>63</v>
      </c>
      <c r="B66" s="36" t="s">
        <v>404</v>
      </c>
      <c r="C66" s="2">
        <v>1</v>
      </c>
      <c r="D66" s="37" t="s">
        <v>405</v>
      </c>
      <c r="E66" s="163">
        <f t="shared" si="0"/>
        <v>1.5</v>
      </c>
      <c r="F66" s="164">
        <f t="shared" si="1"/>
        <v>59</v>
      </c>
      <c r="G66" s="165"/>
      <c r="H66" s="166"/>
      <c r="I66" s="167" t="str">
        <f t="shared" si="2"/>
        <v/>
      </c>
      <c r="J66" s="166"/>
      <c r="K66" s="167" t="str">
        <f t="shared" si="3"/>
        <v/>
      </c>
      <c r="L66" s="166">
        <v>32</v>
      </c>
      <c r="M66" s="167">
        <f t="shared" si="4"/>
        <v>1.5</v>
      </c>
      <c r="N66" s="166"/>
      <c r="O66" s="167" t="str">
        <f t="shared" si="5"/>
        <v/>
      </c>
      <c r="P66" s="166"/>
      <c r="Q66" s="167" t="str">
        <f t="shared" si="6"/>
        <v/>
      </c>
      <c r="R66" s="166"/>
      <c r="S66" s="167" t="str">
        <f t="shared" si="7"/>
        <v/>
      </c>
      <c r="T66" s="166"/>
      <c r="U66" s="167" t="str">
        <f t="shared" si="8"/>
        <v/>
      </c>
      <c r="V66" s="166"/>
      <c r="W66" s="167" t="str">
        <f t="shared" si="9"/>
        <v/>
      </c>
      <c r="X66" s="166"/>
      <c r="Y66" s="167" t="str">
        <f t="shared" si="10"/>
        <v/>
      </c>
      <c r="Z66" s="166"/>
      <c r="AA66" s="167" t="str">
        <f t="shared" si="11"/>
        <v/>
      </c>
      <c r="AB66" s="166"/>
      <c r="AC66" s="167" t="str">
        <f t="shared" si="12"/>
        <v/>
      </c>
    </row>
    <row r="67" spans="1:29" ht="15.9" customHeight="1" x14ac:dyDescent="0.2">
      <c r="A67" s="295">
        <v>64</v>
      </c>
      <c r="B67" s="36" t="s">
        <v>406</v>
      </c>
      <c r="C67" s="2">
        <v>2</v>
      </c>
      <c r="D67" s="37" t="s">
        <v>407</v>
      </c>
      <c r="E67" s="163">
        <f t="shared" si="0"/>
        <v>1.5</v>
      </c>
      <c r="F67" s="164">
        <f t="shared" si="1"/>
        <v>59</v>
      </c>
      <c r="G67" s="165"/>
      <c r="H67" s="166"/>
      <c r="I67" s="167" t="str">
        <f t="shared" si="2"/>
        <v/>
      </c>
      <c r="J67" s="166"/>
      <c r="K67" s="167" t="str">
        <f t="shared" si="3"/>
        <v/>
      </c>
      <c r="L67" s="166">
        <v>32</v>
      </c>
      <c r="M67" s="167">
        <f t="shared" si="4"/>
        <v>1.5</v>
      </c>
      <c r="N67" s="166"/>
      <c r="O67" s="167" t="str">
        <f t="shared" si="5"/>
        <v/>
      </c>
      <c r="P67" s="166"/>
      <c r="Q67" s="167" t="str">
        <f t="shared" si="6"/>
        <v/>
      </c>
      <c r="R67" s="166"/>
      <c r="S67" s="167" t="str">
        <f t="shared" si="7"/>
        <v/>
      </c>
      <c r="T67" s="166"/>
      <c r="U67" s="167" t="str">
        <f t="shared" si="8"/>
        <v/>
      </c>
      <c r="V67" s="166"/>
      <c r="W67" s="167" t="str">
        <f t="shared" si="9"/>
        <v/>
      </c>
      <c r="X67" s="166"/>
      <c r="Y67" s="167" t="str">
        <f t="shared" si="10"/>
        <v/>
      </c>
      <c r="Z67" s="166"/>
      <c r="AA67" s="167" t="str">
        <f t="shared" si="11"/>
        <v/>
      </c>
      <c r="AB67" s="166"/>
      <c r="AC67" s="167" t="str">
        <f t="shared" si="12"/>
        <v/>
      </c>
    </row>
    <row r="68" spans="1:29" ht="15.9" customHeight="1" x14ac:dyDescent="0.2">
      <c r="A68" s="162">
        <v>65</v>
      </c>
      <c r="B68" s="36" t="s">
        <v>408</v>
      </c>
      <c r="C68" s="296">
        <v>1</v>
      </c>
      <c r="D68" s="37" t="s">
        <v>137</v>
      </c>
      <c r="E68" s="163">
        <f t="shared" ref="E68:E108" si="13">SUM(G68,I68,K68,M68,O68,Q68,S68,U68,W68,Y68,AA68,AC68)</f>
        <v>1.5</v>
      </c>
      <c r="F68" s="164">
        <f t="shared" ref="F68:F108" si="14">RANK(E68,$E$4:$E$108)</f>
        <v>59</v>
      </c>
      <c r="G68" s="165"/>
      <c r="H68" s="166"/>
      <c r="I68" s="167" t="str">
        <f t="shared" ref="I68:I108" si="15">IF(H68="","",VLOOKUP(H68,H$116:I$136,2))</f>
        <v/>
      </c>
      <c r="J68" s="166"/>
      <c r="K68" s="167" t="str">
        <f t="shared" ref="K68:K108" si="16">IF(J68="","",VLOOKUP(J68,J$116:K$136,2))</f>
        <v/>
      </c>
      <c r="L68" s="166">
        <v>32</v>
      </c>
      <c r="M68" s="167">
        <f t="shared" ref="M68:M108" si="17">IF(L68="","",VLOOKUP(L68,L$116:M$136,2))</f>
        <v>1.5</v>
      </c>
      <c r="N68" s="166"/>
      <c r="O68" s="167" t="str">
        <f t="shared" ref="O68:O108" si="18">IF(N68="","",VLOOKUP(N68,N$116:O$138,2))</f>
        <v/>
      </c>
      <c r="P68" s="166"/>
      <c r="Q68" s="167" t="str">
        <f t="shared" ref="Q68:Q108" si="19">IF(P68="","",VLOOKUP(P68,P$116:Q$136,2))</f>
        <v/>
      </c>
      <c r="R68" s="166"/>
      <c r="S68" s="167" t="str">
        <f t="shared" ref="S68:S108" si="20">IF(R68="","",VLOOKUP(R68,R$116:S$138,2))</f>
        <v/>
      </c>
      <c r="T68" s="166"/>
      <c r="U68" s="167" t="str">
        <f t="shared" ref="U68:U108" si="21">IF(T68="","",VLOOKUP(T68,T$116:U$136,2))</f>
        <v/>
      </c>
      <c r="V68" s="166"/>
      <c r="W68" s="167" t="str">
        <f t="shared" ref="W68:W108" si="22">IF(V68="","",VLOOKUP(V68,V$116:W$136,2))</f>
        <v/>
      </c>
      <c r="X68" s="166"/>
      <c r="Y68" s="167" t="str">
        <f t="shared" ref="Y68:Y108" si="23">IF(X68="","",VLOOKUP(X68,X$116:Y$138,2))</f>
        <v/>
      </c>
      <c r="Z68" s="166"/>
      <c r="AA68" s="167" t="str">
        <f t="shared" ref="AA68:AA108" si="24">IF(Z68="","",VLOOKUP(Z68,Z$116:AA$136,2))</f>
        <v/>
      </c>
      <c r="AB68" s="166"/>
      <c r="AC68" s="167" t="str">
        <f t="shared" ref="AC68:AC108" si="25">IF(AB68="","",VLOOKUP(AB68,AB$116:AC$136,2))</f>
        <v/>
      </c>
    </row>
    <row r="69" spans="1:29" ht="15.9" customHeight="1" x14ac:dyDescent="0.2">
      <c r="A69" s="295">
        <v>66</v>
      </c>
      <c r="B69" s="36" t="s">
        <v>409</v>
      </c>
      <c r="C69" s="2">
        <v>1</v>
      </c>
      <c r="D69" s="37" t="s">
        <v>407</v>
      </c>
      <c r="E69" s="163">
        <f t="shared" si="13"/>
        <v>1.5</v>
      </c>
      <c r="F69" s="164">
        <f t="shared" si="14"/>
        <v>59</v>
      </c>
      <c r="G69" s="165"/>
      <c r="H69" s="166"/>
      <c r="I69" s="167" t="str">
        <f t="shared" si="15"/>
        <v/>
      </c>
      <c r="J69" s="166"/>
      <c r="K69" s="167" t="str">
        <f t="shared" si="16"/>
        <v/>
      </c>
      <c r="L69" s="166">
        <v>32</v>
      </c>
      <c r="M69" s="167">
        <f t="shared" si="17"/>
        <v>1.5</v>
      </c>
      <c r="N69" s="166"/>
      <c r="O69" s="167" t="str">
        <f t="shared" si="18"/>
        <v/>
      </c>
      <c r="P69" s="166"/>
      <c r="Q69" s="167" t="str">
        <f t="shared" si="19"/>
        <v/>
      </c>
      <c r="R69" s="166"/>
      <c r="S69" s="167" t="str">
        <f t="shared" si="20"/>
        <v/>
      </c>
      <c r="T69" s="166"/>
      <c r="U69" s="167" t="str">
        <f t="shared" si="21"/>
        <v/>
      </c>
      <c r="V69" s="166"/>
      <c r="W69" s="167" t="str">
        <f t="shared" si="22"/>
        <v/>
      </c>
      <c r="X69" s="166"/>
      <c r="Y69" s="167" t="str">
        <f t="shared" si="23"/>
        <v/>
      </c>
      <c r="Z69" s="166"/>
      <c r="AA69" s="167" t="str">
        <f t="shared" si="24"/>
        <v/>
      </c>
      <c r="AB69" s="166"/>
      <c r="AC69" s="167" t="str">
        <f t="shared" si="25"/>
        <v/>
      </c>
    </row>
    <row r="70" spans="1:29" ht="15.9" customHeight="1" x14ac:dyDescent="0.2">
      <c r="A70" s="295">
        <v>67</v>
      </c>
      <c r="B70" s="36" t="s">
        <v>410</v>
      </c>
      <c r="C70" s="2">
        <v>1</v>
      </c>
      <c r="D70" s="37" t="s">
        <v>137</v>
      </c>
      <c r="E70" s="163">
        <f t="shared" si="13"/>
        <v>1.5</v>
      </c>
      <c r="F70" s="164">
        <f t="shared" si="14"/>
        <v>59</v>
      </c>
      <c r="G70" s="165"/>
      <c r="H70" s="166"/>
      <c r="I70" s="167" t="str">
        <f t="shared" si="15"/>
        <v/>
      </c>
      <c r="J70" s="166"/>
      <c r="K70" s="167" t="str">
        <f t="shared" si="16"/>
        <v/>
      </c>
      <c r="L70" s="166">
        <v>32</v>
      </c>
      <c r="M70" s="167">
        <f t="shared" si="17"/>
        <v>1.5</v>
      </c>
      <c r="N70" s="166"/>
      <c r="O70" s="167" t="str">
        <f t="shared" si="18"/>
        <v/>
      </c>
      <c r="P70" s="166"/>
      <c r="Q70" s="167" t="str">
        <f t="shared" si="19"/>
        <v/>
      </c>
      <c r="R70" s="166"/>
      <c r="S70" s="167" t="str">
        <f t="shared" si="20"/>
        <v/>
      </c>
      <c r="T70" s="166"/>
      <c r="U70" s="167" t="str">
        <f t="shared" si="21"/>
        <v/>
      </c>
      <c r="V70" s="166"/>
      <c r="W70" s="167" t="str">
        <f t="shared" si="22"/>
        <v/>
      </c>
      <c r="X70" s="166"/>
      <c r="Y70" s="167" t="str">
        <f t="shared" si="23"/>
        <v/>
      </c>
      <c r="Z70" s="166"/>
      <c r="AA70" s="167" t="str">
        <f t="shared" si="24"/>
        <v/>
      </c>
      <c r="AB70" s="166"/>
      <c r="AC70" s="167" t="str">
        <f t="shared" si="25"/>
        <v/>
      </c>
    </row>
    <row r="71" spans="1:29" ht="15.9" customHeight="1" x14ac:dyDescent="0.2">
      <c r="A71" s="162">
        <v>68</v>
      </c>
      <c r="B71" s="38" t="s">
        <v>411</v>
      </c>
      <c r="C71" s="2"/>
      <c r="D71" s="37" t="s">
        <v>182</v>
      </c>
      <c r="E71" s="163">
        <f t="shared" si="13"/>
        <v>1</v>
      </c>
      <c r="F71" s="164">
        <f t="shared" si="14"/>
        <v>68</v>
      </c>
      <c r="G71" s="165">
        <v>0</v>
      </c>
      <c r="H71" s="166"/>
      <c r="I71" s="167" t="str">
        <f t="shared" si="15"/>
        <v/>
      </c>
      <c r="J71" s="166"/>
      <c r="K71" s="167" t="str">
        <f t="shared" si="16"/>
        <v/>
      </c>
      <c r="L71" s="166"/>
      <c r="M71" s="167" t="str">
        <f t="shared" si="17"/>
        <v/>
      </c>
      <c r="N71" s="166"/>
      <c r="O71" s="167" t="str">
        <f t="shared" si="18"/>
        <v/>
      </c>
      <c r="P71" s="166"/>
      <c r="Q71" s="167" t="str">
        <f t="shared" si="19"/>
        <v/>
      </c>
      <c r="R71" s="166">
        <v>7</v>
      </c>
      <c r="S71" s="167">
        <f t="shared" si="20"/>
        <v>1</v>
      </c>
      <c r="T71" s="166"/>
      <c r="U71" s="167" t="str">
        <f t="shared" si="21"/>
        <v/>
      </c>
      <c r="V71" s="166"/>
      <c r="W71" s="167" t="str">
        <f t="shared" si="22"/>
        <v/>
      </c>
      <c r="X71" s="166"/>
      <c r="Y71" s="167" t="str">
        <f t="shared" si="23"/>
        <v/>
      </c>
      <c r="Z71" s="166"/>
      <c r="AA71" s="167" t="str">
        <f t="shared" si="24"/>
        <v/>
      </c>
      <c r="AB71" s="166"/>
      <c r="AC71" s="167" t="str">
        <f t="shared" si="25"/>
        <v/>
      </c>
    </row>
    <row r="72" spans="1:29" ht="15.9" customHeight="1" x14ac:dyDescent="0.2">
      <c r="A72" s="295">
        <v>69</v>
      </c>
      <c r="B72" s="36" t="s">
        <v>412</v>
      </c>
      <c r="C72" s="2"/>
      <c r="D72" s="37" t="s">
        <v>173</v>
      </c>
      <c r="E72" s="163">
        <f t="shared" si="13"/>
        <v>1</v>
      </c>
      <c r="F72" s="164">
        <f t="shared" si="14"/>
        <v>68</v>
      </c>
      <c r="G72" s="165">
        <v>0</v>
      </c>
      <c r="H72" s="166"/>
      <c r="I72" s="167" t="str">
        <f t="shared" si="15"/>
        <v/>
      </c>
      <c r="J72" s="166"/>
      <c r="K72" s="167" t="str">
        <f t="shared" si="16"/>
        <v/>
      </c>
      <c r="L72" s="166"/>
      <c r="M72" s="167" t="str">
        <f t="shared" si="17"/>
        <v/>
      </c>
      <c r="N72" s="166"/>
      <c r="O72" s="167" t="str">
        <f t="shared" si="18"/>
        <v/>
      </c>
      <c r="P72" s="166"/>
      <c r="Q72" s="167" t="str">
        <f t="shared" si="19"/>
        <v/>
      </c>
      <c r="R72" s="166">
        <v>8</v>
      </c>
      <c r="S72" s="167">
        <f t="shared" si="20"/>
        <v>1</v>
      </c>
      <c r="T72" s="166"/>
      <c r="U72" s="167" t="str">
        <f t="shared" si="21"/>
        <v/>
      </c>
      <c r="V72" s="166"/>
      <c r="W72" s="167" t="str">
        <f t="shared" si="22"/>
        <v/>
      </c>
      <c r="X72" s="166"/>
      <c r="Y72" s="167" t="str">
        <f t="shared" si="23"/>
        <v/>
      </c>
      <c r="Z72" s="166"/>
      <c r="AA72" s="167" t="str">
        <f t="shared" si="24"/>
        <v/>
      </c>
      <c r="AB72" s="166"/>
      <c r="AC72" s="167" t="str">
        <f t="shared" si="25"/>
        <v/>
      </c>
    </row>
    <row r="73" spans="1:29" ht="15.9" customHeight="1" x14ac:dyDescent="0.2">
      <c r="A73" s="295">
        <v>70</v>
      </c>
      <c r="B73" s="41" t="s">
        <v>413</v>
      </c>
      <c r="C73" s="42">
        <v>2</v>
      </c>
      <c r="D73" s="43" t="s">
        <v>159</v>
      </c>
      <c r="E73" s="168">
        <f t="shared" si="13"/>
        <v>1</v>
      </c>
      <c r="F73" s="169">
        <f t="shared" si="14"/>
        <v>68</v>
      </c>
      <c r="G73" s="170"/>
      <c r="H73" s="171"/>
      <c r="I73" s="172" t="str">
        <f t="shared" si="15"/>
        <v/>
      </c>
      <c r="J73" s="171">
        <v>32</v>
      </c>
      <c r="K73" s="172">
        <f t="shared" si="16"/>
        <v>1</v>
      </c>
      <c r="L73" s="171"/>
      <c r="M73" s="172" t="str">
        <f t="shared" si="17"/>
        <v/>
      </c>
      <c r="N73" s="171"/>
      <c r="O73" s="172" t="str">
        <f t="shared" si="18"/>
        <v/>
      </c>
      <c r="P73" s="171"/>
      <c r="Q73" s="172" t="str">
        <f t="shared" si="19"/>
        <v/>
      </c>
      <c r="R73" s="171"/>
      <c r="S73" s="172" t="str">
        <f t="shared" si="20"/>
        <v/>
      </c>
      <c r="T73" s="171"/>
      <c r="U73" s="172" t="str">
        <f t="shared" si="21"/>
        <v/>
      </c>
      <c r="V73" s="171"/>
      <c r="W73" s="172" t="str">
        <f t="shared" si="22"/>
        <v/>
      </c>
      <c r="X73" s="171"/>
      <c r="Y73" s="172" t="str">
        <f t="shared" si="23"/>
        <v/>
      </c>
      <c r="Z73" s="171"/>
      <c r="AA73" s="172" t="str">
        <f t="shared" si="24"/>
        <v/>
      </c>
      <c r="AB73" s="171"/>
      <c r="AC73" s="172" t="str">
        <f t="shared" si="25"/>
        <v/>
      </c>
    </row>
    <row r="74" spans="1:29" ht="15.9" customHeight="1" x14ac:dyDescent="0.2">
      <c r="A74" s="162">
        <v>71</v>
      </c>
      <c r="B74" s="36" t="s">
        <v>414</v>
      </c>
      <c r="C74" s="2">
        <v>1</v>
      </c>
      <c r="D74" s="37" t="s">
        <v>155</v>
      </c>
      <c r="E74" s="163">
        <f t="shared" si="13"/>
        <v>1</v>
      </c>
      <c r="F74" s="164">
        <f t="shared" si="14"/>
        <v>68</v>
      </c>
      <c r="G74" s="165"/>
      <c r="H74" s="166"/>
      <c r="I74" s="167" t="str">
        <f t="shared" si="15"/>
        <v/>
      </c>
      <c r="J74" s="166">
        <v>32</v>
      </c>
      <c r="K74" s="167">
        <f t="shared" si="16"/>
        <v>1</v>
      </c>
      <c r="L74" s="166"/>
      <c r="M74" s="167" t="str">
        <f t="shared" si="17"/>
        <v/>
      </c>
      <c r="N74" s="166"/>
      <c r="O74" s="167" t="str">
        <f t="shared" si="18"/>
        <v/>
      </c>
      <c r="P74" s="166"/>
      <c r="Q74" s="167" t="str">
        <f t="shared" si="19"/>
        <v/>
      </c>
      <c r="R74" s="166"/>
      <c r="S74" s="167" t="str">
        <f t="shared" si="20"/>
        <v/>
      </c>
      <c r="T74" s="166"/>
      <c r="U74" s="167" t="str">
        <f t="shared" si="21"/>
        <v/>
      </c>
      <c r="V74" s="166"/>
      <c r="W74" s="167" t="str">
        <f t="shared" si="22"/>
        <v/>
      </c>
      <c r="X74" s="166"/>
      <c r="Y74" s="167" t="str">
        <f t="shared" si="23"/>
        <v/>
      </c>
      <c r="Z74" s="166"/>
      <c r="AA74" s="167" t="str">
        <f t="shared" si="24"/>
        <v/>
      </c>
      <c r="AB74" s="166"/>
      <c r="AC74" s="167" t="str">
        <f t="shared" si="25"/>
        <v/>
      </c>
    </row>
    <row r="75" spans="1:29" ht="15.9" customHeight="1" x14ac:dyDescent="0.2">
      <c r="A75" s="295">
        <v>72</v>
      </c>
      <c r="B75" s="36" t="s">
        <v>294</v>
      </c>
      <c r="C75" s="2">
        <v>2</v>
      </c>
      <c r="D75" s="37" t="s">
        <v>143</v>
      </c>
      <c r="E75" s="163">
        <f t="shared" si="13"/>
        <v>1</v>
      </c>
      <c r="F75" s="164">
        <f t="shared" si="14"/>
        <v>68</v>
      </c>
      <c r="G75" s="165"/>
      <c r="H75" s="166"/>
      <c r="I75" s="167" t="str">
        <f t="shared" si="15"/>
        <v/>
      </c>
      <c r="J75" s="166">
        <v>32</v>
      </c>
      <c r="K75" s="167">
        <f t="shared" si="16"/>
        <v>1</v>
      </c>
      <c r="L75" s="166"/>
      <c r="M75" s="167" t="str">
        <f t="shared" si="17"/>
        <v/>
      </c>
      <c r="N75" s="166"/>
      <c r="O75" s="167" t="str">
        <f t="shared" si="18"/>
        <v/>
      </c>
      <c r="P75" s="166"/>
      <c r="Q75" s="167" t="str">
        <f t="shared" si="19"/>
        <v/>
      </c>
      <c r="R75" s="166"/>
      <c r="S75" s="167" t="str">
        <f t="shared" si="20"/>
        <v/>
      </c>
      <c r="T75" s="166"/>
      <c r="U75" s="167" t="str">
        <f t="shared" si="21"/>
        <v/>
      </c>
      <c r="V75" s="166"/>
      <c r="W75" s="167" t="str">
        <f t="shared" si="22"/>
        <v/>
      </c>
      <c r="X75" s="166"/>
      <c r="Y75" s="167" t="str">
        <f t="shared" si="23"/>
        <v/>
      </c>
      <c r="Z75" s="166"/>
      <c r="AA75" s="167" t="str">
        <f t="shared" si="24"/>
        <v/>
      </c>
      <c r="AB75" s="166"/>
      <c r="AC75" s="167" t="str">
        <f t="shared" si="25"/>
        <v/>
      </c>
    </row>
    <row r="76" spans="1:29" ht="15.9" customHeight="1" x14ac:dyDescent="0.2">
      <c r="A76" s="295">
        <v>73</v>
      </c>
      <c r="B76" s="36" t="s">
        <v>415</v>
      </c>
      <c r="C76" s="2">
        <v>2</v>
      </c>
      <c r="D76" s="37" t="s">
        <v>155</v>
      </c>
      <c r="E76" s="163">
        <f t="shared" si="13"/>
        <v>1</v>
      </c>
      <c r="F76" s="164">
        <f t="shared" si="14"/>
        <v>68</v>
      </c>
      <c r="G76" s="165"/>
      <c r="H76" s="166"/>
      <c r="I76" s="167" t="str">
        <f t="shared" si="15"/>
        <v/>
      </c>
      <c r="J76" s="166">
        <v>32</v>
      </c>
      <c r="K76" s="167">
        <f t="shared" si="16"/>
        <v>1</v>
      </c>
      <c r="L76" s="166"/>
      <c r="M76" s="167" t="str">
        <f t="shared" si="17"/>
        <v/>
      </c>
      <c r="N76" s="166"/>
      <c r="O76" s="167" t="str">
        <f t="shared" si="18"/>
        <v/>
      </c>
      <c r="P76" s="166"/>
      <c r="Q76" s="167" t="str">
        <f t="shared" si="19"/>
        <v/>
      </c>
      <c r="R76" s="166"/>
      <c r="S76" s="167" t="str">
        <f t="shared" si="20"/>
        <v/>
      </c>
      <c r="T76" s="166"/>
      <c r="U76" s="167" t="str">
        <f t="shared" si="21"/>
        <v/>
      </c>
      <c r="V76" s="166"/>
      <c r="W76" s="167" t="str">
        <f t="shared" si="22"/>
        <v/>
      </c>
      <c r="X76" s="166"/>
      <c r="Y76" s="167" t="str">
        <f t="shared" si="23"/>
        <v/>
      </c>
      <c r="Z76" s="166"/>
      <c r="AA76" s="167" t="str">
        <f t="shared" si="24"/>
        <v/>
      </c>
      <c r="AB76" s="166"/>
      <c r="AC76" s="167" t="str">
        <f t="shared" si="25"/>
        <v/>
      </c>
    </row>
    <row r="77" spans="1:29" ht="15.9" customHeight="1" x14ac:dyDescent="0.2">
      <c r="A77" s="162">
        <v>74</v>
      </c>
      <c r="B77" s="39" t="s">
        <v>265</v>
      </c>
      <c r="C77" s="2">
        <v>3</v>
      </c>
      <c r="D77" s="37" t="s">
        <v>137</v>
      </c>
      <c r="E77" s="163">
        <f t="shared" si="13"/>
        <v>0.75</v>
      </c>
      <c r="F77" s="164">
        <f t="shared" si="14"/>
        <v>74</v>
      </c>
      <c r="G77" s="165">
        <v>0.75</v>
      </c>
      <c r="H77" s="166"/>
      <c r="I77" s="167" t="str">
        <f t="shared" si="15"/>
        <v/>
      </c>
      <c r="J77" s="166"/>
      <c r="K77" s="167" t="str">
        <f t="shared" si="16"/>
        <v/>
      </c>
      <c r="L77" s="166"/>
      <c r="M77" s="167" t="str">
        <f t="shared" si="17"/>
        <v/>
      </c>
      <c r="N77" s="166"/>
      <c r="O77" s="167" t="str">
        <f t="shared" si="18"/>
        <v/>
      </c>
      <c r="P77" s="166"/>
      <c r="Q77" s="167" t="str">
        <f t="shared" si="19"/>
        <v/>
      </c>
      <c r="R77" s="166"/>
      <c r="S77" s="167" t="str">
        <f t="shared" si="20"/>
        <v/>
      </c>
      <c r="T77" s="166"/>
      <c r="U77" s="167" t="str">
        <f t="shared" si="21"/>
        <v/>
      </c>
      <c r="V77" s="166"/>
      <c r="W77" s="167" t="str">
        <f t="shared" si="22"/>
        <v/>
      </c>
      <c r="X77" s="166"/>
      <c r="Y77" s="167" t="str">
        <f t="shared" si="23"/>
        <v/>
      </c>
      <c r="Z77" s="166"/>
      <c r="AA77" s="167" t="str">
        <f t="shared" si="24"/>
        <v/>
      </c>
      <c r="AB77" s="166"/>
      <c r="AC77" s="167" t="str">
        <f t="shared" si="25"/>
        <v/>
      </c>
    </row>
    <row r="78" spans="1:29" ht="15.9" customHeight="1" x14ac:dyDescent="0.2">
      <c r="A78" s="295">
        <v>75</v>
      </c>
      <c r="B78" s="41" t="s">
        <v>264</v>
      </c>
      <c r="C78" s="42">
        <v>3</v>
      </c>
      <c r="D78" s="43" t="s">
        <v>175</v>
      </c>
      <c r="E78" s="168">
        <f t="shared" si="13"/>
        <v>0.75</v>
      </c>
      <c r="F78" s="169">
        <f t="shared" si="14"/>
        <v>74</v>
      </c>
      <c r="G78" s="170">
        <v>0.75</v>
      </c>
      <c r="H78" s="171"/>
      <c r="I78" s="172" t="str">
        <f t="shared" si="15"/>
        <v/>
      </c>
      <c r="J78" s="171"/>
      <c r="K78" s="172" t="str">
        <f t="shared" si="16"/>
        <v/>
      </c>
      <c r="L78" s="171"/>
      <c r="M78" s="172" t="str">
        <f t="shared" si="17"/>
        <v/>
      </c>
      <c r="N78" s="171"/>
      <c r="O78" s="172" t="str">
        <f t="shared" si="18"/>
        <v/>
      </c>
      <c r="P78" s="171"/>
      <c r="Q78" s="172" t="str">
        <f t="shared" si="19"/>
        <v/>
      </c>
      <c r="R78" s="171"/>
      <c r="S78" s="172" t="str">
        <f t="shared" si="20"/>
        <v/>
      </c>
      <c r="T78" s="171"/>
      <c r="U78" s="172" t="str">
        <f t="shared" si="21"/>
        <v/>
      </c>
      <c r="V78" s="171"/>
      <c r="W78" s="172" t="str">
        <f t="shared" si="22"/>
        <v/>
      </c>
      <c r="X78" s="171"/>
      <c r="Y78" s="172" t="str">
        <f t="shared" si="23"/>
        <v/>
      </c>
      <c r="Z78" s="171"/>
      <c r="AA78" s="172" t="str">
        <f t="shared" si="24"/>
        <v/>
      </c>
      <c r="AB78" s="171"/>
      <c r="AC78" s="172" t="str">
        <f t="shared" si="25"/>
        <v/>
      </c>
    </row>
    <row r="79" spans="1:29" ht="15.9" customHeight="1" x14ac:dyDescent="0.2">
      <c r="A79" s="295">
        <v>76</v>
      </c>
      <c r="B79" s="292" t="s">
        <v>250</v>
      </c>
      <c r="C79" s="42">
        <v>3</v>
      </c>
      <c r="D79" s="43" t="s">
        <v>207</v>
      </c>
      <c r="E79" s="168">
        <f t="shared" si="13"/>
        <v>0.75</v>
      </c>
      <c r="F79" s="169">
        <f t="shared" si="14"/>
        <v>74</v>
      </c>
      <c r="G79" s="170">
        <v>0.75</v>
      </c>
      <c r="H79" s="171"/>
      <c r="I79" s="172" t="str">
        <f t="shared" si="15"/>
        <v/>
      </c>
      <c r="J79" s="171"/>
      <c r="K79" s="172" t="str">
        <f t="shared" si="16"/>
        <v/>
      </c>
      <c r="L79" s="171"/>
      <c r="M79" s="172" t="str">
        <f t="shared" si="17"/>
        <v/>
      </c>
      <c r="N79" s="171"/>
      <c r="O79" s="172" t="str">
        <f t="shared" si="18"/>
        <v/>
      </c>
      <c r="P79" s="171"/>
      <c r="Q79" s="172" t="str">
        <f t="shared" si="19"/>
        <v/>
      </c>
      <c r="R79" s="171"/>
      <c r="S79" s="172" t="str">
        <f t="shared" si="20"/>
        <v/>
      </c>
      <c r="T79" s="171"/>
      <c r="U79" s="172" t="str">
        <f t="shared" si="21"/>
        <v/>
      </c>
      <c r="V79" s="171"/>
      <c r="W79" s="172" t="str">
        <f t="shared" si="22"/>
        <v/>
      </c>
      <c r="X79" s="171"/>
      <c r="Y79" s="172" t="str">
        <f t="shared" si="23"/>
        <v/>
      </c>
      <c r="Z79" s="171"/>
      <c r="AA79" s="172" t="str">
        <f t="shared" si="24"/>
        <v/>
      </c>
      <c r="AB79" s="171"/>
      <c r="AC79" s="172" t="str">
        <f t="shared" si="25"/>
        <v/>
      </c>
    </row>
    <row r="80" spans="1:29" ht="15.9" customHeight="1" x14ac:dyDescent="0.2">
      <c r="A80" s="162">
        <v>77</v>
      </c>
      <c r="B80" s="38" t="s">
        <v>263</v>
      </c>
      <c r="C80" s="2">
        <v>2</v>
      </c>
      <c r="D80" s="37" t="s">
        <v>260</v>
      </c>
      <c r="E80" s="163">
        <f t="shared" si="13"/>
        <v>0.75</v>
      </c>
      <c r="F80" s="164">
        <f t="shared" si="14"/>
        <v>74</v>
      </c>
      <c r="G80" s="165">
        <v>0.75</v>
      </c>
      <c r="H80" s="166"/>
      <c r="I80" s="167" t="str">
        <f t="shared" si="15"/>
        <v/>
      </c>
      <c r="J80" s="166"/>
      <c r="K80" s="167" t="str">
        <f t="shared" si="16"/>
        <v/>
      </c>
      <c r="L80" s="166"/>
      <c r="M80" s="167" t="str">
        <f t="shared" si="17"/>
        <v/>
      </c>
      <c r="N80" s="166"/>
      <c r="O80" s="167" t="str">
        <f t="shared" si="18"/>
        <v/>
      </c>
      <c r="P80" s="166"/>
      <c r="Q80" s="167" t="str">
        <f t="shared" si="19"/>
        <v/>
      </c>
      <c r="R80" s="166"/>
      <c r="S80" s="167" t="str">
        <f t="shared" si="20"/>
        <v/>
      </c>
      <c r="T80" s="166"/>
      <c r="U80" s="167" t="str">
        <f t="shared" si="21"/>
        <v/>
      </c>
      <c r="V80" s="166"/>
      <c r="W80" s="167" t="str">
        <f t="shared" si="22"/>
        <v/>
      </c>
      <c r="X80" s="166"/>
      <c r="Y80" s="167" t="str">
        <f t="shared" si="23"/>
        <v/>
      </c>
      <c r="Z80" s="166"/>
      <c r="AA80" s="167" t="str">
        <f t="shared" si="24"/>
        <v/>
      </c>
      <c r="AB80" s="166"/>
      <c r="AC80" s="167" t="str">
        <f t="shared" si="25"/>
        <v/>
      </c>
    </row>
    <row r="81" spans="1:29" ht="15.9" customHeight="1" x14ac:dyDescent="0.2">
      <c r="A81" s="295">
        <v>78</v>
      </c>
      <c r="B81" s="38" t="s">
        <v>261</v>
      </c>
      <c r="C81" s="1">
        <v>3</v>
      </c>
      <c r="D81" s="37" t="s">
        <v>262</v>
      </c>
      <c r="E81" s="163">
        <f t="shared" si="13"/>
        <v>0.75</v>
      </c>
      <c r="F81" s="164">
        <f t="shared" si="14"/>
        <v>74</v>
      </c>
      <c r="G81" s="165">
        <v>0.75</v>
      </c>
      <c r="H81" s="166"/>
      <c r="I81" s="167" t="str">
        <f t="shared" si="15"/>
        <v/>
      </c>
      <c r="J81" s="166"/>
      <c r="K81" s="167" t="str">
        <f t="shared" si="16"/>
        <v/>
      </c>
      <c r="L81" s="166"/>
      <c r="M81" s="167" t="str">
        <f t="shared" si="17"/>
        <v/>
      </c>
      <c r="N81" s="166"/>
      <c r="O81" s="167" t="str">
        <f t="shared" si="18"/>
        <v/>
      </c>
      <c r="P81" s="166"/>
      <c r="Q81" s="167" t="str">
        <f t="shared" si="19"/>
        <v/>
      </c>
      <c r="R81" s="166"/>
      <c r="S81" s="167" t="str">
        <f t="shared" si="20"/>
        <v/>
      </c>
      <c r="T81" s="166"/>
      <c r="U81" s="167" t="str">
        <f t="shared" si="21"/>
        <v/>
      </c>
      <c r="V81" s="166"/>
      <c r="W81" s="167" t="str">
        <f t="shared" si="22"/>
        <v/>
      </c>
      <c r="X81" s="166"/>
      <c r="Y81" s="167" t="str">
        <f t="shared" si="23"/>
        <v/>
      </c>
      <c r="Z81" s="166"/>
      <c r="AA81" s="167" t="str">
        <f t="shared" si="24"/>
        <v/>
      </c>
      <c r="AB81" s="166"/>
      <c r="AC81" s="167" t="str">
        <f t="shared" si="25"/>
        <v/>
      </c>
    </row>
    <row r="82" spans="1:29" ht="15.9" customHeight="1" x14ac:dyDescent="0.2">
      <c r="A82" s="295">
        <v>79</v>
      </c>
      <c r="B82" s="39" t="s">
        <v>416</v>
      </c>
      <c r="C82" s="2">
        <v>2</v>
      </c>
      <c r="D82" s="37" t="s">
        <v>203</v>
      </c>
      <c r="E82" s="163">
        <f t="shared" si="13"/>
        <v>0.5</v>
      </c>
      <c r="F82" s="164">
        <f t="shared" si="14"/>
        <v>79</v>
      </c>
      <c r="G82" s="165">
        <v>0.5</v>
      </c>
      <c r="H82" s="166"/>
      <c r="I82" s="167" t="str">
        <f t="shared" si="15"/>
        <v/>
      </c>
      <c r="J82" s="166"/>
      <c r="K82" s="167" t="str">
        <f t="shared" si="16"/>
        <v/>
      </c>
      <c r="L82" s="166"/>
      <c r="M82" s="167" t="str">
        <f t="shared" si="17"/>
        <v/>
      </c>
      <c r="N82" s="166"/>
      <c r="O82" s="167" t="str">
        <f t="shared" si="18"/>
        <v/>
      </c>
      <c r="P82" s="166"/>
      <c r="Q82" s="167" t="str">
        <f t="shared" si="19"/>
        <v/>
      </c>
      <c r="R82" s="166"/>
      <c r="S82" s="167" t="str">
        <f t="shared" si="20"/>
        <v/>
      </c>
      <c r="T82" s="166"/>
      <c r="U82" s="167" t="str">
        <f t="shared" si="21"/>
        <v/>
      </c>
      <c r="V82" s="166"/>
      <c r="W82" s="167" t="str">
        <f t="shared" si="22"/>
        <v/>
      </c>
      <c r="X82" s="166"/>
      <c r="Y82" s="167" t="str">
        <f t="shared" si="23"/>
        <v/>
      </c>
      <c r="Z82" s="166"/>
      <c r="AA82" s="167" t="str">
        <f t="shared" si="24"/>
        <v/>
      </c>
      <c r="AB82" s="166"/>
      <c r="AC82" s="167" t="str">
        <f t="shared" si="25"/>
        <v/>
      </c>
    </row>
    <row r="83" spans="1:29" ht="15.9" customHeight="1" x14ac:dyDescent="0.2">
      <c r="A83" s="162">
        <v>80</v>
      </c>
      <c r="B83" s="36" t="s">
        <v>417</v>
      </c>
      <c r="C83" s="2"/>
      <c r="D83" s="37" t="s">
        <v>418</v>
      </c>
      <c r="E83" s="163">
        <f t="shared" si="13"/>
        <v>0</v>
      </c>
      <c r="F83" s="164">
        <f t="shared" si="14"/>
        <v>80</v>
      </c>
      <c r="G83" s="165">
        <v>0</v>
      </c>
      <c r="H83" s="166"/>
      <c r="I83" s="167" t="str">
        <f t="shared" si="15"/>
        <v/>
      </c>
      <c r="J83" s="166"/>
      <c r="K83" s="167" t="str">
        <f t="shared" si="16"/>
        <v/>
      </c>
      <c r="L83" s="166"/>
      <c r="M83" s="167" t="str">
        <f t="shared" si="17"/>
        <v/>
      </c>
      <c r="N83" s="166"/>
      <c r="O83" s="167" t="str">
        <f t="shared" si="18"/>
        <v/>
      </c>
      <c r="P83" s="166"/>
      <c r="Q83" s="167" t="str">
        <f t="shared" si="19"/>
        <v/>
      </c>
      <c r="R83" s="166"/>
      <c r="S83" s="167" t="str">
        <f t="shared" si="20"/>
        <v/>
      </c>
      <c r="T83" s="166"/>
      <c r="U83" s="167" t="str">
        <f t="shared" si="21"/>
        <v/>
      </c>
      <c r="V83" s="166"/>
      <c r="W83" s="167" t="str">
        <f t="shared" si="22"/>
        <v/>
      </c>
      <c r="X83" s="166"/>
      <c r="Y83" s="167" t="str">
        <f t="shared" si="23"/>
        <v/>
      </c>
      <c r="Z83" s="166"/>
      <c r="AA83" s="167" t="str">
        <f t="shared" si="24"/>
        <v/>
      </c>
      <c r="AB83" s="166"/>
      <c r="AC83" s="167" t="str">
        <f t="shared" si="25"/>
        <v/>
      </c>
    </row>
    <row r="84" spans="1:29" ht="15.9" customHeight="1" x14ac:dyDescent="0.2">
      <c r="A84" s="295">
        <v>81</v>
      </c>
      <c r="B84" s="36"/>
      <c r="C84" s="2"/>
      <c r="D84" s="37"/>
      <c r="E84" s="163">
        <f t="shared" si="13"/>
        <v>0</v>
      </c>
      <c r="F84" s="164">
        <f t="shared" si="14"/>
        <v>80</v>
      </c>
      <c r="G84" s="165"/>
      <c r="H84" s="166"/>
      <c r="I84" s="167" t="str">
        <f t="shared" si="15"/>
        <v/>
      </c>
      <c r="J84" s="166"/>
      <c r="K84" s="167" t="str">
        <f t="shared" si="16"/>
        <v/>
      </c>
      <c r="L84" s="166"/>
      <c r="M84" s="167" t="str">
        <f t="shared" si="17"/>
        <v/>
      </c>
      <c r="N84" s="166"/>
      <c r="O84" s="167" t="str">
        <f t="shared" si="18"/>
        <v/>
      </c>
      <c r="P84" s="166"/>
      <c r="Q84" s="167" t="str">
        <f t="shared" si="19"/>
        <v/>
      </c>
      <c r="R84" s="166"/>
      <c r="S84" s="167" t="str">
        <f t="shared" si="20"/>
        <v/>
      </c>
      <c r="T84" s="166"/>
      <c r="U84" s="167" t="str">
        <f t="shared" si="21"/>
        <v/>
      </c>
      <c r="V84" s="166"/>
      <c r="W84" s="167" t="str">
        <f t="shared" si="22"/>
        <v/>
      </c>
      <c r="X84" s="166"/>
      <c r="Y84" s="167" t="str">
        <f t="shared" si="23"/>
        <v/>
      </c>
      <c r="Z84" s="166"/>
      <c r="AA84" s="167" t="str">
        <f t="shared" si="24"/>
        <v/>
      </c>
      <c r="AB84" s="166"/>
      <c r="AC84" s="167" t="str">
        <f t="shared" si="25"/>
        <v/>
      </c>
    </row>
    <row r="85" spans="1:29" ht="15.9" customHeight="1" x14ac:dyDescent="0.2">
      <c r="A85" s="162">
        <v>82</v>
      </c>
      <c r="B85" s="36"/>
      <c r="C85" s="2"/>
      <c r="D85" s="37"/>
      <c r="E85" s="163">
        <f t="shared" si="13"/>
        <v>0</v>
      </c>
      <c r="F85" s="164">
        <f t="shared" si="14"/>
        <v>80</v>
      </c>
      <c r="G85" s="165"/>
      <c r="H85" s="166"/>
      <c r="I85" s="167" t="str">
        <f t="shared" si="15"/>
        <v/>
      </c>
      <c r="J85" s="166"/>
      <c r="K85" s="167" t="str">
        <f t="shared" si="16"/>
        <v/>
      </c>
      <c r="L85" s="166"/>
      <c r="M85" s="167" t="str">
        <f t="shared" si="17"/>
        <v/>
      </c>
      <c r="N85" s="166"/>
      <c r="O85" s="167" t="str">
        <f t="shared" si="18"/>
        <v/>
      </c>
      <c r="P85" s="166"/>
      <c r="Q85" s="167" t="str">
        <f t="shared" si="19"/>
        <v/>
      </c>
      <c r="R85" s="166"/>
      <c r="S85" s="167" t="str">
        <f t="shared" si="20"/>
        <v/>
      </c>
      <c r="T85" s="166"/>
      <c r="U85" s="167" t="str">
        <f t="shared" si="21"/>
        <v/>
      </c>
      <c r="V85" s="166"/>
      <c r="W85" s="167" t="str">
        <f t="shared" si="22"/>
        <v/>
      </c>
      <c r="X85" s="166"/>
      <c r="Y85" s="167" t="str">
        <f t="shared" si="23"/>
        <v/>
      </c>
      <c r="Z85" s="166"/>
      <c r="AA85" s="167" t="str">
        <f t="shared" si="24"/>
        <v/>
      </c>
      <c r="AB85" s="166"/>
      <c r="AC85" s="167" t="str">
        <f t="shared" si="25"/>
        <v/>
      </c>
    </row>
    <row r="86" spans="1:29" ht="15.9" customHeight="1" x14ac:dyDescent="0.2">
      <c r="A86" s="295">
        <v>83</v>
      </c>
      <c r="B86" s="36"/>
      <c r="C86" s="2"/>
      <c r="D86" s="37"/>
      <c r="E86" s="163">
        <f t="shared" si="13"/>
        <v>0</v>
      </c>
      <c r="F86" s="164">
        <f t="shared" si="14"/>
        <v>80</v>
      </c>
      <c r="G86" s="165"/>
      <c r="H86" s="166"/>
      <c r="I86" s="167" t="str">
        <f t="shared" si="15"/>
        <v/>
      </c>
      <c r="J86" s="166"/>
      <c r="K86" s="167" t="str">
        <f t="shared" si="16"/>
        <v/>
      </c>
      <c r="L86" s="166"/>
      <c r="M86" s="167" t="str">
        <f t="shared" si="17"/>
        <v/>
      </c>
      <c r="N86" s="166"/>
      <c r="O86" s="167" t="str">
        <f t="shared" si="18"/>
        <v/>
      </c>
      <c r="P86" s="166"/>
      <c r="Q86" s="167" t="str">
        <f t="shared" si="19"/>
        <v/>
      </c>
      <c r="R86" s="166"/>
      <c r="S86" s="167" t="str">
        <f t="shared" si="20"/>
        <v/>
      </c>
      <c r="T86" s="166"/>
      <c r="U86" s="167" t="str">
        <f t="shared" si="21"/>
        <v/>
      </c>
      <c r="V86" s="166"/>
      <c r="W86" s="167" t="str">
        <f t="shared" si="22"/>
        <v/>
      </c>
      <c r="X86" s="166"/>
      <c r="Y86" s="167" t="str">
        <f t="shared" si="23"/>
        <v/>
      </c>
      <c r="Z86" s="166"/>
      <c r="AA86" s="167" t="str">
        <f t="shared" si="24"/>
        <v/>
      </c>
      <c r="AB86" s="166"/>
      <c r="AC86" s="167" t="str">
        <f t="shared" si="25"/>
        <v/>
      </c>
    </row>
    <row r="87" spans="1:29" ht="15.9" customHeight="1" x14ac:dyDescent="0.2">
      <c r="A87" s="162">
        <v>84</v>
      </c>
      <c r="B87" s="36"/>
      <c r="C87" s="2"/>
      <c r="D87" s="37"/>
      <c r="E87" s="163">
        <f t="shared" si="13"/>
        <v>0</v>
      </c>
      <c r="F87" s="164">
        <f t="shared" si="14"/>
        <v>80</v>
      </c>
      <c r="G87" s="165"/>
      <c r="H87" s="166"/>
      <c r="I87" s="167" t="str">
        <f t="shared" si="15"/>
        <v/>
      </c>
      <c r="J87" s="166"/>
      <c r="K87" s="167" t="str">
        <f t="shared" si="16"/>
        <v/>
      </c>
      <c r="L87" s="166"/>
      <c r="M87" s="167" t="str">
        <f t="shared" si="17"/>
        <v/>
      </c>
      <c r="N87" s="166"/>
      <c r="O87" s="167" t="str">
        <f t="shared" si="18"/>
        <v/>
      </c>
      <c r="P87" s="166"/>
      <c r="Q87" s="167" t="str">
        <f t="shared" si="19"/>
        <v/>
      </c>
      <c r="R87" s="166"/>
      <c r="S87" s="167" t="str">
        <f t="shared" si="20"/>
        <v/>
      </c>
      <c r="T87" s="166"/>
      <c r="U87" s="167" t="str">
        <f t="shared" si="21"/>
        <v/>
      </c>
      <c r="V87" s="166"/>
      <c r="W87" s="167" t="str">
        <f t="shared" si="22"/>
        <v/>
      </c>
      <c r="X87" s="166"/>
      <c r="Y87" s="167" t="str">
        <f t="shared" si="23"/>
        <v/>
      </c>
      <c r="Z87" s="166"/>
      <c r="AA87" s="167" t="str">
        <f t="shared" si="24"/>
        <v/>
      </c>
      <c r="AB87" s="166"/>
      <c r="AC87" s="167" t="str">
        <f t="shared" si="25"/>
        <v/>
      </c>
    </row>
    <row r="88" spans="1:29" ht="15.9" customHeight="1" x14ac:dyDescent="0.2">
      <c r="A88" s="295">
        <v>85</v>
      </c>
      <c r="B88" s="36"/>
      <c r="C88" s="2"/>
      <c r="D88" s="37"/>
      <c r="E88" s="163">
        <f t="shared" si="13"/>
        <v>0</v>
      </c>
      <c r="F88" s="164">
        <f t="shared" si="14"/>
        <v>80</v>
      </c>
      <c r="G88" s="165"/>
      <c r="H88" s="166"/>
      <c r="I88" s="167" t="str">
        <f t="shared" si="15"/>
        <v/>
      </c>
      <c r="J88" s="166"/>
      <c r="K88" s="167" t="str">
        <f t="shared" si="16"/>
        <v/>
      </c>
      <c r="L88" s="166"/>
      <c r="M88" s="167" t="str">
        <f t="shared" si="17"/>
        <v/>
      </c>
      <c r="N88" s="166"/>
      <c r="O88" s="167" t="str">
        <f t="shared" si="18"/>
        <v/>
      </c>
      <c r="P88" s="166"/>
      <c r="Q88" s="167" t="str">
        <f t="shared" si="19"/>
        <v/>
      </c>
      <c r="R88" s="166"/>
      <c r="S88" s="167" t="str">
        <f t="shared" si="20"/>
        <v/>
      </c>
      <c r="T88" s="166"/>
      <c r="U88" s="167" t="str">
        <f t="shared" si="21"/>
        <v/>
      </c>
      <c r="V88" s="166"/>
      <c r="W88" s="167" t="str">
        <f t="shared" si="22"/>
        <v/>
      </c>
      <c r="X88" s="166"/>
      <c r="Y88" s="167" t="str">
        <f t="shared" si="23"/>
        <v/>
      </c>
      <c r="Z88" s="166"/>
      <c r="AA88" s="167" t="str">
        <f t="shared" si="24"/>
        <v/>
      </c>
      <c r="AB88" s="166"/>
      <c r="AC88" s="167" t="str">
        <f t="shared" si="25"/>
        <v/>
      </c>
    </row>
    <row r="89" spans="1:29" ht="15.9" customHeight="1" x14ac:dyDescent="0.2">
      <c r="A89" s="162">
        <v>86</v>
      </c>
      <c r="B89" s="36"/>
      <c r="C89" s="40"/>
      <c r="D89" s="45"/>
      <c r="E89" s="163">
        <f t="shared" si="13"/>
        <v>0</v>
      </c>
      <c r="F89" s="164">
        <f t="shared" si="14"/>
        <v>80</v>
      </c>
      <c r="G89" s="165"/>
      <c r="H89" s="166"/>
      <c r="I89" s="167" t="str">
        <f t="shared" si="15"/>
        <v/>
      </c>
      <c r="J89" s="166"/>
      <c r="K89" s="167" t="str">
        <f t="shared" si="16"/>
        <v/>
      </c>
      <c r="L89" s="166"/>
      <c r="M89" s="167" t="str">
        <f t="shared" si="17"/>
        <v/>
      </c>
      <c r="N89" s="166"/>
      <c r="O89" s="167" t="str">
        <f t="shared" si="18"/>
        <v/>
      </c>
      <c r="P89" s="166"/>
      <c r="Q89" s="167" t="str">
        <f t="shared" si="19"/>
        <v/>
      </c>
      <c r="R89" s="166"/>
      <c r="S89" s="167" t="str">
        <f t="shared" si="20"/>
        <v/>
      </c>
      <c r="T89" s="166"/>
      <c r="U89" s="167" t="str">
        <f t="shared" si="21"/>
        <v/>
      </c>
      <c r="V89" s="166"/>
      <c r="W89" s="167" t="str">
        <f t="shared" si="22"/>
        <v/>
      </c>
      <c r="X89" s="166"/>
      <c r="Y89" s="167" t="str">
        <f t="shared" si="23"/>
        <v/>
      </c>
      <c r="Z89" s="166"/>
      <c r="AA89" s="167" t="str">
        <f t="shared" si="24"/>
        <v/>
      </c>
      <c r="AB89" s="166"/>
      <c r="AC89" s="167" t="str">
        <f t="shared" si="25"/>
        <v/>
      </c>
    </row>
    <row r="90" spans="1:29" ht="15.9" customHeight="1" x14ac:dyDescent="0.2">
      <c r="A90" s="295">
        <v>87</v>
      </c>
      <c r="B90" s="36"/>
      <c r="C90" s="2"/>
      <c r="D90" s="37"/>
      <c r="E90" s="163">
        <f t="shared" si="13"/>
        <v>0</v>
      </c>
      <c r="F90" s="164">
        <f t="shared" si="14"/>
        <v>80</v>
      </c>
      <c r="G90" s="165"/>
      <c r="H90" s="166"/>
      <c r="I90" s="167" t="str">
        <f t="shared" si="15"/>
        <v/>
      </c>
      <c r="J90" s="166"/>
      <c r="K90" s="167" t="str">
        <f t="shared" si="16"/>
        <v/>
      </c>
      <c r="L90" s="166"/>
      <c r="M90" s="167" t="str">
        <f t="shared" si="17"/>
        <v/>
      </c>
      <c r="N90" s="166"/>
      <c r="O90" s="167" t="str">
        <f t="shared" si="18"/>
        <v/>
      </c>
      <c r="P90" s="166"/>
      <c r="Q90" s="167" t="str">
        <f t="shared" si="19"/>
        <v/>
      </c>
      <c r="R90" s="166"/>
      <c r="S90" s="167" t="str">
        <f t="shared" si="20"/>
        <v/>
      </c>
      <c r="T90" s="166"/>
      <c r="U90" s="167" t="str">
        <f t="shared" si="21"/>
        <v/>
      </c>
      <c r="V90" s="166"/>
      <c r="W90" s="167" t="str">
        <f t="shared" si="22"/>
        <v/>
      </c>
      <c r="X90" s="166"/>
      <c r="Y90" s="167" t="str">
        <f t="shared" si="23"/>
        <v/>
      </c>
      <c r="Z90" s="166"/>
      <c r="AA90" s="167" t="str">
        <f t="shared" si="24"/>
        <v/>
      </c>
      <c r="AB90" s="166"/>
      <c r="AC90" s="167" t="str">
        <f t="shared" si="25"/>
        <v/>
      </c>
    </row>
    <row r="91" spans="1:29" ht="15.9" customHeight="1" x14ac:dyDescent="0.2">
      <c r="A91" s="162">
        <v>88</v>
      </c>
      <c r="B91" s="36"/>
      <c r="C91" s="2"/>
      <c r="D91" s="37"/>
      <c r="E91" s="163">
        <f t="shared" si="13"/>
        <v>0</v>
      </c>
      <c r="F91" s="164">
        <f t="shared" si="14"/>
        <v>80</v>
      </c>
      <c r="G91" s="165"/>
      <c r="H91" s="166"/>
      <c r="I91" s="167" t="str">
        <f t="shared" si="15"/>
        <v/>
      </c>
      <c r="J91" s="166"/>
      <c r="K91" s="167" t="str">
        <f t="shared" si="16"/>
        <v/>
      </c>
      <c r="L91" s="166"/>
      <c r="M91" s="167" t="str">
        <f t="shared" si="17"/>
        <v/>
      </c>
      <c r="N91" s="166"/>
      <c r="O91" s="167" t="str">
        <f t="shared" si="18"/>
        <v/>
      </c>
      <c r="P91" s="166"/>
      <c r="Q91" s="167" t="str">
        <f t="shared" si="19"/>
        <v/>
      </c>
      <c r="R91" s="166"/>
      <c r="S91" s="167" t="str">
        <f t="shared" si="20"/>
        <v/>
      </c>
      <c r="T91" s="166"/>
      <c r="U91" s="167" t="str">
        <f t="shared" si="21"/>
        <v/>
      </c>
      <c r="V91" s="166"/>
      <c r="W91" s="167" t="str">
        <f t="shared" si="22"/>
        <v/>
      </c>
      <c r="X91" s="166"/>
      <c r="Y91" s="167" t="str">
        <f t="shared" si="23"/>
        <v/>
      </c>
      <c r="Z91" s="166"/>
      <c r="AA91" s="167" t="str">
        <f t="shared" si="24"/>
        <v/>
      </c>
      <c r="AB91" s="166"/>
      <c r="AC91" s="167" t="str">
        <f t="shared" si="25"/>
        <v/>
      </c>
    </row>
    <row r="92" spans="1:29" ht="15.9" customHeight="1" x14ac:dyDescent="0.2">
      <c r="A92" s="295">
        <v>89</v>
      </c>
      <c r="B92" s="36"/>
      <c r="C92" s="2"/>
      <c r="D92" s="37"/>
      <c r="E92" s="163">
        <f t="shared" si="13"/>
        <v>0</v>
      </c>
      <c r="F92" s="164">
        <f t="shared" si="14"/>
        <v>80</v>
      </c>
      <c r="G92" s="165"/>
      <c r="H92" s="166"/>
      <c r="I92" s="167" t="str">
        <f t="shared" si="15"/>
        <v/>
      </c>
      <c r="J92" s="166"/>
      <c r="K92" s="167" t="str">
        <f t="shared" si="16"/>
        <v/>
      </c>
      <c r="L92" s="166"/>
      <c r="M92" s="167" t="str">
        <f t="shared" si="17"/>
        <v/>
      </c>
      <c r="N92" s="166"/>
      <c r="O92" s="167" t="str">
        <f t="shared" si="18"/>
        <v/>
      </c>
      <c r="P92" s="166"/>
      <c r="Q92" s="167" t="str">
        <f t="shared" si="19"/>
        <v/>
      </c>
      <c r="R92" s="166"/>
      <c r="S92" s="167" t="str">
        <f t="shared" si="20"/>
        <v/>
      </c>
      <c r="T92" s="166"/>
      <c r="U92" s="167" t="str">
        <f t="shared" si="21"/>
        <v/>
      </c>
      <c r="V92" s="166"/>
      <c r="W92" s="167" t="str">
        <f t="shared" si="22"/>
        <v/>
      </c>
      <c r="X92" s="166"/>
      <c r="Y92" s="167" t="str">
        <f t="shared" si="23"/>
        <v/>
      </c>
      <c r="Z92" s="166"/>
      <c r="AA92" s="167" t="str">
        <f t="shared" si="24"/>
        <v/>
      </c>
      <c r="AB92" s="166"/>
      <c r="AC92" s="167" t="str">
        <f t="shared" si="25"/>
        <v/>
      </c>
    </row>
    <row r="93" spans="1:29" ht="15.9" customHeight="1" x14ac:dyDescent="0.2">
      <c r="A93" s="162">
        <v>90</v>
      </c>
      <c r="B93" s="36"/>
      <c r="C93" s="2"/>
      <c r="D93" s="37"/>
      <c r="E93" s="163">
        <f t="shared" si="13"/>
        <v>0</v>
      </c>
      <c r="F93" s="164">
        <f t="shared" si="14"/>
        <v>80</v>
      </c>
      <c r="G93" s="165"/>
      <c r="H93" s="166"/>
      <c r="I93" s="167" t="str">
        <f t="shared" si="15"/>
        <v/>
      </c>
      <c r="J93" s="166"/>
      <c r="K93" s="167" t="str">
        <f t="shared" si="16"/>
        <v/>
      </c>
      <c r="L93" s="166"/>
      <c r="M93" s="167" t="str">
        <f t="shared" si="17"/>
        <v/>
      </c>
      <c r="N93" s="166"/>
      <c r="O93" s="167" t="str">
        <f t="shared" si="18"/>
        <v/>
      </c>
      <c r="P93" s="166"/>
      <c r="Q93" s="167" t="str">
        <f t="shared" si="19"/>
        <v/>
      </c>
      <c r="R93" s="166"/>
      <c r="S93" s="167" t="str">
        <f t="shared" si="20"/>
        <v/>
      </c>
      <c r="T93" s="166"/>
      <c r="U93" s="167" t="str">
        <f t="shared" si="21"/>
        <v/>
      </c>
      <c r="V93" s="166"/>
      <c r="W93" s="167" t="str">
        <f t="shared" si="22"/>
        <v/>
      </c>
      <c r="X93" s="166"/>
      <c r="Y93" s="167" t="str">
        <f t="shared" si="23"/>
        <v/>
      </c>
      <c r="Z93" s="166"/>
      <c r="AA93" s="167" t="str">
        <f t="shared" si="24"/>
        <v/>
      </c>
      <c r="AB93" s="166"/>
      <c r="AC93" s="167" t="str">
        <f t="shared" si="25"/>
        <v/>
      </c>
    </row>
    <row r="94" spans="1:29" ht="15.9" customHeight="1" x14ac:dyDescent="0.2">
      <c r="A94" s="295">
        <v>91</v>
      </c>
      <c r="B94" s="39"/>
      <c r="C94" s="2"/>
      <c r="D94" s="37"/>
      <c r="E94" s="163">
        <f t="shared" si="13"/>
        <v>0</v>
      </c>
      <c r="F94" s="164">
        <f t="shared" si="14"/>
        <v>80</v>
      </c>
      <c r="G94" s="165"/>
      <c r="H94" s="166"/>
      <c r="I94" s="167" t="str">
        <f t="shared" si="15"/>
        <v/>
      </c>
      <c r="J94" s="166"/>
      <c r="K94" s="167" t="str">
        <f t="shared" si="16"/>
        <v/>
      </c>
      <c r="L94" s="166"/>
      <c r="M94" s="167" t="str">
        <f t="shared" si="17"/>
        <v/>
      </c>
      <c r="N94" s="166"/>
      <c r="O94" s="167" t="str">
        <f t="shared" si="18"/>
        <v/>
      </c>
      <c r="P94" s="166"/>
      <c r="Q94" s="167" t="str">
        <f t="shared" si="19"/>
        <v/>
      </c>
      <c r="R94" s="166"/>
      <c r="S94" s="167" t="str">
        <f t="shared" si="20"/>
        <v/>
      </c>
      <c r="T94" s="166"/>
      <c r="U94" s="167" t="str">
        <f t="shared" si="21"/>
        <v/>
      </c>
      <c r="V94" s="166"/>
      <c r="W94" s="167" t="str">
        <f t="shared" si="22"/>
        <v/>
      </c>
      <c r="X94" s="166"/>
      <c r="Y94" s="167" t="str">
        <f t="shared" si="23"/>
        <v/>
      </c>
      <c r="Z94" s="166"/>
      <c r="AA94" s="167" t="str">
        <f t="shared" si="24"/>
        <v/>
      </c>
      <c r="AB94" s="166"/>
      <c r="AC94" s="167" t="str">
        <f t="shared" si="25"/>
        <v/>
      </c>
    </row>
    <row r="95" spans="1:29" ht="15.9" customHeight="1" x14ac:dyDescent="0.2">
      <c r="A95" s="162">
        <v>92</v>
      </c>
      <c r="B95" s="39"/>
      <c r="C95" s="2"/>
      <c r="D95" s="37"/>
      <c r="E95" s="163">
        <f t="shared" si="13"/>
        <v>0</v>
      </c>
      <c r="F95" s="164">
        <f t="shared" si="14"/>
        <v>80</v>
      </c>
      <c r="G95" s="165"/>
      <c r="H95" s="166"/>
      <c r="I95" s="167" t="str">
        <f t="shared" si="15"/>
        <v/>
      </c>
      <c r="J95" s="166"/>
      <c r="K95" s="167" t="str">
        <f t="shared" si="16"/>
        <v/>
      </c>
      <c r="L95" s="166"/>
      <c r="M95" s="167" t="str">
        <f t="shared" si="17"/>
        <v/>
      </c>
      <c r="N95" s="166"/>
      <c r="O95" s="167" t="str">
        <f t="shared" si="18"/>
        <v/>
      </c>
      <c r="P95" s="166"/>
      <c r="Q95" s="167" t="str">
        <f t="shared" si="19"/>
        <v/>
      </c>
      <c r="R95" s="166"/>
      <c r="S95" s="167" t="str">
        <f t="shared" si="20"/>
        <v/>
      </c>
      <c r="T95" s="166"/>
      <c r="U95" s="167" t="str">
        <f t="shared" si="21"/>
        <v/>
      </c>
      <c r="V95" s="166"/>
      <c r="W95" s="167" t="str">
        <f t="shared" si="22"/>
        <v/>
      </c>
      <c r="X95" s="166"/>
      <c r="Y95" s="167" t="str">
        <f t="shared" si="23"/>
        <v/>
      </c>
      <c r="Z95" s="166"/>
      <c r="AA95" s="167" t="str">
        <f t="shared" si="24"/>
        <v/>
      </c>
      <c r="AB95" s="166"/>
      <c r="AC95" s="167" t="str">
        <f t="shared" si="25"/>
        <v/>
      </c>
    </row>
    <row r="96" spans="1:29" ht="15.9" customHeight="1" x14ac:dyDescent="0.2">
      <c r="A96" s="295">
        <v>93</v>
      </c>
      <c r="B96" s="39"/>
      <c r="C96" s="2"/>
      <c r="D96" s="37"/>
      <c r="E96" s="163">
        <f t="shared" si="13"/>
        <v>0</v>
      </c>
      <c r="F96" s="164">
        <f t="shared" si="14"/>
        <v>80</v>
      </c>
      <c r="G96" s="165"/>
      <c r="H96" s="166"/>
      <c r="I96" s="167" t="str">
        <f t="shared" si="15"/>
        <v/>
      </c>
      <c r="J96" s="166"/>
      <c r="K96" s="167" t="str">
        <f t="shared" si="16"/>
        <v/>
      </c>
      <c r="L96" s="166"/>
      <c r="M96" s="167" t="str">
        <f t="shared" si="17"/>
        <v/>
      </c>
      <c r="N96" s="166"/>
      <c r="O96" s="167" t="str">
        <f t="shared" si="18"/>
        <v/>
      </c>
      <c r="P96" s="166"/>
      <c r="Q96" s="167" t="str">
        <f t="shared" si="19"/>
        <v/>
      </c>
      <c r="R96" s="166"/>
      <c r="S96" s="167" t="str">
        <f t="shared" si="20"/>
        <v/>
      </c>
      <c r="T96" s="166"/>
      <c r="U96" s="167" t="str">
        <f t="shared" si="21"/>
        <v/>
      </c>
      <c r="V96" s="166"/>
      <c r="W96" s="167" t="str">
        <f t="shared" si="22"/>
        <v/>
      </c>
      <c r="X96" s="166"/>
      <c r="Y96" s="167" t="str">
        <f t="shared" si="23"/>
        <v/>
      </c>
      <c r="Z96" s="166"/>
      <c r="AA96" s="167" t="str">
        <f t="shared" si="24"/>
        <v/>
      </c>
      <c r="AB96" s="166"/>
      <c r="AC96" s="167" t="str">
        <f t="shared" si="25"/>
        <v/>
      </c>
    </row>
    <row r="97" spans="1:29" ht="15.9" customHeight="1" x14ac:dyDescent="0.2">
      <c r="A97" s="162">
        <v>94</v>
      </c>
      <c r="B97" s="39"/>
      <c r="C97" s="2"/>
      <c r="D97" s="37"/>
      <c r="E97" s="163">
        <f t="shared" si="13"/>
        <v>0</v>
      </c>
      <c r="F97" s="164">
        <f t="shared" si="14"/>
        <v>80</v>
      </c>
      <c r="G97" s="165"/>
      <c r="H97" s="166"/>
      <c r="I97" s="167" t="str">
        <f t="shared" si="15"/>
        <v/>
      </c>
      <c r="J97" s="166"/>
      <c r="K97" s="167" t="str">
        <f t="shared" si="16"/>
        <v/>
      </c>
      <c r="L97" s="166"/>
      <c r="M97" s="167" t="str">
        <f t="shared" si="17"/>
        <v/>
      </c>
      <c r="N97" s="166"/>
      <c r="O97" s="167" t="str">
        <f t="shared" si="18"/>
        <v/>
      </c>
      <c r="P97" s="166"/>
      <c r="Q97" s="167" t="str">
        <f t="shared" si="19"/>
        <v/>
      </c>
      <c r="R97" s="166"/>
      <c r="S97" s="167" t="str">
        <f t="shared" si="20"/>
        <v/>
      </c>
      <c r="T97" s="166"/>
      <c r="U97" s="167" t="str">
        <f t="shared" si="21"/>
        <v/>
      </c>
      <c r="V97" s="166"/>
      <c r="W97" s="167" t="str">
        <f t="shared" si="22"/>
        <v/>
      </c>
      <c r="X97" s="166"/>
      <c r="Y97" s="167" t="str">
        <f t="shared" si="23"/>
        <v/>
      </c>
      <c r="Z97" s="166"/>
      <c r="AA97" s="167" t="str">
        <f t="shared" si="24"/>
        <v/>
      </c>
      <c r="AB97" s="166"/>
      <c r="AC97" s="167" t="str">
        <f t="shared" si="25"/>
        <v/>
      </c>
    </row>
    <row r="98" spans="1:29" ht="15.9" customHeight="1" x14ac:dyDescent="0.2">
      <c r="A98" s="295">
        <v>95</v>
      </c>
      <c r="B98" s="38"/>
      <c r="C98" s="2"/>
      <c r="D98" s="37"/>
      <c r="E98" s="163">
        <f t="shared" si="13"/>
        <v>0</v>
      </c>
      <c r="F98" s="164">
        <f t="shared" si="14"/>
        <v>80</v>
      </c>
      <c r="G98" s="165"/>
      <c r="H98" s="166"/>
      <c r="I98" s="167" t="str">
        <f t="shared" si="15"/>
        <v/>
      </c>
      <c r="J98" s="166"/>
      <c r="K98" s="167" t="str">
        <f t="shared" si="16"/>
        <v/>
      </c>
      <c r="L98" s="166"/>
      <c r="M98" s="167" t="str">
        <f t="shared" si="17"/>
        <v/>
      </c>
      <c r="N98" s="166"/>
      <c r="O98" s="167" t="str">
        <f t="shared" si="18"/>
        <v/>
      </c>
      <c r="P98" s="166"/>
      <c r="Q98" s="167" t="str">
        <f t="shared" si="19"/>
        <v/>
      </c>
      <c r="R98" s="166"/>
      <c r="S98" s="167" t="str">
        <f t="shared" si="20"/>
        <v/>
      </c>
      <c r="T98" s="166"/>
      <c r="U98" s="167" t="str">
        <f t="shared" si="21"/>
        <v/>
      </c>
      <c r="V98" s="166"/>
      <c r="W98" s="167" t="str">
        <f t="shared" si="22"/>
        <v/>
      </c>
      <c r="X98" s="166"/>
      <c r="Y98" s="167" t="str">
        <f t="shared" si="23"/>
        <v/>
      </c>
      <c r="Z98" s="166"/>
      <c r="AA98" s="167" t="str">
        <f t="shared" si="24"/>
        <v/>
      </c>
      <c r="AB98" s="166"/>
      <c r="AC98" s="167" t="str">
        <f t="shared" si="25"/>
        <v/>
      </c>
    </row>
    <row r="99" spans="1:29" ht="15.9" customHeight="1" x14ac:dyDescent="0.2">
      <c r="A99" s="162">
        <v>96</v>
      </c>
      <c r="B99" s="39"/>
      <c r="C99" s="2"/>
      <c r="D99" s="37"/>
      <c r="E99" s="163">
        <f t="shared" si="13"/>
        <v>0</v>
      </c>
      <c r="F99" s="164">
        <f t="shared" si="14"/>
        <v>80</v>
      </c>
      <c r="G99" s="165"/>
      <c r="H99" s="166"/>
      <c r="I99" s="167" t="str">
        <f t="shared" si="15"/>
        <v/>
      </c>
      <c r="J99" s="166"/>
      <c r="K99" s="167" t="str">
        <f t="shared" si="16"/>
        <v/>
      </c>
      <c r="L99" s="166"/>
      <c r="M99" s="167" t="str">
        <f t="shared" si="17"/>
        <v/>
      </c>
      <c r="N99" s="166"/>
      <c r="O99" s="167" t="str">
        <f t="shared" si="18"/>
        <v/>
      </c>
      <c r="P99" s="166"/>
      <c r="Q99" s="167" t="str">
        <f t="shared" si="19"/>
        <v/>
      </c>
      <c r="R99" s="166"/>
      <c r="S99" s="167" t="str">
        <f t="shared" si="20"/>
        <v/>
      </c>
      <c r="T99" s="166"/>
      <c r="U99" s="167" t="str">
        <f t="shared" si="21"/>
        <v/>
      </c>
      <c r="V99" s="166"/>
      <c r="W99" s="167" t="str">
        <f t="shared" si="22"/>
        <v/>
      </c>
      <c r="X99" s="166"/>
      <c r="Y99" s="167" t="str">
        <f t="shared" si="23"/>
        <v/>
      </c>
      <c r="Z99" s="166"/>
      <c r="AA99" s="167" t="str">
        <f t="shared" si="24"/>
        <v/>
      </c>
      <c r="AB99" s="166"/>
      <c r="AC99" s="167" t="str">
        <f t="shared" si="25"/>
        <v/>
      </c>
    </row>
    <row r="100" spans="1:29" ht="15.9" customHeight="1" x14ac:dyDescent="0.2">
      <c r="A100" s="295">
        <v>97</v>
      </c>
      <c r="B100" s="39"/>
      <c r="C100" s="2"/>
      <c r="D100" s="37"/>
      <c r="E100" s="163">
        <f t="shared" si="13"/>
        <v>0</v>
      </c>
      <c r="F100" s="164">
        <f t="shared" si="14"/>
        <v>80</v>
      </c>
      <c r="G100" s="165"/>
      <c r="H100" s="166"/>
      <c r="I100" s="167" t="str">
        <f t="shared" si="15"/>
        <v/>
      </c>
      <c r="J100" s="166"/>
      <c r="K100" s="167" t="str">
        <f t="shared" si="16"/>
        <v/>
      </c>
      <c r="L100" s="166"/>
      <c r="M100" s="167" t="str">
        <f t="shared" si="17"/>
        <v/>
      </c>
      <c r="N100" s="166"/>
      <c r="O100" s="167" t="str">
        <f t="shared" si="18"/>
        <v/>
      </c>
      <c r="P100" s="166"/>
      <c r="Q100" s="167" t="str">
        <f t="shared" si="19"/>
        <v/>
      </c>
      <c r="R100" s="166"/>
      <c r="S100" s="167" t="str">
        <f t="shared" si="20"/>
        <v/>
      </c>
      <c r="T100" s="166"/>
      <c r="U100" s="167" t="str">
        <f t="shared" si="21"/>
        <v/>
      </c>
      <c r="V100" s="166"/>
      <c r="W100" s="167" t="str">
        <f t="shared" si="22"/>
        <v/>
      </c>
      <c r="X100" s="166"/>
      <c r="Y100" s="167" t="str">
        <f t="shared" si="23"/>
        <v/>
      </c>
      <c r="Z100" s="166"/>
      <c r="AA100" s="167" t="str">
        <f t="shared" si="24"/>
        <v/>
      </c>
      <c r="AB100" s="166"/>
      <c r="AC100" s="167" t="str">
        <f t="shared" si="25"/>
        <v/>
      </c>
    </row>
    <row r="101" spans="1:29" ht="15.9" customHeight="1" x14ac:dyDescent="0.2">
      <c r="A101" s="162">
        <v>98</v>
      </c>
      <c r="B101" s="39"/>
      <c r="C101" s="2"/>
      <c r="D101" s="37"/>
      <c r="E101" s="163">
        <f t="shared" si="13"/>
        <v>0</v>
      </c>
      <c r="F101" s="164">
        <f t="shared" si="14"/>
        <v>80</v>
      </c>
      <c r="G101" s="165"/>
      <c r="H101" s="166"/>
      <c r="I101" s="167" t="str">
        <f t="shared" si="15"/>
        <v/>
      </c>
      <c r="J101" s="166"/>
      <c r="K101" s="167" t="str">
        <f t="shared" si="16"/>
        <v/>
      </c>
      <c r="L101" s="166"/>
      <c r="M101" s="167" t="str">
        <f t="shared" si="17"/>
        <v/>
      </c>
      <c r="N101" s="166"/>
      <c r="O101" s="167" t="str">
        <f t="shared" si="18"/>
        <v/>
      </c>
      <c r="P101" s="166"/>
      <c r="Q101" s="167" t="str">
        <f t="shared" si="19"/>
        <v/>
      </c>
      <c r="R101" s="166"/>
      <c r="S101" s="167" t="str">
        <f t="shared" si="20"/>
        <v/>
      </c>
      <c r="T101" s="166"/>
      <c r="U101" s="167" t="str">
        <f t="shared" si="21"/>
        <v/>
      </c>
      <c r="V101" s="166"/>
      <c r="W101" s="167" t="str">
        <f t="shared" si="22"/>
        <v/>
      </c>
      <c r="X101" s="166"/>
      <c r="Y101" s="167" t="str">
        <f t="shared" si="23"/>
        <v/>
      </c>
      <c r="Z101" s="166"/>
      <c r="AA101" s="167" t="str">
        <f t="shared" si="24"/>
        <v/>
      </c>
      <c r="AB101" s="166"/>
      <c r="AC101" s="167" t="str">
        <f t="shared" si="25"/>
        <v/>
      </c>
    </row>
    <row r="102" spans="1:29" ht="15.9" customHeight="1" x14ac:dyDescent="0.2">
      <c r="A102" s="295">
        <v>99</v>
      </c>
      <c r="B102" s="39"/>
      <c r="C102" s="2"/>
      <c r="D102" s="37"/>
      <c r="E102" s="163">
        <f t="shared" si="13"/>
        <v>0</v>
      </c>
      <c r="F102" s="164">
        <f t="shared" si="14"/>
        <v>80</v>
      </c>
      <c r="G102" s="165"/>
      <c r="H102" s="166"/>
      <c r="I102" s="167" t="str">
        <f t="shared" si="15"/>
        <v/>
      </c>
      <c r="J102" s="166"/>
      <c r="K102" s="167" t="str">
        <f t="shared" si="16"/>
        <v/>
      </c>
      <c r="L102" s="166"/>
      <c r="M102" s="167" t="str">
        <f t="shared" si="17"/>
        <v/>
      </c>
      <c r="N102" s="166"/>
      <c r="O102" s="167" t="str">
        <f t="shared" si="18"/>
        <v/>
      </c>
      <c r="P102" s="166"/>
      <c r="Q102" s="167" t="str">
        <f t="shared" si="19"/>
        <v/>
      </c>
      <c r="R102" s="166"/>
      <c r="S102" s="167" t="str">
        <f t="shared" si="20"/>
        <v/>
      </c>
      <c r="T102" s="166"/>
      <c r="U102" s="167" t="str">
        <f t="shared" si="21"/>
        <v/>
      </c>
      <c r="V102" s="166"/>
      <c r="W102" s="167" t="str">
        <f t="shared" si="22"/>
        <v/>
      </c>
      <c r="X102" s="166"/>
      <c r="Y102" s="167" t="str">
        <f t="shared" si="23"/>
        <v/>
      </c>
      <c r="Z102" s="166"/>
      <c r="AA102" s="167" t="str">
        <f t="shared" si="24"/>
        <v/>
      </c>
      <c r="AB102" s="166"/>
      <c r="AC102" s="167" t="str">
        <f t="shared" si="25"/>
        <v/>
      </c>
    </row>
    <row r="103" spans="1:29" ht="15.9" customHeight="1" x14ac:dyDescent="0.2">
      <c r="A103" s="162">
        <v>100</v>
      </c>
      <c r="B103" s="39"/>
      <c r="C103" s="2"/>
      <c r="D103" s="37"/>
      <c r="E103" s="163">
        <f t="shared" si="13"/>
        <v>0</v>
      </c>
      <c r="F103" s="164">
        <f t="shared" si="14"/>
        <v>80</v>
      </c>
      <c r="G103" s="165"/>
      <c r="H103" s="166"/>
      <c r="I103" s="167" t="str">
        <f t="shared" si="15"/>
        <v/>
      </c>
      <c r="J103" s="166"/>
      <c r="K103" s="167" t="str">
        <f t="shared" si="16"/>
        <v/>
      </c>
      <c r="L103" s="166"/>
      <c r="M103" s="167" t="str">
        <f t="shared" si="17"/>
        <v/>
      </c>
      <c r="N103" s="166"/>
      <c r="O103" s="167" t="str">
        <f t="shared" si="18"/>
        <v/>
      </c>
      <c r="P103" s="166"/>
      <c r="Q103" s="167" t="str">
        <f t="shared" si="19"/>
        <v/>
      </c>
      <c r="R103" s="166"/>
      <c r="S103" s="167" t="str">
        <f t="shared" si="20"/>
        <v/>
      </c>
      <c r="T103" s="166"/>
      <c r="U103" s="167" t="str">
        <f t="shared" si="21"/>
        <v/>
      </c>
      <c r="V103" s="166"/>
      <c r="W103" s="167" t="str">
        <f t="shared" si="22"/>
        <v/>
      </c>
      <c r="X103" s="166"/>
      <c r="Y103" s="167" t="str">
        <f t="shared" si="23"/>
        <v/>
      </c>
      <c r="Z103" s="166"/>
      <c r="AA103" s="167" t="str">
        <f t="shared" si="24"/>
        <v/>
      </c>
      <c r="AB103" s="166"/>
      <c r="AC103" s="167" t="str">
        <f t="shared" si="25"/>
        <v/>
      </c>
    </row>
    <row r="104" spans="1:29" ht="15.9" customHeight="1" x14ac:dyDescent="0.2">
      <c r="A104" s="295">
        <v>101</v>
      </c>
      <c r="B104" s="39"/>
      <c r="C104" s="2"/>
      <c r="D104" s="37"/>
      <c r="E104" s="163">
        <f t="shared" si="13"/>
        <v>0</v>
      </c>
      <c r="F104" s="164">
        <f t="shared" si="14"/>
        <v>80</v>
      </c>
      <c r="G104" s="165"/>
      <c r="H104" s="166"/>
      <c r="I104" s="167" t="str">
        <f t="shared" si="15"/>
        <v/>
      </c>
      <c r="J104" s="166"/>
      <c r="K104" s="167" t="str">
        <f t="shared" si="16"/>
        <v/>
      </c>
      <c r="L104" s="166"/>
      <c r="M104" s="167" t="str">
        <f t="shared" si="17"/>
        <v/>
      </c>
      <c r="N104" s="166"/>
      <c r="O104" s="167" t="str">
        <f t="shared" si="18"/>
        <v/>
      </c>
      <c r="P104" s="166"/>
      <c r="Q104" s="167" t="str">
        <f t="shared" si="19"/>
        <v/>
      </c>
      <c r="R104" s="166"/>
      <c r="S104" s="167" t="str">
        <f t="shared" si="20"/>
        <v/>
      </c>
      <c r="T104" s="166"/>
      <c r="U104" s="167" t="str">
        <f t="shared" si="21"/>
        <v/>
      </c>
      <c r="V104" s="166"/>
      <c r="W104" s="167" t="str">
        <f t="shared" si="22"/>
        <v/>
      </c>
      <c r="X104" s="166"/>
      <c r="Y104" s="167" t="str">
        <f t="shared" si="23"/>
        <v/>
      </c>
      <c r="Z104" s="166"/>
      <c r="AA104" s="167" t="str">
        <f t="shared" si="24"/>
        <v/>
      </c>
      <c r="AB104" s="166"/>
      <c r="AC104" s="167" t="str">
        <f t="shared" si="25"/>
        <v/>
      </c>
    </row>
    <row r="105" spans="1:29" ht="15.9" customHeight="1" x14ac:dyDescent="0.2">
      <c r="A105" s="162">
        <v>102</v>
      </c>
      <c r="B105" s="39"/>
      <c r="C105" s="2"/>
      <c r="D105" s="37"/>
      <c r="E105" s="163">
        <f t="shared" si="13"/>
        <v>0</v>
      </c>
      <c r="F105" s="164">
        <f t="shared" si="14"/>
        <v>80</v>
      </c>
      <c r="G105" s="165"/>
      <c r="H105" s="166"/>
      <c r="I105" s="167" t="str">
        <f t="shared" si="15"/>
        <v/>
      </c>
      <c r="J105" s="166"/>
      <c r="K105" s="167" t="str">
        <f t="shared" si="16"/>
        <v/>
      </c>
      <c r="L105" s="166"/>
      <c r="M105" s="167" t="str">
        <f t="shared" si="17"/>
        <v/>
      </c>
      <c r="N105" s="166"/>
      <c r="O105" s="167" t="str">
        <f t="shared" si="18"/>
        <v/>
      </c>
      <c r="P105" s="166"/>
      <c r="Q105" s="167" t="str">
        <f t="shared" si="19"/>
        <v/>
      </c>
      <c r="R105" s="166"/>
      <c r="S105" s="167" t="str">
        <f t="shared" si="20"/>
        <v/>
      </c>
      <c r="T105" s="166"/>
      <c r="U105" s="167" t="str">
        <f t="shared" si="21"/>
        <v/>
      </c>
      <c r="V105" s="166"/>
      <c r="W105" s="167" t="str">
        <f t="shared" si="22"/>
        <v/>
      </c>
      <c r="X105" s="166"/>
      <c r="Y105" s="167" t="str">
        <f t="shared" si="23"/>
        <v/>
      </c>
      <c r="Z105" s="166"/>
      <c r="AA105" s="167" t="str">
        <f t="shared" si="24"/>
        <v/>
      </c>
      <c r="AB105" s="166"/>
      <c r="AC105" s="167" t="str">
        <f t="shared" si="25"/>
        <v/>
      </c>
    </row>
    <row r="106" spans="1:29" ht="15.9" customHeight="1" x14ac:dyDescent="0.2">
      <c r="A106" s="295">
        <v>103</v>
      </c>
      <c r="B106" s="36"/>
      <c r="C106" s="2"/>
      <c r="D106" s="37"/>
      <c r="E106" s="163">
        <f t="shared" si="13"/>
        <v>0</v>
      </c>
      <c r="F106" s="164">
        <f t="shared" si="14"/>
        <v>80</v>
      </c>
      <c r="G106" s="165"/>
      <c r="H106" s="166"/>
      <c r="I106" s="167" t="str">
        <f t="shared" si="15"/>
        <v/>
      </c>
      <c r="J106" s="166"/>
      <c r="K106" s="167" t="str">
        <f t="shared" si="16"/>
        <v/>
      </c>
      <c r="L106" s="166"/>
      <c r="M106" s="167" t="str">
        <f t="shared" si="17"/>
        <v/>
      </c>
      <c r="N106" s="166"/>
      <c r="O106" s="167" t="str">
        <f t="shared" si="18"/>
        <v/>
      </c>
      <c r="P106" s="166"/>
      <c r="Q106" s="167" t="str">
        <f t="shared" si="19"/>
        <v/>
      </c>
      <c r="R106" s="166"/>
      <c r="S106" s="167" t="str">
        <f t="shared" si="20"/>
        <v/>
      </c>
      <c r="T106" s="166"/>
      <c r="U106" s="167" t="str">
        <f t="shared" si="21"/>
        <v/>
      </c>
      <c r="V106" s="166"/>
      <c r="W106" s="167" t="str">
        <f t="shared" si="22"/>
        <v/>
      </c>
      <c r="X106" s="166"/>
      <c r="Y106" s="167" t="str">
        <f t="shared" si="23"/>
        <v/>
      </c>
      <c r="Z106" s="166"/>
      <c r="AA106" s="167" t="str">
        <f t="shared" si="24"/>
        <v/>
      </c>
      <c r="AB106" s="166"/>
      <c r="AC106" s="167" t="str">
        <f t="shared" si="25"/>
        <v/>
      </c>
    </row>
    <row r="107" spans="1:29" ht="15.9" customHeight="1" x14ac:dyDescent="0.2">
      <c r="A107" s="162">
        <v>104</v>
      </c>
      <c r="B107" s="36"/>
      <c r="C107" s="2"/>
      <c r="D107" s="37"/>
      <c r="E107" s="163">
        <f t="shared" si="13"/>
        <v>0</v>
      </c>
      <c r="F107" s="164">
        <f t="shared" si="14"/>
        <v>80</v>
      </c>
      <c r="G107" s="165"/>
      <c r="H107" s="166"/>
      <c r="I107" s="167" t="str">
        <f t="shared" si="15"/>
        <v/>
      </c>
      <c r="J107" s="166"/>
      <c r="K107" s="167" t="str">
        <f t="shared" si="16"/>
        <v/>
      </c>
      <c r="L107" s="166"/>
      <c r="M107" s="167" t="str">
        <f t="shared" si="17"/>
        <v/>
      </c>
      <c r="N107" s="166"/>
      <c r="O107" s="167" t="str">
        <f t="shared" si="18"/>
        <v/>
      </c>
      <c r="P107" s="166"/>
      <c r="Q107" s="167" t="str">
        <f t="shared" si="19"/>
        <v/>
      </c>
      <c r="R107" s="166"/>
      <c r="S107" s="167" t="str">
        <f t="shared" si="20"/>
        <v/>
      </c>
      <c r="T107" s="166"/>
      <c r="U107" s="167" t="str">
        <f t="shared" si="21"/>
        <v/>
      </c>
      <c r="V107" s="166"/>
      <c r="W107" s="167" t="str">
        <f t="shared" si="22"/>
        <v/>
      </c>
      <c r="X107" s="166"/>
      <c r="Y107" s="167" t="str">
        <f t="shared" si="23"/>
        <v/>
      </c>
      <c r="Z107" s="166"/>
      <c r="AA107" s="167" t="str">
        <f t="shared" si="24"/>
        <v/>
      </c>
      <c r="AB107" s="166"/>
      <c r="AC107" s="167" t="str">
        <f t="shared" si="25"/>
        <v/>
      </c>
    </row>
    <row r="108" spans="1:29" ht="15.9" customHeight="1" x14ac:dyDescent="0.2">
      <c r="A108" s="295">
        <v>105</v>
      </c>
      <c r="B108" s="36"/>
      <c r="C108" s="2"/>
      <c r="D108" s="37"/>
      <c r="E108" s="163">
        <f t="shared" si="13"/>
        <v>0</v>
      </c>
      <c r="F108" s="164">
        <f t="shared" si="14"/>
        <v>80</v>
      </c>
      <c r="G108" s="165"/>
      <c r="H108" s="166"/>
      <c r="I108" s="167" t="str">
        <f t="shared" si="15"/>
        <v/>
      </c>
      <c r="J108" s="166"/>
      <c r="K108" s="167" t="str">
        <f t="shared" si="16"/>
        <v/>
      </c>
      <c r="L108" s="166"/>
      <c r="M108" s="167" t="str">
        <f t="shared" si="17"/>
        <v/>
      </c>
      <c r="N108" s="166"/>
      <c r="O108" s="167" t="str">
        <f t="shared" si="18"/>
        <v/>
      </c>
      <c r="P108" s="166"/>
      <c r="Q108" s="167" t="str">
        <f t="shared" si="19"/>
        <v/>
      </c>
      <c r="R108" s="166"/>
      <c r="S108" s="167" t="str">
        <f t="shared" si="20"/>
        <v/>
      </c>
      <c r="T108" s="166"/>
      <c r="U108" s="167" t="str">
        <f t="shared" si="21"/>
        <v/>
      </c>
      <c r="V108" s="166"/>
      <c r="W108" s="167" t="str">
        <f t="shared" si="22"/>
        <v/>
      </c>
      <c r="X108" s="166"/>
      <c r="Y108" s="167" t="str">
        <f t="shared" si="23"/>
        <v/>
      </c>
      <c r="Z108" s="166"/>
      <c r="AA108" s="167" t="str">
        <f t="shared" si="24"/>
        <v/>
      </c>
      <c r="AB108" s="166"/>
      <c r="AC108" s="167" t="str">
        <f t="shared" si="25"/>
        <v/>
      </c>
    </row>
    <row r="109" spans="1:29" ht="15.9" customHeight="1" x14ac:dyDescent="0.2">
      <c r="A109" s="184"/>
      <c r="B109" s="46"/>
      <c r="C109" s="1"/>
      <c r="D109" s="173"/>
      <c r="E109" s="174"/>
      <c r="F109" s="175"/>
      <c r="G109" s="176"/>
      <c r="H109" s="177"/>
      <c r="I109" s="178"/>
      <c r="J109" s="177"/>
      <c r="K109" s="178"/>
      <c r="L109" s="177"/>
      <c r="M109" s="178"/>
      <c r="N109" s="177"/>
      <c r="O109" s="178"/>
      <c r="P109" s="177"/>
      <c r="Q109" s="178"/>
      <c r="R109" s="177"/>
      <c r="S109" s="178"/>
      <c r="T109" s="177"/>
      <c r="U109" s="178"/>
      <c r="V109" s="177"/>
      <c r="W109" s="178"/>
      <c r="X109" s="177"/>
      <c r="Y109" s="178"/>
      <c r="Z109" s="177"/>
      <c r="AA109" s="178"/>
      <c r="AB109" s="177"/>
      <c r="AC109" s="178"/>
    </row>
    <row r="110" spans="1:29" ht="15.9" customHeight="1" x14ac:dyDescent="0.2">
      <c r="A110" s="184"/>
      <c r="B110" s="46"/>
      <c r="C110" s="1"/>
      <c r="D110" s="173"/>
      <c r="E110" s="174"/>
      <c r="F110" s="175"/>
      <c r="G110" s="176"/>
      <c r="H110" s="177"/>
      <c r="I110" s="178"/>
      <c r="J110" s="177"/>
      <c r="K110" s="178"/>
      <c r="L110" s="177"/>
      <c r="M110" s="178"/>
      <c r="N110" s="177"/>
      <c r="O110" s="178"/>
      <c r="P110" s="177"/>
      <c r="Q110" s="178"/>
      <c r="R110" s="177"/>
      <c r="S110" s="178"/>
      <c r="T110" s="177"/>
      <c r="U110" s="178"/>
      <c r="V110" s="177"/>
      <c r="W110" s="178"/>
      <c r="X110" s="177"/>
      <c r="Y110" s="178"/>
      <c r="Z110" s="177"/>
      <c r="AA110" s="178"/>
      <c r="AB110" s="177"/>
      <c r="AC110" s="178"/>
    </row>
    <row r="111" spans="1:29" x14ac:dyDescent="0.2">
      <c r="A111" s="184"/>
      <c r="C111" s="1"/>
      <c r="D111" s="173"/>
      <c r="E111" s="176"/>
      <c r="F111" s="179"/>
      <c r="G111" s="180"/>
      <c r="H111" s="177"/>
      <c r="I111" s="181"/>
      <c r="J111" s="177"/>
      <c r="K111" s="181"/>
      <c r="L111" s="182"/>
      <c r="M111" s="181"/>
      <c r="N111" s="177"/>
      <c r="O111" s="181"/>
      <c r="P111" s="177"/>
      <c r="Q111" s="181"/>
      <c r="R111" s="177"/>
      <c r="S111" s="181"/>
      <c r="T111" s="177"/>
      <c r="U111" s="181"/>
      <c r="V111" s="177"/>
      <c r="W111" s="181"/>
      <c r="X111" s="183"/>
      <c r="Y111" s="181"/>
      <c r="Z111" s="183"/>
      <c r="AA111" s="181"/>
      <c r="AB111" s="183"/>
      <c r="AC111" s="181"/>
    </row>
    <row r="112" spans="1:29" x14ac:dyDescent="0.2">
      <c r="A112" s="184"/>
      <c r="C112" s="1"/>
      <c r="D112" s="173"/>
      <c r="E112" s="176"/>
      <c r="F112" s="179"/>
      <c r="G112" s="180"/>
      <c r="H112" s="177"/>
      <c r="I112" s="181"/>
      <c r="J112" s="177"/>
      <c r="K112" s="181"/>
      <c r="L112" s="182"/>
      <c r="M112" s="181"/>
      <c r="N112" s="177"/>
      <c r="O112" s="181"/>
      <c r="P112" s="177"/>
      <c r="Q112" s="181"/>
      <c r="R112" s="177"/>
      <c r="S112" s="181"/>
      <c r="T112" s="177"/>
      <c r="U112" s="181"/>
      <c r="V112" s="177"/>
      <c r="W112" s="181"/>
      <c r="X112" s="183"/>
      <c r="Y112" s="181"/>
      <c r="Z112" s="183"/>
      <c r="AA112" s="181"/>
      <c r="AB112" s="183"/>
      <c r="AC112" s="181"/>
    </row>
    <row r="113" spans="1:29" x14ac:dyDescent="0.2">
      <c r="A113" s="184"/>
      <c r="C113" s="1"/>
      <c r="D113" s="173"/>
      <c r="E113" s="176"/>
      <c r="F113" s="179"/>
      <c r="G113" s="180"/>
      <c r="H113" s="177"/>
      <c r="I113" s="181"/>
      <c r="J113" s="177"/>
      <c r="K113" s="181"/>
      <c r="L113" s="182"/>
      <c r="M113" s="181"/>
      <c r="N113" s="177"/>
      <c r="O113" s="181"/>
      <c r="P113" s="177"/>
      <c r="Q113" s="181"/>
      <c r="R113" s="177"/>
      <c r="S113" s="181"/>
      <c r="T113" s="177"/>
      <c r="U113" s="181"/>
      <c r="V113" s="177"/>
      <c r="W113" s="181"/>
      <c r="X113" s="183"/>
      <c r="Y113" s="181"/>
      <c r="Z113" s="183"/>
      <c r="AA113" s="181"/>
      <c r="AB113" s="183"/>
      <c r="AC113" s="181"/>
    </row>
    <row r="114" spans="1:29" ht="13.8" thickBot="1" x14ac:dyDescent="0.25"/>
    <row r="115" spans="1:29" ht="173.4" thickBot="1" x14ac:dyDescent="0.25">
      <c r="H115" s="185" t="str">
        <f>H3</f>
        <v>令和７年度ＩＨ予選</v>
      </c>
      <c r="I115" s="47" t="s">
        <v>194</v>
      </c>
      <c r="J115" s="185" t="str">
        <f>J3</f>
        <v>令和７年度強化練習会</v>
      </c>
      <c r="K115" s="47" t="s">
        <v>194</v>
      </c>
      <c r="L115" s="185" t="str">
        <f>L3</f>
        <v>令和７年度新人大会</v>
      </c>
      <c r="M115" s="47" t="s">
        <v>194</v>
      </c>
      <c r="N115" s="185" t="str">
        <f>N3</f>
        <v>令和７年度全日本JrU18</v>
      </c>
      <c r="O115" s="47" t="s">
        <v>194</v>
      </c>
      <c r="P115" s="185" t="str">
        <f>P3</f>
        <v>令和７年度全日本JrU16</v>
      </c>
      <c r="Q115" s="47" t="s">
        <v>194</v>
      </c>
      <c r="R115" s="185" t="str">
        <f>R3</f>
        <v>令和７年度全日本JrU14</v>
      </c>
      <c r="S115" s="47" t="s">
        <v>194</v>
      </c>
      <c r="T115" s="186" t="str">
        <f>T3</f>
        <v>令和７年度岐阜県中学</v>
      </c>
      <c r="U115" s="47" t="s">
        <v>194</v>
      </c>
      <c r="V115" s="186" t="str">
        <f>V3</f>
        <v>令和７年度選抜室内Ｊ</v>
      </c>
      <c r="W115" s="47" t="s">
        <v>194</v>
      </c>
      <c r="X115" s="186" t="str">
        <f>X3</f>
        <v>令和７年度東海毎日U18</v>
      </c>
      <c r="Y115" s="47" t="s">
        <v>194</v>
      </c>
      <c r="Z115" s="186" t="str">
        <f>Z3</f>
        <v>令和７年度東海毎日U16</v>
      </c>
      <c r="AA115" s="47" t="s">
        <v>194</v>
      </c>
      <c r="AB115" s="186" t="str">
        <f>AB3</f>
        <v>令和７年度MUFGJU16</v>
      </c>
      <c r="AC115" s="47" t="s">
        <v>194</v>
      </c>
    </row>
    <row r="116" spans="1:29" x14ac:dyDescent="0.2">
      <c r="H116" s="187">
        <v>1</v>
      </c>
      <c r="I116" s="188">
        <v>33</v>
      </c>
      <c r="J116" s="187"/>
      <c r="K116" s="188">
        <v>33</v>
      </c>
      <c r="L116" s="189">
        <v>1</v>
      </c>
      <c r="M116" s="190">
        <v>33</v>
      </c>
      <c r="N116" s="187"/>
      <c r="O116" s="188">
        <v>33</v>
      </c>
      <c r="P116" s="187"/>
      <c r="Q116" s="188">
        <v>33</v>
      </c>
      <c r="R116" s="191"/>
      <c r="S116" s="188">
        <v>33</v>
      </c>
      <c r="T116" s="191"/>
      <c r="U116" s="188">
        <v>33</v>
      </c>
      <c r="V116" s="187"/>
      <c r="W116" s="188">
        <v>33</v>
      </c>
      <c r="X116" s="187"/>
      <c r="Y116" s="188">
        <v>33</v>
      </c>
      <c r="Z116" s="192"/>
      <c r="AA116" s="190">
        <v>33</v>
      </c>
      <c r="AB116" s="187"/>
      <c r="AC116" s="188">
        <v>33</v>
      </c>
    </row>
    <row r="117" spans="1:29" x14ac:dyDescent="0.2">
      <c r="H117" s="17"/>
      <c r="I117" s="193">
        <v>22</v>
      </c>
      <c r="J117" s="17">
        <v>1</v>
      </c>
      <c r="K117" s="193">
        <v>22</v>
      </c>
      <c r="L117" s="194"/>
      <c r="M117" s="195">
        <v>22</v>
      </c>
      <c r="N117" s="17">
        <v>1</v>
      </c>
      <c r="O117" s="193">
        <v>22</v>
      </c>
      <c r="P117" s="17"/>
      <c r="Q117" s="193">
        <v>22</v>
      </c>
      <c r="R117" s="196"/>
      <c r="S117" s="197">
        <v>22</v>
      </c>
      <c r="T117" s="196"/>
      <c r="U117" s="197">
        <v>22</v>
      </c>
      <c r="V117" s="17">
        <v>1</v>
      </c>
      <c r="W117" s="193">
        <v>22</v>
      </c>
      <c r="X117" s="17">
        <v>1</v>
      </c>
      <c r="Y117" s="193">
        <v>22</v>
      </c>
      <c r="Z117" s="198"/>
      <c r="AA117" s="195">
        <v>22</v>
      </c>
      <c r="AB117" s="17"/>
      <c r="AC117" s="193">
        <v>22</v>
      </c>
    </row>
    <row r="118" spans="1:29" x14ac:dyDescent="0.2">
      <c r="H118" s="17">
        <v>2</v>
      </c>
      <c r="I118" s="193">
        <v>21</v>
      </c>
      <c r="J118" s="17"/>
      <c r="K118" s="193">
        <v>21</v>
      </c>
      <c r="L118" s="194">
        <v>2</v>
      </c>
      <c r="M118" s="195">
        <v>21</v>
      </c>
      <c r="N118" s="17"/>
      <c r="O118" s="193">
        <v>21</v>
      </c>
      <c r="P118" s="17"/>
      <c r="Q118" s="193">
        <v>21</v>
      </c>
      <c r="R118" s="196"/>
      <c r="S118" s="197">
        <v>21</v>
      </c>
      <c r="T118" s="196"/>
      <c r="U118" s="197">
        <v>21</v>
      </c>
      <c r="V118" s="17"/>
      <c r="W118" s="193">
        <v>21</v>
      </c>
      <c r="X118" s="17"/>
      <c r="Y118" s="193">
        <v>21</v>
      </c>
      <c r="Z118" s="198"/>
      <c r="AA118" s="195">
        <v>21</v>
      </c>
      <c r="AB118" s="17"/>
      <c r="AC118" s="193">
        <v>21</v>
      </c>
    </row>
    <row r="119" spans="1:29" x14ac:dyDescent="0.2">
      <c r="H119" s="17">
        <v>3</v>
      </c>
      <c r="I119" s="193">
        <v>16</v>
      </c>
      <c r="J119" s="17"/>
      <c r="K119" s="193">
        <v>16</v>
      </c>
      <c r="L119" s="194">
        <v>3</v>
      </c>
      <c r="M119" s="195">
        <v>16</v>
      </c>
      <c r="N119" s="17"/>
      <c r="O119" s="193">
        <v>16</v>
      </c>
      <c r="P119" s="17"/>
      <c r="Q119" s="193">
        <v>16</v>
      </c>
      <c r="R119" s="196"/>
      <c r="S119" s="197">
        <v>16</v>
      </c>
      <c r="T119" s="196"/>
      <c r="U119" s="197">
        <v>16</v>
      </c>
      <c r="V119" s="17"/>
      <c r="W119" s="193">
        <v>16</v>
      </c>
      <c r="X119" s="17"/>
      <c r="Y119" s="193">
        <v>16</v>
      </c>
      <c r="Z119" s="198"/>
      <c r="AA119" s="195">
        <v>16</v>
      </c>
      <c r="AB119" s="17"/>
      <c r="AC119" s="193">
        <v>16</v>
      </c>
    </row>
    <row r="120" spans="1:29" x14ac:dyDescent="0.2">
      <c r="H120" s="17"/>
      <c r="I120" s="193">
        <v>14</v>
      </c>
      <c r="J120" s="17">
        <v>2</v>
      </c>
      <c r="K120" s="193">
        <v>14</v>
      </c>
      <c r="L120" s="194"/>
      <c r="M120" s="195">
        <v>14</v>
      </c>
      <c r="N120" s="17">
        <v>2</v>
      </c>
      <c r="O120" s="193">
        <v>14</v>
      </c>
      <c r="P120" s="17"/>
      <c r="Q120" s="193">
        <v>14</v>
      </c>
      <c r="R120" s="196"/>
      <c r="S120" s="197">
        <v>14</v>
      </c>
      <c r="T120" s="196"/>
      <c r="U120" s="197">
        <v>14</v>
      </c>
      <c r="V120" s="17">
        <v>2</v>
      </c>
      <c r="W120" s="193">
        <v>14</v>
      </c>
      <c r="X120" s="17">
        <v>2</v>
      </c>
      <c r="Y120" s="193">
        <v>14</v>
      </c>
      <c r="Z120" s="198"/>
      <c r="AA120" s="195">
        <v>14</v>
      </c>
      <c r="AB120" s="17"/>
      <c r="AC120" s="193">
        <v>14</v>
      </c>
    </row>
    <row r="121" spans="1:29" x14ac:dyDescent="0.2">
      <c r="H121" s="17">
        <v>4</v>
      </c>
      <c r="I121" s="193">
        <v>12</v>
      </c>
      <c r="J121" s="17"/>
      <c r="K121" s="193">
        <v>12</v>
      </c>
      <c r="L121" s="194">
        <v>4</v>
      </c>
      <c r="M121" s="195">
        <v>12</v>
      </c>
      <c r="N121" s="17"/>
      <c r="O121" s="193">
        <v>12</v>
      </c>
      <c r="P121" s="17"/>
      <c r="Q121" s="193">
        <v>12</v>
      </c>
      <c r="R121" s="196"/>
      <c r="S121" s="197">
        <v>12</v>
      </c>
      <c r="T121" s="196"/>
      <c r="U121" s="197">
        <v>12</v>
      </c>
      <c r="V121" s="17"/>
      <c r="W121" s="193">
        <v>12</v>
      </c>
      <c r="X121" s="17"/>
      <c r="Y121" s="193">
        <v>12</v>
      </c>
      <c r="Z121" s="198"/>
      <c r="AA121" s="195">
        <v>12</v>
      </c>
      <c r="AB121" s="17"/>
      <c r="AC121" s="193">
        <v>12</v>
      </c>
    </row>
    <row r="122" spans="1:29" x14ac:dyDescent="0.2">
      <c r="H122" s="17"/>
      <c r="I122" s="193">
        <v>11</v>
      </c>
      <c r="J122" s="17">
        <v>3</v>
      </c>
      <c r="K122" s="193">
        <v>11</v>
      </c>
      <c r="L122" s="194"/>
      <c r="M122" s="195">
        <v>11</v>
      </c>
      <c r="N122" s="17"/>
      <c r="O122" s="193">
        <v>11</v>
      </c>
      <c r="P122" s="17">
        <v>1</v>
      </c>
      <c r="Q122" s="193">
        <v>11</v>
      </c>
      <c r="R122" s="196"/>
      <c r="S122" s="197">
        <v>11</v>
      </c>
      <c r="T122" s="196"/>
      <c r="U122" s="197">
        <v>11</v>
      </c>
      <c r="V122" s="17"/>
      <c r="W122" s="193">
        <v>11</v>
      </c>
      <c r="X122" s="17"/>
      <c r="Y122" s="193">
        <v>11</v>
      </c>
      <c r="Z122" s="17">
        <v>1</v>
      </c>
      <c r="AA122" s="193">
        <v>11</v>
      </c>
      <c r="AB122" s="17"/>
      <c r="AC122" s="193">
        <v>11</v>
      </c>
    </row>
    <row r="123" spans="1:29" x14ac:dyDescent="0.2">
      <c r="H123" s="17">
        <v>5</v>
      </c>
      <c r="I123" s="193">
        <v>10</v>
      </c>
      <c r="J123" s="17"/>
      <c r="K123" s="193">
        <v>10</v>
      </c>
      <c r="L123" s="194">
        <v>5</v>
      </c>
      <c r="M123" s="195">
        <v>10</v>
      </c>
      <c r="N123" s="17">
        <v>3</v>
      </c>
      <c r="O123" s="193">
        <v>10</v>
      </c>
      <c r="P123" s="17"/>
      <c r="Q123" s="193">
        <v>10</v>
      </c>
      <c r="R123" s="196"/>
      <c r="S123" s="197">
        <v>10</v>
      </c>
      <c r="T123" s="191"/>
      <c r="U123" s="199">
        <v>10</v>
      </c>
      <c r="V123" s="17">
        <v>3</v>
      </c>
      <c r="W123" s="193">
        <v>10</v>
      </c>
      <c r="X123" s="17">
        <v>3</v>
      </c>
      <c r="Y123" s="193">
        <v>10</v>
      </c>
      <c r="Z123" s="187"/>
      <c r="AA123" s="200">
        <v>10</v>
      </c>
      <c r="AB123" s="198"/>
      <c r="AC123" s="193">
        <v>10</v>
      </c>
    </row>
    <row r="124" spans="1:29" x14ac:dyDescent="0.2">
      <c r="H124" s="17">
        <v>6</v>
      </c>
      <c r="I124" s="193">
        <v>9</v>
      </c>
      <c r="J124" s="17"/>
      <c r="K124" s="193">
        <v>9</v>
      </c>
      <c r="L124" s="194">
        <v>6</v>
      </c>
      <c r="M124" s="195">
        <v>9</v>
      </c>
      <c r="N124" s="17">
        <v>4</v>
      </c>
      <c r="O124" s="201">
        <v>10</v>
      </c>
      <c r="P124" s="17"/>
      <c r="Q124" s="193">
        <v>9</v>
      </c>
      <c r="R124" s="196"/>
      <c r="S124" s="202">
        <v>10</v>
      </c>
      <c r="T124" s="196"/>
      <c r="U124" s="197">
        <v>9</v>
      </c>
      <c r="V124" s="17">
        <v>4</v>
      </c>
      <c r="W124" s="193">
        <v>10</v>
      </c>
      <c r="X124" s="17">
        <v>4</v>
      </c>
      <c r="Y124" s="201">
        <v>10</v>
      </c>
      <c r="Z124" s="17"/>
      <c r="AA124" s="193">
        <v>9</v>
      </c>
      <c r="AB124" s="198"/>
      <c r="AC124" s="193">
        <v>9</v>
      </c>
    </row>
    <row r="125" spans="1:29" x14ac:dyDescent="0.2">
      <c r="H125" s="17">
        <v>7</v>
      </c>
      <c r="I125" s="193">
        <v>8</v>
      </c>
      <c r="J125" s="17">
        <v>4</v>
      </c>
      <c r="K125" s="193">
        <v>8</v>
      </c>
      <c r="L125" s="194">
        <v>7</v>
      </c>
      <c r="M125" s="195">
        <v>8</v>
      </c>
      <c r="N125" s="17"/>
      <c r="O125" s="193">
        <v>9</v>
      </c>
      <c r="P125" s="17"/>
      <c r="Q125" s="193">
        <v>8</v>
      </c>
      <c r="R125" s="196"/>
      <c r="S125" s="197">
        <v>9</v>
      </c>
      <c r="T125" s="196"/>
      <c r="U125" s="197">
        <v>8</v>
      </c>
      <c r="V125" s="17"/>
      <c r="W125" s="193">
        <v>9</v>
      </c>
      <c r="X125" s="17"/>
      <c r="Y125" s="193">
        <v>9</v>
      </c>
      <c r="Z125" s="17"/>
      <c r="AA125" s="193">
        <v>8</v>
      </c>
      <c r="AB125" s="198"/>
      <c r="AC125" s="193">
        <v>8</v>
      </c>
    </row>
    <row r="126" spans="1:29" x14ac:dyDescent="0.2">
      <c r="H126" s="17"/>
      <c r="I126" s="193">
        <v>7</v>
      </c>
      <c r="J126" s="17">
        <v>5</v>
      </c>
      <c r="K126" s="193">
        <v>7</v>
      </c>
      <c r="L126" s="194"/>
      <c r="M126" s="195">
        <v>7</v>
      </c>
      <c r="N126" s="17"/>
      <c r="O126" s="193">
        <v>8</v>
      </c>
      <c r="P126" s="17">
        <v>2</v>
      </c>
      <c r="Q126" s="193">
        <v>7</v>
      </c>
      <c r="R126" s="196"/>
      <c r="S126" s="197">
        <v>8</v>
      </c>
      <c r="T126" s="196"/>
      <c r="U126" s="197">
        <v>7</v>
      </c>
      <c r="V126" s="17">
        <v>5</v>
      </c>
      <c r="W126" s="193">
        <v>6</v>
      </c>
      <c r="X126" s="17"/>
      <c r="Y126" s="193">
        <v>8</v>
      </c>
      <c r="Z126" s="17">
        <v>2</v>
      </c>
      <c r="AA126" s="193">
        <v>7</v>
      </c>
      <c r="AB126" s="198"/>
      <c r="AC126" s="193">
        <v>7</v>
      </c>
    </row>
    <row r="127" spans="1:29" x14ac:dyDescent="0.2">
      <c r="H127" s="17">
        <v>8</v>
      </c>
      <c r="I127" s="193">
        <v>6</v>
      </c>
      <c r="J127" s="17">
        <v>6</v>
      </c>
      <c r="K127" s="193">
        <v>6</v>
      </c>
      <c r="L127" s="194">
        <v>8</v>
      </c>
      <c r="M127" s="195">
        <v>6</v>
      </c>
      <c r="N127" s="17">
        <v>5</v>
      </c>
      <c r="O127" s="193">
        <v>7</v>
      </c>
      <c r="P127" s="17">
        <v>3</v>
      </c>
      <c r="Q127" s="193">
        <v>5</v>
      </c>
      <c r="R127" s="196"/>
      <c r="S127" s="197">
        <v>7</v>
      </c>
      <c r="T127" s="196">
        <v>1</v>
      </c>
      <c r="U127" s="197">
        <v>6</v>
      </c>
      <c r="V127" s="17">
        <v>6</v>
      </c>
      <c r="W127" s="193">
        <v>6</v>
      </c>
      <c r="X127" s="17">
        <v>5</v>
      </c>
      <c r="Y127" s="193">
        <v>7</v>
      </c>
      <c r="Z127" s="17"/>
      <c r="AA127" s="193">
        <v>6</v>
      </c>
      <c r="AB127" s="198">
        <v>1</v>
      </c>
      <c r="AC127" s="193">
        <v>6</v>
      </c>
    </row>
    <row r="128" spans="1:29" x14ac:dyDescent="0.2">
      <c r="H128" s="17"/>
      <c r="I128" s="193">
        <v>5</v>
      </c>
      <c r="J128" s="17">
        <v>7</v>
      </c>
      <c r="K128" s="193">
        <v>5</v>
      </c>
      <c r="L128" s="194"/>
      <c r="M128" s="195">
        <v>5</v>
      </c>
      <c r="N128" s="17">
        <v>6</v>
      </c>
      <c r="O128" s="193">
        <v>7</v>
      </c>
      <c r="P128" s="17">
        <v>4</v>
      </c>
      <c r="Q128" s="193">
        <v>5</v>
      </c>
      <c r="R128" s="196"/>
      <c r="S128" s="197">
        <v>7</v>
      </c>
      <c r="T128" s="196"/>
      <c r="U128" s="197">
        <v>5</v>
      </c>
      <c r="V128" s="17">
        <v>7</v>
      </c>
      <c r="W128" s="193">
        <v>6</v>
      </c>
      <c r="X128" s="17">
        <v>6</v>
      </c>
      <c r="Y128" s="193">
        <v>7</v>
      </c>
      <c r="Z128" s="17">
        <v>3</v>
      </c>
      <c r="AA128" s="193">
        <v>5</v>
      </c>
      <c r="AB128" s="198"/>
      <c r="AC128" s="193">
        <v>5</v>
      </c>
    </row>
    <row r="129" spans="8:29" x14ac:dyDescent="0.2">
      <c r="H129" s="17"/>
      <c r="I129" s="193">
        <v>4</v>
      </c>
      <c r="J129" s="17">
        <v>8</v>
      </c>
      <c r="K129" s="193">
        <v>4</v>
      </c>
      <c r="L129" s="194"/>
      <c r="M129" s="195">
        <v>4</v>
      </c>
      <c r="N129" s="17"/>
      <c r="O129" s="193">
        <v>6</v>
      </c>
      <c r="P129" s="17">
        <v>5</v>
      </c>
      <c r="Q129" s="193">
        <v>4</v>
      </c>
      <c r="R129" s="196">
        <v>1</v>
      </c>
      <c r="S129" s="197">
        <v>6</v>
      </c>
      <c r="T129" s="196">
        <v>2</v>
      </c>
      <c r="U129" s="197">
        <v>4</v>
      </c>
      <c r="V129" s="17">
        <v>8</v>
      </c>
      <c r="W129" s="193">
        <v>6</v>
      </c>
      <c r="X129" s="17"/>
      <c r="Y129" s="193">
        <v>6</v>
      </c>
      <c r="Z129" s="17">
        <v>4</v>
      </c>
      <c r="AA129" s="193">
        <v>5</v>
      </c>
      <c r="AB129" s="198">
        <v>2</v>
      </c>
      <c r="AC129" s="193">
        <v>4</v>
      </c>
    </row>
    <row r="130" spans="8:29" x14ac:dyDescent="0.2">
      <c r="H130" s="17">
        <v>16</v>
      </c>
      <c r="I130" s="193">
        <v>3</v>
      </c>
      <c r="J130" s="17"/>
      <c r="K130" s="193">
        <v>3</v>
      </c>
      <c r="L130" s="194">
        <v>16</v>
      </c>
      <c r="M130" s="195">
        <v>3</v>
      </c>
      <c r="N130" s="17">
        <v>7</v>
      </c>
      <c r="O130" s="193">
        <v>5</v>
      </c>
      <c r="P130" s="17">
        <v>6</v>
      </c>
      <c r="Q130" s="193">
        <v>4</v>
      </c>
      <c r="R130" s="196"/>
      <c r="S130" s="197">
        <v>5</v>
      </c>
      <c r="T130" s="196">
        <v>3</v>
      </c>
      <c r="U130" s="197">
        <v>3</v>
      </c>
      <c r="V130" s="17"/>
      <c r="W130" s="193">
        <v>7</v>
      </c>
      <c r="X130" s="17">
        <v>7</v>
      </c>
      <c r="Y130" s="193">
        <v>5</v>
      </c>
      <c r="Z130" s="17">
        <v>5</v>
      </c>
      <c r="AA130" s="193">
        <v>4</v>
      </c>
      <c r="AB130" s="198">
        <v>3</v>
      </c>
      <c r="AC130" s="193">
        <v>3</v>
      </c>
    </row>
    <row r="131" spans="8:29" x14ac:dyDescent="0.2">
      <c r="H131" s="17"/>
      <c r="I131" s="193">
        <v>2.5</v>
      </c>
      <c r="J131" s="17">
        <v>16</v>
      </c>
      <c r="K131" s="193">
        <v>2</v>
      </c>
      <c r="L131" s="194"/>
      <c r="M131" s="195">
        <v>2.5</v>
      </c>
      <c r="N131" s="17">
        <v>8</v>
      </c>
      <c r="O131" s="193">
        <v>5</v>
      </c>
      <c r="P131" s="17">
        <v>7</v>
      </c>
      <c r="Q131" s="193">
        <v>2</v>
      </c>
      <c r="R131" s="196"/>
      <c r="S131" s="197">
        <v>5</v>
      </c>
      <c r="T131" s="196"/>
      <c r="U131" s="197">
        <v>2.5</v>
      </c>
      <c r="V131" s="17"/>
      <c r="W131" s="193">
        <v>6</v>
      </c>
      <c r="X131" s="17">
        <v>8</v>
      </c>
      <c r="Y131" s="193">
        <v>5</v>
      </c>
      <c r="Z131" s="17">
        <v>6</v>
      </c>
      <c r="AA131" s="193">
        <v>4</v>
      </c>
      <c r="AB131" s="198"/>
      <c r="AC131" s="193">
        <v>2.5</v>
      </c>
    </row>
    <row r="132" spans="8:29" x14ac:dyDescent="0.2">
      <c r="H132" s="17"/>
      <c r="I132" s="193">
        <v>2</v>
      </c>
      <c r="J132" s="17"/>
      <c r="K132" s="193">
        <v>2</v>
      </c>
      <c r="L132" s="194"/>
      <c r="M132" s="195">
        <v>2</v>
      </c>
      <c r="N132" s="17">
        <v>9</v>
      </c>
      <c r="O132" s="193">
        <v>2</v>
      </c>
      <c r="P132" s="17">
        <v>8</v>
      </c>
      <c r="Q132" s="193">
        <v>2</v>
      </c>
      <c r="R132" s="196">
        <v>2</v>
      </c>
      <c r="S132" s="197">
        <v>4</v>
      </c>
      <c r="T132" s="196">
        <v>4</v>
      </c>
      <c r="U132" s="197">
        <v>2</v>
      </c>
      <c r="V132" s="17"/>
      <c r="W132" s="193">
        <v>5</v>
      </c>
      <c r="X132" s="17"/>
      <c r="Y132" s="193">
        <v>4</v>
      </c>
      <c r="Z132" s="17">
        <v>7</v>
      </c>
      <c r="AA132" s="193">
        <v>2</v>
      </c>
      <c r="AB132" s="198">
        <v>4</v>
      </c>
      <c r="AC132" s="193">
        <v>2</v>
      </c>
    </row>
    <row r="133" spans="8:29" x14ac:dyDescent="0.2">
      <c r="H133" s="17">
        <v>32</v>
      </c>
      <c r="I133" s="193">
        <v>1.5</v>
      </c>
      <c r="J133" s="17"/>
      <c r="K133" s="193">
        <v>1.5</v>
      </c>
      <c r="L133" s="194">
        <v>32</v>
      </c>
      <c r="M133" s="195">
        <v>1.5</v>
      </c>
      <c r="N133" s="17">
        <v>10</v>
      </c>
      <c r="O133" s="193">
        <v>2</v>
      </c>
      <c r="P133" s="17">
        <v>16</v>
      </c>
      <c r="Q133" s="193">
        <v>1</v>
      </c>
      <c r="R133" s="196">
        <v>3</v>
      </c>
      <c r="S133" s="197">
        <v>3</v>
      </c>
      <c r="T133" s="196">
        <v>5</v>
      </c>
      <c r="U133" s="197">
        <v>1</v>
      </c>
      <c r="V133" s="17"/>
      <c r="W133" s="193">
        <v>4</v>
      </c>
      <c r="X133" s="17"/>
      <c r="Y133" s="193">
        <v>3</v>
      </c>
      <c r="Z133" s="17">
        <v>8</v>
      </c>
      <c r="AA133" s="193">
        <v>2</v>
      </c>
      <c r="AB133" s="198"/>
      <c r="AC133" s="193">
        <v>1.5</v>
      </c>
    </row>
    <row r="134" spans="8:29" x14ac:dyDescent="0.2">
      <c r="H134" s="17"/>
      <c r="I134" s="203">
        <v>1.25</v>
      </c>
      <c r="J134" s="17"/>
      <c r="K134" s="203">
        <v>1.25</v>
      </c>
      <c r="L134" s="194"/>
      <c r="M134" s="204">
        <v>1.25</v>
      </c>
      <c r="N134" s="205">
        <v>12</v>
      </c>
      <c r="O134" s="206">
        <v>2</v>
      </c>
      <c r="P134" s="17"/>
      <c r="Q134" s="193">
        <v>1</v>
      </c>
      <c r="R134" s="207">
        <v>4</v>
      </c>
      <c r="S134" s="208">
        <v>3</v>
      </c>
      <c r="T134" s="196">
        <v>6</v>
      </c>
      <c r="U134" s="197">
        <v>1</v>
      </c>
      <c r="V134" s="17"/>
      <c r="W134" s="193">
        <v>3</v>
      </c>
      <c r="X134" s="205"/>
      <c r="Y134" s="206">
        <v>2.5</v>
      </c>
      <c r="Z134" s="17">
        <v>9</v>
      </c>
      <c r="AA134" s="193">
        <v>1</v>
      </c>
      <c r="AB134" s="198"/>
      <c r="AC134" s="203">
        <v>1.25</v>
      </c>
    </row>
    <row r="135" spans="8:29" ht="13.8" thickBot="1" x14ac:dyDescent="0.25">
      <c r="H135" s="48"/>
      <c r="I135" s="209">
        <v>1</v>
      </c>
      <c r="J135" s="48">
        <v>32</v>
      </c>
      <c r="K135" s="209">
        <v>1</v>
      </c>
      <c r="L135" s="210"/>
      <c r="M135" s="211">
        <v>1</v>
      </c>
      <c r="N135" s="17">
        <v>16</v>
      </c>
      <c r="O135" s="193">
        <v>2</v>
      </c>
      <c r="P135" s="48"/>
      <c r="Q135" s="209">
        <v>1</v>
      </c>
      <c r="R135" s="196">
        <v>5</v>
      </c>
      <c r="S135" s="197">
        <v>2</v>
      </c>
      <c r="T135" s="196">
        <v>7</v>
      </c>
      <c r="U135" s="197">
        <v>1</v>
      </c>
      <c r="V135" s="17"/>
      <c r="W135" s="193">
        <v>2.5</v>
      </c>
      <c r="X135" s="17">
        <v>16</v>
      </c>
      <c r="Y135" s="193">
        <v>2</v>
      </c>
      <c r="Z135" s="17">
        <v>10</v>
      </c>
      <c r="AA135" s="193">
        <v>1</v>
      </c>
      <c r="AB135" s="212"/>
      <c r="AC135" s="209">
        <v>1</v>
      </c>
    </row>
    <row r="136" spans="8:29" ht="13.8" thickBot="1" x14ac:dyDescent="0.25">
      <c r="N136" s="17"/>
      <c r="O136" s="193">
        <v>1.5</v>
      </c>
      <c r="R136" s="196">
        <v>6</v>
      </c>
      <c r="S136" s="197">
        <v>2</v>
      </c>
      <c r="T136" s="213">
        <v>8</v>
      </c>
      <c r="U136" s="214">
        <v>1</v>
      </c>
      <c r="V136" s="17">
        <v>16</v>
      </c>
      <c r="W136" s="193">
        <v>2</v>
      </c>
      <c r="X136" s="17"/>
      <c r="Y136" s="193">
        <v>1.5</v>
      </c>
      <c r="Z136" s="215">
        <v>16</v>
      </c>
      <c r="AA136" s="216">
        <v>1</v>
      </c>
    </row>
    <row r="137" spans="8:29" x14ac:dyDescent="0.2">
      <c r="N137" s="17"/>
      <c r="O137" s="203">
        <v>1.25</v>
      </c>
      <c r="R137" s="196">
        <v>7</v>
      </c>
      <c r="S137" s="197">
        <v>1</v>
      </c>
      <c r="T137" s="140"/>
      <c r="U137" s="140"/>
      <c r="V137" s="17"/>
      <c r="W137" s="193">
        <v>1.5</v>
      </c>
      <c r="X137" s="17"/>
      <c r="Y137" s="203">
        <v>1.25</v>
      </c>
    </row>
    <row r="138" spans="8:29" ht="13.8" thickBot="1" x14ac:dyDescent="0.25">
      <c r="N138" s="48">
        <v>32</v>
      </c>
      <c r="O138" s="209">
        <v>1</v>
      </c>
      <c r="R138" s="217">
        <v>8</v>
      </c>
      <c r="S138" s="218">
        <v>1</v>
      </c>
      <c r="T138" s="140"/>
      <c r="U138" s="140"/>
      <c r="V138" s="17"/>
      <c r="W138" s="203">
        <v>1.25</v>
      </c>
      <c r="X138" s="48">
        <v>32</v>
      </c>
      <c r="Y138" s="209">
        <v>1</v>
      </c>
    </row>
    <row r="139" spans="8:29" ht="13.8" thickBot="1" x14ac:dyDescent="0.25">
      <c r="V139" s="48"/>
      <c r="W139" s="209">
        <v>1</v>
      </c>
      <c r="X139" s="219"/>
      <c r="Y139" s="220"/>
      <c r="Z139" s="219"/>
      <c r="AA139" s="220"/>
    </row>
  </sheetData>
  <autoFilter ref="A3:AC109" xr:uid="{00000000-0001-0000-0400-000000000000}"/>
  <mergeCells count="3">
    <mergeCell ref="H2:M2"/>
    <mergeCell ref="A1:AC1"/>
    <mergeCell ref="N2:AC2"/>
  </mergeCells>
  <phoneticPr fontId="2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AC522-5554-4283-B9CC-49FB6D33630D}">
  <dimension ref="A1:W181"/>
  <sheetViews>
    <sheetView workbookViewId="0">
      <selection sqref="A1:XFD1048576"/>
    </sheetView>
  </sheetViews>
  <sheetFormatPr defaultColWidth="6.23046875" defaultRowHeight="13.2" x14ac:dyDescent="0.2"/>
  <cols>
    <col min="1" max="1" width="4.23046875" style="46" customWidth="1"/>
    <col min="2" max="2" width="8.61328125" style="46" customWidth="1"/>
    <col min="3" max="3" width="3.3828125" style="46" customWidth="1"/>
    <col min="4" max="4" width="7.53515625" style="46" customWidth="1"/>
    <col min="5" max="5" width="6.53515625" style="46" customWidth="1"/>
    <col min="6" max="6" width="5.15234375" style="46" customWidth="1"/>
    <col min="7" max="7" width="6.53515625" style="108" customWidth="1"/>
    <col min="8" max="23" width="3.765625" style="46" customWidth="1"/>
    <col min="24" max="16384" width="6.23046875" style="46"/>
  </cols>
  <sheetData>
    <row r="1" spans="1:23" ht="28.35" customHeight="1" x14ac:dyDescent="0.2">
      <c r="A1" s="414" t="s">
        <v>419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</row>
    <row r="2" spans="1:23" ht="18.899999999999999" customHeight="1" thickBot="1" x14ac:dyDescent="0.25">
      <c r="A2" s="75"/>
      <c r="B2" s="75"/>
      <c r="C2" s="76"/>
      <c r="D2" s="75"/>
      <c r="E2" s="75"/>
      <c r="F2" s="75"/>
      <c r="G2" s="77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</row>
    <row r="3" spans="1:23" ht="177.75" customHeight="1" thickBot="1" x14ac:dyDescent="0.25">
      <c r="A3" s="78" t="s">
        <v>131</v>
      </c>
      <c r="B3" s="79" t="s">
        <v>132</v>
      </c>
      <c r="C3" s="80" t="s">
        <v>133</v>
      </c>
      <c r="D3" s="81" t="s">
        <v>134</v>
      </c>
      <c r="E3" s="82" t="s">
        <v>305</v>
      </c>
      <c r="F3" s="83" t="s">
        <v>306</v>
      </c>
      <c r="G3" s="84" t="s">
        <v>307</v>
      </c>
      <c r="H3" s="85" t="s">
        <v>308</v>
      </c>
      <c r="I3" s="86" t="s">
        <v>135</v>
      </c>
      <c r="J3" s="87" t="s">
        <v>310</v>
      </c>
      <c r="K3" s="86" t="s">
        <v>135</v>
      </c>
      <c r="L3" s="87" t="s">
        <v>309</v>
      </c>
      <c r="M3" s="86" t="s">
        <v>135</v>
      </c>
      <c r="N3" s="87" t="s">
        <v>311</v>
      </c>
      <c r="O3" s="81" t="s">
        <v>135</v>
      </c>
      <c r="P3" s="87" t="s">
        <v>312</v>
      </c>
      <c r="Q3" s="86" t="s">
        <v>135</v>
      </c>
      <c r="R3" s="87" t="s">
        <v>313</v>
      </c>
      <c r="S3" s="88" t="s">
        <v>135</v>
      </c>
      <c r="T3" s="87" t="s">
        <v>316</v>
      </c>
      <c r="U3" s="34" t="s">
        <v>135</v>
      </c>
      <c r="V3" s="87" t="s">
        <v>317</v>
      </c>
      <c r="W3" s="34" t="s">
        <v>135</v>
      </c>
    </row>
    <row r="4" spans="1:23" ht="15.9" customHeight="1" x14ac:dyDescent="0.2">
      <c r="A4" s="89">
        <v>1</v>
      </c>
      <c r="B4" s="90" t="s">
        <v>139</v>
      </c>
      <c r="C4" s="91">
        <v>3</v>
      </c>
      <c r="D4" s="297" t="s">
        <v>137</v>
      </c>
      <c r="E4" s="298">
        <f t="shared" ref="E4:E67" si="0">SUM(G4,I4,K4,M4,O4,Q4,U4,W4,S4,)</f>
        <v>52.3125</v>
      </c>
      <c r="F4" s="92">
        <f t="shared" ref="F4:F67" si="1">RANK(E4,$E$4:$E$164,0)</f>
        <v>1</v>
      </c>
      <c r="G4" s="93">
        <v>33.3125</v>
      </c>
      <c r="H4" s="94">
        <v>3</v>
      </c>
      <c r="I4" s="95">
        <f t="shared" ref="I4:I39" si="2">IF(H4="","",VLOOKUP(H4,H$167:I$181,2))</f>
        <v>8</v>
      </c>
      <c r="J4" s="94"/>
      <c r="K4" s="95" t="str">
        <f t="shared" ref="K4:K34" si="3">IF(J4="","",VLOOKUP(J4,J$167:K$181,2))</f>
        <v/>
      </c>
      <c r="L4" s="94"/>
      <c r="M4" s="95" t="str">
        <f t="shared" ref="M4:M19" si="4">IF(L4="","",VLOOKUP(L4,L$167:M$181,2))</f>
        <v/>
      </c>
      <c r="N4" s="94">
        <v>1</v>
      </c>
      <c r="O4" s="95">
        <f t="shared" ref="O4:O19" si="5">IF(N4="","",VLOOKUP(N4,N$167:O$181,2))</f>
        <v>11</v>
      </c>
      <c r="P4" s="94"/>
      <c r="Q4" s="95" t="str">
        <f t="shared" ref="Q4:Q34" si="6">IF(P4="","",VLOOKUP(P4,P$167:Q$181,2))</f>
        <v/>
      </c>
      <c r="R4" s="94"/>
      <c r="S4" s="95" t="str">
        <f t="shared" ref="S4:S25" si="7">IF(R4="","",VLOOKUP(R4,R$167:S$181,2))</f>
        <v/>
      </c>
      <c r="T4" s="94"/>
      <c r="U4" s="95" t="str">
        <f t="shared" ref="U4:U67" si="8">IF(T4="","",VLOOKUP(T4,T$167:U$181,2))</f>
        <v/>
      </c>
      <c r="V4" s="94"/>
      <c r="W4" s="95" t="str">
        <f t="shared" ref="W4:W19" si="9">IF(V4="","",VLOOKUP(V4,V$167:W$181,2))</f>
        <v/>
      </c>
    </row>
    <row r="5" spans="1:23" ht="15.9" customHeight="1" x14ac:dyDescent="0.2">
      <c r="A5" s="96">
        <v>2</v>
      </c>
      <c r="B5" s="39" t="s">
        <v>319</v>
      </c>
      <c r="C5" s="40">
        <v>2</v>
      </c>
      <c r="D5" s="103" t="s">
        <v>137</v>
      </c>
      <c r="E5" s="104">
        <f t="shared" si="0"/>
        <v>50.5</v>
      </c>
      <c r="F5" s="97">
        <f t="shared" si="1"/>
        <v>2</v>
      </c>
      <c r="G5" s="98">
        <v>27.5</v>
      </c>
      <c r="H5" s="99">
        <v>3</v>
      </c>
      <c r="I5" s="100">
        <f t="shared" si="2"/>
        <v>8</v>
      </c>
      <c r="J5" s="99">
        <v>8</v>
      </c>
      <c r="K5" s="100">
        <f t="shared" si="3"/>
        <v>4</v>
      </c>
      <c r="L5" s="99"/>
      <c r="M5" s="100" t="str">
        <f t="shared" si="4"/>
        <v/>
      </c>
      <c r="N5" s="99">
        <v>1</v>
      </c>
      <c r="O5" s="100">
        <f t="shared" si="5"/>
        <v>11</v>
      </c>
      <c r="P5" s="99"/>
      <c r="Q5" s="100" t="str">
        <f t="shared" si="6"/>
        <v/>
      </c>
      <c r="R5" s="99"/>
      <c r="S5" s="100" t="str">
        <f t="shared" si="7"/>
        <v/>
      </c>
      <c r="T5" s="99"/>
      <c r="U5" s="100" t="str">
        <f t="shared" si="8"/>
        <v/>
      </c>
      <c r="V5" s="99"/>
      <c r="W5" s="100" t="str">
        <f t="shared" si="9"/>
        <v/>
      </c>
    </row>
    <row r="6" spans="1:23" ht="15.9" customHeight="1" x14ac:dyDescent="0.2">
      <c r="A6" s="96">
        <v>3</v>
      </c>
      <c r="B6" s="39" t="s">
        <v>154</v>
      </c>
      <c r="C6" s="40">
        <v>2</v>
      </c>
      <c r="D6" s="103" t="s">
        <v>142</v>
      </c>
      <c r="E6" s="104">
        <f t="shared" si="0"/>
        <v>44.5</v>
      </c>
      <c r="F6" s="97">
        <f t="shared" si="1"/>
        <v>3</v>
      </c>
      <c r="G6" s="98">
        <v>12</v>
      </c>
      <c r="H6" s="99">
        <v>2</v>
      </c>
      <c r="I6" s="100">
        <f t="shared" si="2"/>
        <v>10.5</v>
      </c>
      <c r="J6" s="99">
        <v>1</v>
      </c>
      <c r="K6" s="100">
        <f t="shared" si="3"/>
        <v>16.5</v>
      </c>
      <c r="L6" s="99"/>
      <c r="M6" s="100" t="str">
        <f t="shared" si="4"/>
        <v/>
      </c>
      <c r="N6" s="99">
        <v>3</v>
      </c>
      <c r="O6" s="100">
        <f t="shared" si="5"/>
        <v>5.5</v>
      </c>
      <c r="P6" s="99"/>
      <c r="Q6" s="100" t="str">
        <f t="shared" si="6"/>
        <v/>
      </c>
      <c r="R6" s="99"/>
      <c r="S6" s="100" t="str">
        <f t="shared" si="7"/>
        <v/>
      </c>
      <c r="T6" s="99"/>
      <c r="U6" s="100" t="str">
        <f t="shared" si="8"/>
        <v/>
      </c>
      <c r="V6" s="99"/>
      <c r="W6" s="100" t="str">
        <f t="shared" si="9"/>
        <v/>
      </c>
    </row>
    <row r="7" spans="1:23" ht="15.9" customHeight="1" x14ac:dyDescent="0.2">
      <c r="A7" s="96">
        <v>4</v>
      </c>
      <c r="B7" s="39" t="s">
        <v>144</v>
      </c>
      <c r="C7" s="40">
        <v>3</v>
      </c>
      <c r="D7" s="103" t="s">
        <v>137</v>
      </c>
      <c r="E7" s="104">
        <f t="shared" si="0"/>
        <v>41.625</v>
      </c>
      <c r="F7" s="97">
        <f t="shared" si="1"/>
        <v>4</v>
      </c>
      <c r="G7" s="98">
        <v>18.125</v>
      </c>
      <c r="H7" s="99">
        <v>1</v>
      </c>
      <c r="I7" s="100">
        <f t="shared" si="2"/>
        <v>16.5</v>
      </c>
      <c r="J7" s="99"/>
      <c r="K7" s="100" t="str">
        <f t="shared" si="3"/>
        <v/>
      </c>
      <c r="L7" s="99"/>
      <c r="M7" s="100" t="str">
        <f t="shared" si="4"/>
        <v/>
      </c>
      <c r="N7" s="99">
        <v>2</v>
      </c>
      <c r="O7" s="100">
        <f t="shared" si="5"/>
        <v>7</v>
      </c>
      <c r="P7" s="99"/>
      <c r="Q7" s="100" t="str">
        <f t="shared" si="6"/>
        <v/>
      </c>
      <c r="R7" s="99"/>
      <c r="S7" s="100" t="str">
        <f t="shared" si="7"/>
        <v/>
      </c>
      <c r="T7" s="99"/>
      <c r="U7" s="100" t="str">
        <f t="shared" si="8"/>
        <v/>
      </c>
      <c r="V7" s="99"/>
      <c r="W7" s="100" t="str">
        <f t="shared" si="9"/>
        <v/>
      </c>
    </row>
    <row r="8" spans="1:23" ht="15.9" customHeight="1" x14ac:dyDescent="0.2">
      <c r="A8" s="96">
        <v>5</v>
      </c>
      <c r="B8" s="39" t="s">
        <v>138</v>
      </c>
      <c r="C8" s="40">
        <v>3</v>
      </c>
      <c r="D8" s="103" t="s">
        <v>137</v>
      </c>
      <c r="E8" s="104">
        <f t="shared" si="0"/>
        <v>39.9375</v>
      </c>
      <c r="F8" s="97">
        <f t="shared" si="1"/>
        <v>5</v>
      </c>
      <c r="G8" s="98">
        <v>16.4375</v>
      </c>
      <c r="H8" s="99">
        <v>1</v>
      </c>
      <c r="I8" s="100">
        <f t="shared" si="2"/>
        <v>16.5</v>
      </c>
      <c r="J8" s="99"/>
      <c r="K8" s="100" t="str">
        <f t="shared" si="3"/>
        <v/>
      </c>
      <c r="L8" s="99"/>
      <c r="M8" s="100" t="str">
        <f t="shared" si="4"/>
        <v/>
      </c>
      <c r="N8" s="99">
        <v>2</v>
      </c>
      <c r="O8" s="100">
        <f t="shared" si="5"/>
        <v>7</v>
      </c>
      <c r="P8" s="99"/>
      <c r="Q8" s="100" t="str">
        <f t="shared" si="6"/>
        <v/>
      </c>
      <c r="R8" s="99"/>
      <c r="S8" s="100" t="str">
        <f t="shared" si="7"/>
        <v/>
      </c>
      <c r="T8" s="99"/>
      <c r="U8" s="100" t="str">
        <f t="shared" si="8"/>
        <v/>
      </c>
      <c r="V8" s="99"/>
      <c r="W8" s="100" t="str">
        <f t="shared" si="9"/>
        <v/>
      </c>
    </row>
    <row r="9" spans="1:23" ht="15.9" customHeight="1" x14ac:dyDescent="0.2">
      <c r="A9" s="96">
        <v>6</v>
      </c>
      <c r="B9" s="39" t="s">
        <v>320</v>
      </c>
      <c r="C9" s="40">
        <v>2</v>
      </c>
      <c r="D9" s="103" t="s">
        <v>142</v>
      </c>
      <c r="E9" s="104">
        <f t="shared" si="0"/>
        <v>36.75</v>
      </c>
      <c r="F9" s="97">
        <f t="shared" si="1"/>
        <v>6</v>
      </c>
      <c r="G9" s="98">
        <v>12.25</v>
      </c>
      <c r="H9" s="99">
        <v>8</v>
      </c>
      <c r="I9" s="100">
        <f t="shared" si="2"/>
        <v>4</v>
      </c>
      <c r="J9" s="99">
        <v>1</v>
      </c>
      <c r="K9" s="100">
        <f t="shared" si="3"/>
        <v>16.5</v>
      </c>
      <c r="L9" s="99"/>
      <c r="M9" s="100" t="str">
        <f t="shared" si="4"/>
        <v/>
      </c>
      <c r="N9" s="99">
        <v>4</v>
      </c>
      <c r="O9" s="100">
        <f t="shared" si="5"/>
        <v>4</v>
      </c>
      <c r="P9" s="99"/>
      <c r="Q9" s="100" t="str">
        <f t="shared" si="6"/>
        <v/>
      </c>
      <c r="R9" s="99"/>
      <c r="S9" s="100" t="str">
        <f t="shared" si="7"/>
        <v/>
      </c>
      <c r="T9" s="99"/>
      <c r="U9" s="100" t="str">
        <f t="shared" si="8"/>
        <v/>
      </c>
      <c r="V9" s="99"/>
      <c r="W9" s="100" t="str">
        <f t="shared" si="9"/>
        <v/>
      </c>
    </row>
    <row r="10" spans="1:23" ht="15.9" customHeight="1" x14ac:dyDescent="0.2">
      <c r="A10" s="96">
        <v>7</v>
      </c>
      <c r="B10" s="39" t="s">
        <v>141</v>
      </c>
      <c r="C10" s="40">
        <v>3</v>
      </c>
      <c r="D10" s="103" t="s">
        <v>142</v>
      </c>
      <c r="E10" s="104">
        <f t="shared" si="0"/>
        <v>33</v>
      </c>
      <c r="F10" s="97">
        <f t="shared" si="1"/>
        <v>7</v>
      </c>
      <c r="G10" s="98">
        <v>19.5</v>
      </c>
      <c r="H10" s="99">
        <v>2</v>
      </c>
      <c r="I10" s="100">
        <f t="shared" si="2"/>
        <v>10.5</v>
      </c>
      <c r="J10" s="99"/>
      <c r="K10" s="100" t="str">
        <f t="shared" si="3"/>
        <v/>
      </c>
      <c r="L10" s="99"/>
      <c r="M10" s="100" t="str">
        <f t="shared" si="4"/>
        <v/>
      </c>
      <c r="N10" s="99">
        <v>8</v>
      </c>
      <c r="O10" s="100">
        <f t="shared" si="5"/>
        <v>3</v>
      </c>
      <c r="P10" s="99"/>
      <c r="Q10" s="100" t="str">
        <f t="shared" si="6"/>
        <v/>
      </c>
      <c r="R10" s="99"/>
      <c r="S10" s="100" t="str">
        <f t="shared" si="7"/>
        <v/>
      </c>
      <c r="T10" s="99"/>
      <c r="U10" s="100" t="str">
        <f t="shared" si="8"/>
        <v/>
      </c>
      <c r="V10" s="99"/>
      <c r="W10" s="100" t="str">
        <f t="shared" si="9"/>
        <v/>
      </c>
    </row>
    <row r="11" spans="1:23" ht="15.9" customHeight="1" x14ac:dyDescent="0.2">
      <c r="A11" s="96">
        <v>8</v>
      </c>
      <c r="B11" s="39" t="s">
        <v>321</v>
      </c>
      <c r="C11" s="40">
        <v>2</v>
      </c>
      <c r="D11" s="103" t="s">
        <v>137</v>
      </c>
      <c r="E11" s="104">
        <f t="shared" si="0"/>
        <v>31</v>
      </c>
      <c r="F11" s="97">
        <f t="shared" si="1"/>
        <v>8</v>
      </c>
      <c r="G11" s="98">
        <v>17</v>
      </c>
      <c r="H11" s="99">
        <v>8</v>
      </c>
      <c r="I11" s="100">
        <f t="shared" si="2"/>
        <v>4</v>
      </c>
      <c r="J11" s="99">
        <v>8</v>
      </c>
      <c r="K11" s="100">
        <f t="shared" si="3"/>
        <v>4</v>
      </c>
      <c r="L11" s="99"/>
      <c r="M11" s="100" t="str">
        <f t="shared" si="4"/>
        <v/>
      </c>
      <c r="N11" s="99"/>
      <c r="O11" s="100" t="str">
        <f t="shared" si="5"/>
        <v/>
      </c>
      <c r="P11" s="99">
        <v>1</v>
      </c>
      <c r="Q11" s="100">
        <f t="shared" si="6"/>
        <v>6</v>
      </c>
      <c r="R11" s="99"/>
      <c r="S11" s="100" t="str">
        <f t="shared" si="7"/>
        <v/>
      </c>
      <c r="T11" s="99"/>
      <c r="U11" s="100" t="str">
        <f t="shared" si="8"/>
        <v/>
      </c>
      <c r="V11" s="99"/>
      <c r="W11" s="100" t="str">
        <f t="shared" si="9"/>
        <v/>
      </c>
    </row>
    <row r="12" spans="1:23" ht="15.9" customHeight="1" x14ac:dyDescent="0.2">
      <c r="A12" s="96">
        <v>9</v>
      </c>
      <c r="B12" s="39" t="s">
        <v>145</v>
      </c>
      <c r="C12" s="40">
        <v>3</v>
      </c>
      <c r="D12" s="103" t="s">
        <v>142</v>
      </c>
      <c r="E12" s="104">
        <f t="shared" si="0"/>
        <v>29.375</v>
      </c>
      <c r="F12" s="97">
        <f t="shared" si="1"/>
        <v>9</v>
      </c>
      <c r="G12" s="98">
        <v>19.375</v>
      </c>
      <c r="H12" s="99">
        <v>4</v>
      </c>
      <c r="I12" s="100">
        <f t="shared" si="2"/>
        <v>6</v>
      </c>
      <c r="J12" s="99"/>
      <c r="K12" s="100" t="str">
        <f t="shared" si="3"/>
        <v/>
      </c>
      <c r="L12" s="99"/>
      <c r="M12" s="100" t="str">
        <f t="shared" si="4"/>
        <v/>
      </c>
      <c r="N12" s="99">
        <v>4</v>
      </c>
      <c r="O12" s="100">
        <f t="shared" si="5"/>
        <v>4</v>
      </c>
      <c r="P12" s="99"/>
      <c r="Q12" s="100" t="str">
        <f t="shared" si="6"/>
        <v/>
      </c>
      <c r="R12" s="99"/>
      <c r="S12" s="100" t="str">
        <f t="shared" si="7"/>
        <v/>
      </c>
      <c r="T12" s="99"/>
      <c r="U12" s="100" t="str">
        <f t="shared" si="8"/>
        <v/>
      </c>
      <c r="V12" s="99"/>
      <c r="W12" s="100" t="str">
        <f t="shared" si="9"/>
        <v/>
      </c>
    </row>
    <row r="13" spans="1:23" ht="15.9" customHeight="1" x14ac:dyDescent="0.2">
      <c r="A13" s="96">
        <v>10</v>
      </c>
      <c r="B13" s="39" t="s">
        <v>328</v>
      </c>
      <c r="C13" s="40">
        <v>2</v>
      </c>
      <c r="D13" s="103" t="s">
        <v>137</v>
      </c>
      <c r="E13" s="104">
        <f t="shared" si="0"/>
        <v>25.75</v>
      </c>
      <c r="F13" s="97">
        <f t="shared" si="1"/>
        <v>10</v>
      </c>
      <c r="G13" s="98">
        <v>9.75</v>
      </c>
      <c r="H13" s="99">
        <v>8</v>
      </c>
      <c r="I13" s="100">
        <f t="shared" si="2"/>
        <v>4</v>
      </c>
      <c r="J13" s="99">
        <v>4</v>
      </c>
      <c r="K13" s="100">
        <f t="shared" si="3"/>
        <v>6</v>
      </c>
      <c r="L13" s="99"/>
      <c r="M13" s="100" t="str">
        <f t="shared" si="4"/>
        <v/>
      </c>
      <c r="N13" s="99"/>
      <c r="O13" s="100" t="str">
        <f t="shared" si="5"/>
        <v/>
      </c>
      <c r="P13" s="99">
        <v>1</v>
      </c>
      <c r="Q13" s="100">
        <f t="shared" si="6"/>
        <v>6</v>
      </c>
      <c r="R13" s="99"/>
      <c r="S13" s="100" t="str">
        <f t="shared" si="7"/>
        <v/>
      </c>
      <c r="T13" s="99"/>
      <c r="U13" s="100" t="str">
        <f t="shared" si="8"/>
        <v/>
      </c>
      <c r="V13" s="99"/>
      <c r="W13" s="100" t="str">
        <f t="shared" si="9"/>
        <v/>
      </c>
    </row>
    <row r="14" spans="1:23" ht="15.9" customHeight="1" x14ac:dyDescent="0.2">
      <c r="A14" s="96">
        <v>11</v>
      </c>
      <c r="B14" s="39" t="s">
        <v>146</v>
      </c>
      <c r="C14" s="40">
        <v>3</v>
      </c>
      <c r="D14" s="103" t="s">
        <v>142</v>
      </c>
      <c r="E14" s="104">
        <f t="shared" si="0"/>
        <v>25.25</v>
      </c>
      <c r="F14" s="97">
        <f t="shared" si="1"/>
        <v>11</v>
      </c>
      <c r="G14" s="98">
        <v>16.25</v>
      </c>
      <c r="H14" s="99">
        <v>4</v>
      </c>
      <c r="I14" s="100">
        <f t="shared" si="2"/>
        <v>6</v>
      </c>
      <c r="J14" s="99"/>
      <c r="K14" s="100" t="str">
        <f t="shared" si="3"/>
        <v/>
      </c>
      <c r="L14" s="99"/>
      <c r="M14" s="100" t="str">
        <f t="shared" si="4"/>
        <v/>
      </c>
      <c r="N14" s="99">
        <v>8</v>
      </c>
      <c r="O14" s="100">
        <f t="shared" si="5"/>
        <v>3</v>
      </c>
      <c r="P14" s="99"/>
      <c r="Q14" s="100" t="str">
        <f t="shared" si="6"/>
        <v/>
      </c>
      <c r="R14" s="99"/>
      <c r="S14" s="100" t="str">
        <f t="shared" si="7"/>
        <v/>
      </c>
      <c r="T14" s="99"/>
      <c r="U14" s="100" t="str">
        <f t="shared" si="8"/>
        <v/>
      </c>
      <c r="V14" s="99"/>
      <c r="W14" s="100" t="str">
        <f t="shared" si="9"/>
        <v/>
      </c>
    </row>
    <row r="15" spans="1:23" ht="15.9" customHeight="1" x14ac:dyDescent="0.2">
      <c r="A15" s="96">
        <v>12</v>
      </c>
      <c r="B15" s="39" t="s">
        <v>162</v>
      </c>
      <c r="C15" s="40">
        <v>2</v>
      </c>
      <c r="D15" s="103" t="s">
        <v>142</v>
      </c>
      <c r="E15" s="104">
        <f t="shared" si="0"/>
        <v>22.25</v>
      </c>
      <c r="F15" s="97">
        <f t="shared" si="1"/>
        <v>12</v>
      </c>
      <c r="G15" s="98">
        <v>7.25</v>
      </c>
      <c r="H15" s="99">
        <v>8</v>
      </c>
      <c r="I15" s="100">
        <f t="shared" si="2"/>
        <v>4</v>
      </c>
      <c r="J15" s="99">
        <v>3</v>
      </c>
      <c r="K15" s="100">
        <f t="shared" si="3"/>
        <v>8</v>
      </c>
      <c r="L15" s="99"/>
      <c r="M15" s="100" t="str">
        <f t="shared" si="4"/>
        <v/>
      </c>
      <c r="N15" s="99">
        <v>8</v>
      </c>
      <c r="O15" s="100">
        <f t="shared" si="5"/>
        <v>3</v>
      </c>
      <c r="P15" s="99"/>
      <c r="Q15" s="100" t="str">
        <f t="shared" si="6"/>
        <v/>
      </c>
      <c r="R15" s="99"/>
      <c r="S15" s="100" t="str">
        <f t="shared" si="7"/>
        <v/>
      </c>
      <c r="T15" s="99"/>
      <c r="U15" s="100" t="str">
        <f t="shared" si="8"/>
        <v/>
      </c>
      <c r="V15" s="99"/>
      <c r="W15" s="100" t="str">
        <f t="shared" si="9"/>
        <v/>
      </c>
    </row>
    <row r="16" spans="1:23" ht="15.9" customHeight="1" x14ac:dyDescent="0.2">
      <c r="A16" s="96">
        <v>13</v>
      </c>
      <c r="B16" s="39" t="s">
        <v>148</v>
      </c>
      <c r="C16" s="2">
        <v>3</v>
      </c>
      <c r="D16" s="105" t="s">
        <v>142</v>
      </c>
      <c r="E16" s="104">
        <f t="shared" si="0"/>
        <v>20.25</v>
      </c>
      <c r="F16" s="97">
        <f t="shared" si="1"/>
        <v>13</v>
      </c>
      <c r="G16" s="98">
        <v>13.25</v>
      </c>
      <c r="H16" s="99">
        <v>8</v>
      </c>
      <c r="I16" s="100">
        <f t="shared" si="2"/>
        <v>4</v>
      </c>
      <c r="J16" s="99"/>
      <c r="K16" s="100" t="str">
        <f t="shared" si="3"/>
        <v/>
      </c>
      <c r="L16" s="99"/>
      <c r="M16" s="100" t="str">
        <f t="shared" si="4"/>
        <v/>
      </c>
      <c r="N16" s="99">
        <v>8</v>
      </c>
      <c r="O16" s="100">
        <f t="shared" si="5"/>
        <v>3</v>
      </c>
      <c r="P16" s="99"/>
      <c r="Q16" s="100" t="str">
        <f t="shared" si="6"/>
        <v/>
      </c>
      <c r="R16" s="99"/>
      <c r="S16" s="100" t="str">
        <f t="shared" si="7"/>
        <v/>
      </c>
      <c r="T16" s="99"/>
      <c r="U16" s="100" t="str">
        <f t="shared" si="8"/>
        <v/>
      </c>
      <c r="V16" s="99"/>
      <c r="W16" s="100" t="str">
        <f t="shared" si="9"/>
        <v/>
      </c>
    </row>
    <row r="17" spans="1:23" ht="15.9" customHeight="1" x14ac:dyDescent="0.2">
      <c r="A17" s="96">
        <v>14</v>
      </c>
      <c r="B17" s="39" t="s">
        <v>420</v>
      </c>
      <c r="C17" s="40">
        <v>1</v>
      </c>
      <c r="D17" s="103" t="s">
        <v>421</v>
      </c>
      <c r="E17" s="104">
        <f t="shared" si="0"/>
        <v>18.5</v>
      </c>
      <c r="F17" s="97">
        <f t="shared" si="1"/>
        <v>14</v>
      </c>
      <c r="G17" s="98">
        <v>0</v>
      </c>
      <c r="H17" s="99">
        <v>8</v>
      </c>
      <c r="I17" s="100">
        <f t="shared" si="2"/>
        <v>4</v>
      </c>
      <c r="J17" s="99">
        <v>2</v>
      </c>
      <c r="K17" s="100">
        <f t="shared" si="3"/>
        <v>10.5</v>
      </c>
      <c r="L17" s="99"/>
      <c r="M17" s="100" t="str">
        <f t="shared" si="4"/>
        <v/>
      </c>
      <c r="N17" s="99"/>
      <c r="O17" s="100" t="str">
        <f t="shared" si="5"/>
        <v/>
      </c>
      <c r="P17" s="99">
        <v>2</v>
      </c>
      <c r="Q17" s="100">
        <f t="shared" si="6"/>
        <v>4</v>
      </c>
      <c r="R17" s="99"/>
      <c r="S17" s="100" t="str">
        <f t="shared" si="7"/>
        <v/>
      </c>
      <c r="T17" s="99"/>
      <c r="U17" s="100" t="str">
        <f t="shared" si="8"/>
        <v/>
      </c>
      <c r="V17" s="99"/>
      <c r="W17" s="100" t="str">
        <f t="shared" si="9"/>
        <v/>
      </c>
    </row>
    <row r="18" spans="1:23" ht="15.9" customHeight="1" x14ac:dyDescent="0.2">
      <c r="A18" s="96">
        <v>15</v>
      </c>
      <c r="B18" s="39" t="s">
        <v>161</v>
      </c>
      <c r="C18" s="40">
        <v>2</v>
      </c>
      <c r="D18" s="103" t="s">
        <v>142</v>
      </c>
      <c r="E18" s="104">
        <f t="shared" si="0"/>
        <v>16.875</v>
      </c>
      <c r="F18" s="97">
        <f t="shared" si="1"/>
        <v>15</v>
      </c>
      <c r="G18" s="98">
        <v>7.375</v>
      </c>
      <c r="H18" s="99">
        <v>16</v>
      </c>
      <c r="I18" s="100">
        <f t="shared" si="2"/>
        <v>1.5</v>
      </c>
      <c r="J18" s="99">
        <v>3</v>
      </c>
      <c r="K18" s="100">
        <f t="shared" si="3"/>
        <v>8</v>
      </c>
      <c r="L18" s="99"/>
      <c r="M18" s="100" t="str">
        <f t="shared" si="4"/>
        <v/>
      </c>
      <c r="N18" s="99"/>
      <c r="O18" s="100" t="str">
        <f t="shared" si="5"/>
        <v/>
      </c>
      <c r="P18" s="99"/>
      <c r="Q18" s="100" t="str">
        <f t="shared" si="6"/>
        <v/>
      </c>
      <c r="R18" s="99"/>
      <c r="S18" s="100" t="str">
        <f t="shared" si="7"/>
        <v/>
      </c>
      <c r="T18" s="99"/>
      <c r="U18" s="100" t="str">
        <f t="shared" si="8"/>
        <v/>
      </c>
      <c r="V18" s="99"/>
      <c r="W18" s="100" t="str">
        <f t="shared" si="9"/>
        <v/>
      </c>
    </row>
    <row r="19" spans="1:23" ht="15.9" customHeight="1" x14ac:dyDescent="0.2">
      <c r="A19" s="96">
        <v>16</v>
      </c>
      <c r="B19" s="39" t="s">
        <v>151</v>
      </c>
      <c r="C19" s="40">
        <v>3</v>
      </c>
      <c r="D19" s="103" t="s">
        <v>142</v>
      </c>
      <c r="E19" s="104">
        <f t="shared" si="0"/>
        <v>14</v>
      </c>
      <c r="F19" s="97">
        <f t="shared" si="1"/>
        <v>16</v>
      </c>
      <c r="G19" s="98">
        <v>7</v>
      </c>
      <c r="H19" s="99">
        <v>8</v>
      </c>
      <c r="I19" s="100">
        <f t="shared" si="2"/>
        <v>4</v>
      </c>
      <c r="J19" s="99"/>
      <c r="K19" s="100" t="str">
        <f t="shared" si="3"/>
        <v/>
      </c>
      <c r="L19" s="99"/>
      <c r="M19" s="100" t="str">
        <f t="shared" si="4"/>
        <v/>
      </c>
      <c r="N19" s="99">
        <v>8</v>
      </c>
      <c r="O19" s="100">
        <f t="shared" si="5"/>
        <v>3</v>
      </c>
      <c r="P19" s="99"/>
      <c r="Q19" s="100" t="str">
        <f t="shared" si="6"/>
        <v/>
      </c>
      <c r="R19" s="99"/>
      <c r="S19" s="100" t="str">
        <f t="shared" si="7"/>
        <v/>
      </c>
      <c r="T19" s="99"/>
      <c r="U19" s="100" t="str">
        <f t="shared" si="8"/>
        <v/>
      </c>
      <c r="V19" s="99"/>
      <c r="W19" s="100" t="str">
        <f t="shared" si="9"/>
        <v/>
      </c>
    </row>
    <row r="20" spans="1:23" ht="15.9" customHeight="1" x14ac:dyDescent="0.2">
      <c r="A20" s="96">
        <v>17</v>
      </c>
      <c r="B20" s="39" t="s">
        <v>422</v>
      </c>
      <c r="C20" s="40">
        <v>1</v>
      </c>
      <c r="D20" s="103" t="s">
        <v>421</v>
      </c>
      <c r="E20" s="104">
        <f t="shared" si="0"/>
        <v>14</v>
      </c>
      <c r="F20" s="97">
        <f t="shared" si="1"/>
        <v>16</v>
      </c>
      <c r="G20" s="98">
        <v>0</v>
      </c>
      <c r="H20" s="99">
        <v>16</v>
      </c>
      <c r="I20" s="100">
        <f t="shared" si="2"/>
        <v>1.5</v>
      </c>
      <c r="J20" s="99">
        <v>2</v>
      </c>
      <c r="K20" s="100">
        <f t="shared" si="3"/>
        <v>10.5</v>
      </c>
      <c r="L20" s="99"/>
      <c r="M20" s="100"/>
      <c r="N20" s="99"/>
      <c r="O20" s="100"/>
      <c r="P20" s="99">
        <v>4</v>
      </c>
      <c r="Q20" s="100">
        <f t="shared" si="6"/>
        <v>2</v>
      </c>
      <c r="R20" s="99"/>
      <c r="S20" s="100" t="str">
        <f t="shared" si="7"/>
        <v/>
      </c>
      <c r="T20" s="99"/>
      <c r="U20" s="100" t="str">
        <f t="shared" si="8"/>
        <v/>
      </c>
      <c r="V20" s="99"/>
      <c r="W20" s="100"/>
    </row>
    <row r="21" spans="1:23" ht="15.9" customHeight="1" x14ac:dyDescent="0.2">
      <c r="A21" s="96">
        <v>18</v>
      </c>
      <c r="B21" s="39" t="s">
        <v>45</v>
      </c>
      <c r="C21" s="102">
        <v>3</v>
      </c>
      <c r="D21" s="103" t="s">
        <v>143</v>
      </c>
      <c r="E21" s="104">
        <f t="shared" si="0"/>
        <v>13.625</v>
      </c>
      <c r="F21" s="97">
        <f t="shared" si="1"/>
        <v>18</v>
      </c>
      <c r="G21" s="98">
        <v>6.625</v>
      </c>
      <c r="H21" s="99">
        <v>16</v>
      </c>
      <c r="I21" s="100">
        <f t="shared" si="2"/>
        <v>1.5</v>
      </c>
      <c r="J21" s="99"/>
      <c r="K21" s="100" t="str">
        <f t="shared" si="3"/>
        <v/>
      </c>
      <c r="L21" s="99"/>
      <c r="M21" s="100" t="str">
        <f t="shared" ref="M21:M34" si="10">IF(L21="","",VLOOKUP(L21,L$167:M$181,2))</f>
        <v/>
      </c>
      <c r="N21" s="99">
        <v>3</v>
      </c>
      <c r="O21" s="100">
        <f>IF(N21="","",VLOOKUP(N21,N$167:O$181,2))</f>
        <v>5.5</v>
      </c>
      <c r="P21" s="99"/>
      <c r="Q21" s="100" t="str">
        <f t="shared" si="6"/>
        <v/>
      </c>
      <c r="R21" s="99"/>
      <c r="S21" s="100" t="str">
        <f t="shared" si="7"/>
        <v/>
      </c>
      <c r="T21" s="99"/>
      <c r="U21" s="100" t="str">
        <f t="shared" si="8"/>
        <v/>
      </c>
      <c r="V21" s="99"/>
      <c r="W21" s="100" t="str">
        <f>IF(V21="","",VLOOKUP(V21,V$167:W$181,2))</f>
        <v/>
      </c>
    </row>
    <row r="22" spans="1:23" ht="15.9" customHeight="1" x14ac:dyDescent="0.2">
      <c r="A22" s="96">
        <v>19</v>
      </c>
      <c r="B22" s="39" t="s">
        <v>423</v>
      </c>
      <c r="C22" s="40">
        <v>1</v>
      </c>
      <c r="D22" s="103" t="s">
        <v>180</v>
      </c>
      <c r="E22" s="104">
        <f t="shared" si="0"/>
        <v>12.5</v>
      </c>
      <c r="F22" s="97">
        <f t="shared" si="1"/>
        <v>19</v>
      </c>
      <c r="G22" s="98">
        <v>4</v>
      </c>
      <c r="H22" s="99">
        <v>16</v>
      </c>
      <c r="I22" s="100">
        <f t="shared" si="2"/>
        <v>1.5</v>
      </c>
      <c r="J22" s="99">
        <v>8</v>
      </c>
      <c r="K22" s="100">
        <f t="shared" si="3"/>
        <v>4</v>
      </c>
      <c r="L22" s="99"/>
      <c r="M22" s="100" t="str">
        <f t="shared" si="10"/>
        <v/>
      </c>
      <c r="N22" s="99"/>
      <c r="O22" s="100" t="str">
        <f>IF(N22="","",VLOOKUP(N22,N$167:O$181,2))</f>
        <v/>
      </c>
      <c r="P22" s="99">
        <v>3</v>
      </c>
      <c r="Q22" s="100">
        <f t="shared" si="6"/>
        <v>3</v>
      </c>
      <c r="R22" s="99"/>
      <c r="S22" s="100" t="str">
        <f t="shared" si="7"/>
        <v/>
      </c>
      <c r="T22" s="99"/>
      <c r="U22" s="100" t="str">
        <f t="shared" si="8"/>
        <v/>
      </c>
      <c r="V22" s="99"/>
      <c r="W22" s="100" t="str">
        <f>IF(V22="","",VLOOKUP(V22,V$167:W$181,2))</f>
        <v/>
      </c>
    </row>
    <row r="23" spans="1:23" ht="15.9" customHeight="1" x14ac:dyDescent="0.2">
      <c r="A23" s="96">
        <v>20</v>
      </c>
      <c r="B23" s="39" t="s">
        <v>326</v>
      </c>
      <c r="C23" s="40">
        <v>1</v>
      </c>
      <c r="D23" s="103" t="s">
        <v>180</v>
      </c>
      <c r="E23" s="104">
        <f t="shared" si="0"/>
        <v>12.5</v>
      </c>
      <c r="F23" s="97">
        <f t="shared" si="1"/>
        <v>19</v>
      </c>
      <c r="G23" s="98">
        <v>4</v>
      </c>
      <c r="H23" s="99">
        <v>16</v>
      </c>
      <c r="I23" s="100">
        <f t="shared" si="2"/>
        <v>1.5</v>
      </c>
      <c r="J23" s="99">
        <v>8</v>
      </c>
      <c r="K23" s="100">
        <f t="shared" si="3"/>
        <v>4</v>
      </c>
      <c r="L23" s="99"/>
      <c r="M23" s="100" t="str">
        <f t="shared" si="10"/>
        <v/>
      </c>
      <c r="N23" s="99"/>
      <c r="O23" s="100" t="str">
        <f>IF(N23="","",VLOOKUP(N23,N$167:O$181,2))</f>
        <v/>
      </c>
      <c r="P23" s="99">
        <v>3</v>
      </c>
      <c r="Q23" s="100">
        <f t="shared" si="6"/>
        <v>3</v>
      </c>
      <c r="R23" s="99"/>
      <c r="S23" s="100" t="str">
        <f t="shared" si="7"/>
        <v/>
      </c>
      <c r="T23" s="99"/>
      <c r="U23" s="100" t="str">
        <f t="shared" si="8"/>
        <v/>
      </c>
      <c r="V23" s="99"/>
      <c r="W23" s="100" t="str">
        <f>IF(V23="","",VLOOKUP(V23,V$167:W$181,2))</f>
        <v/>
      </c>
    </row>
    <row r="24" spans="1:23" ht="15.9" customHeight="1" x14ac:dyDescent="0.2">
      <c r="A24" s="96">
        <v>21</v>
      </c>
      <c r="B24" s="39" t="s">
        <v>167</v>
      </c>
      <c r="C24" s="40">
        <v>2</v>
      </c>
      <c r="D24" s="105" t="s">
        <v>168</v>
      </c>
      <c r="E24" s="104">
        <f t="shared" si="0"/>
        <v>12.25</v>
      </c>
      <c r="F24" s="97">
        <f t="shared" si="1"/>
        <v>21</v>
      </c>
      <c r="G24" s="98">
        <v>6.75</v>
      </c>
      <c r="H24" s="99">
        <v>16</v>
      </c>
      <c r="I24" s="100">
        <f t="shared" si="2"/>
        <v>1.5</v>
      </c>
      <c r="J24" s="99">
        <v>8</v>
      </c>
      <c r="K24" s="100">
        <f t="shared" si="3"/>
        <v>4</v>
      </c>
      <c r="L24" s="99"/>
      <c r="M24" s="100" t="str">
        <f t="shared" si="10"/>
        <v/>
      </c>
      <c r="N24" s="99"/>
      <c r="O24" s="100" t="str">
        <f>IF(N24="","",VLOOKUP(N24,N$167:O$181,2))</f>
        <v/>
      </c>
      <c r="P24" s="99"/>
      <c r="Q24" s="100" t="str">
        <f t="shared" si="6"/>
        <v/>
      </c>
      <c r="R24" s="99"/>
      <c r="S24" s="100" t="str">
        <f t="shared" si="7"/>
        <v/>
      </c>
      <c r="T24" s="99"/>
      <c r="U24" s="100" t="str">
        <f t="shared" si="8"/>
        <v/>
      </c>
      <c r="V24" s="99"/>
      <c r="W24" s="100" t="str">
        <f>IF(V24="","",VLOOKUP(V24,V$167:W$181,2))</f>
        <v/>
      </c>
    </row>
    <row r="25" spans="1:23" ht="15.9" customHeight="1" x14ac:dyDescent="0.2">
      <c r="A25" s="96">
        <v>22</v>
      </c>
      <c r="B25" s="39" t="s">
        <v>166</v>
      </c>
      <c r="C25" s="40">
        <v>2</v>
      </c>
      <c r="D25" s="105" t="s">
        <v>168</v>
      </c>
      <c r="E25" s="104">
        <f t="shared" si="0"/>
        <v>12.25</v>
      </c>
      <c r="F25" s="97">
        <f t="shared" si="1"/>
        <v>21</v>
      </c>
      <c r="G25" s="98">
        <v>6.75</v>
      </c>
      <c r="H25" s="99">
        <v>16</v>
      </c>
      <c r="I25" s="100">
        <f t="shared" si="2"/>
        <v>1.5</v>
      </c>
      <c r="J25" s="99">
        <v>8</v>
      </c>
      <c r="K25" s="100">
        <f t="shared" si="3"/>
        <v>4</v>
      </c>
      <c r="L25" s="99"/>
      <c r="M25" s="100" t="str">
        <f t="shared" si="10"/>
        <v/>
      </c>
      <c r="N25" s="99"/>
      <c r="O25" s="100" t="str">
        <f>IF(N25="","",VLOOKUP(N25,N$167:O$181,2))</f>
        <v/>
      </c>
      <c r="P25" s="99"/>
      <c r="Q25" s="100" t="str">
        <f t="shared" si="6"/>
        <v/>
      </c>
      <c r="R25" s="99"/>
      <c r="S25" s="100" t="str">
        <f t="shared" si="7"/>
        <v/>
      </c>
      <c r="T25" s="99"/>
      <c r="U25" s="100" t="str">
        <f t="shared" si="8"/>
        <v/>
      </c>
      <c r="V25" s="99"/>
      <c r="W25" s="100" t="str">
        <f>IF(V25="","",VLOOKUP(V25,V$167:W$181,2))</f>
        <v/>
      </c>
    </row>
    <row r="26" spans="1:23" ht="15.9" customHeight="1" x14ac:dyDescent="0.2">
      <c r="A26" s="96">
        <v>23</v>
      </c>
      <c r="B26" s="39" t="s">
        <v>424</v>
      </c>
      <c r="C26" s="40">
        <v>1</v>
      </c>
      <c r="D26" s="103" t="s">
        <v>421</v>
      </c>
      <c r="E26" s="104">
        <f t="shared" si="0"/>
        <v>12</v>
      </c>
      <c r="F26" s="97">
        <f t="shared" si="1"/>
        <v>23</v>
      </c>
      <c r="G26" s="98">
        <v>0</v>
      </c>
      <c r="H26" s="99">
        <v>8</v>
      </c>
      <c r="I26" s="100">
        <f t="shared" si="2"/>
        <v>4</v>
      </c>
      <c r="J26" s="99">
        <v>8</v>
      </c>
      <c r="K26" s="100">
        <f t="shared" si="3"/>
        <v>4</v>
      </c>
      <c r="L26" s="99"/>
      <c r="M26" s="100" t="str">
        <f t="shared" si="10"/>
        <v/>
      </c>
      <c r="N26" s="99"/>
      <c r="O26" s="100"/>
      <c r="P26" s="99">
        <v>2</v>
      </c>
      <c r="Q26" s="100">
        <f t="shared" si="6"/>
        <v>4</v>
      </c>
      <c r="R26" s="99"/>
      <c r="S26" s="100"/>
      <c r="T26" s="99"/>
      <c r="U26" s="100" t="str">
        <f t="shared" si="8"/>
        <v/>
      </c>
      <c r="V26" s="99"/>
      <c r="W26" s="100"/>
    </row>
    <row r="27" spans="1:23" ht="15.9" customHeight="1" x14ac:dyDescent="0.2">
      <c r="A27" s="96">
        <v>24</v>
      </c>
      <c r="B27" s="39" t="s">
        <v>171</v>
      </c>
      <c r="C27" s="40">
        <v>2</v>
      </c>
      <c r="D27" s="105" t="s">
        <v>142</v>
      </c>
      <c r="E27" s="104">
        <f t="shared" si="0"/>
        <v>8.75</v>
      </c>
      <c r="F27" s="97">
        <f t="shared" si="1"/>
        <v>24</v>
      </c>
      <c r="G27" s="98">
        <v>2.75</v>
      </c>
      <c r="H27" s="99">
        <v>16</v>
      </c>
      <c r="I27" s="100">
        <f t="shared" si="2"/>
        <v>1.5</v>
      </c>
      <c r="J27" s="99">
        <v>16</v>
      </c>
      <c r="K27" s="100">
        <f t="shared" si="3"/>
        <v>1.5</v>
      </c>
      <c r="L27" s="99"/>
      <c r="M27" s="100" t="str">
        <f t="shared" si="10"/>
        <v/>
      </c>
      <c r="N27" s="99">
        <v>8</v>
      </c>
      <c r="O27" s="100">
        <f t="shared" ref="O27:O34" si="11">IF(N27="","",VLOOKUP(N27,N$167:O$181,2))</f>
        <v>3</v>
      </c>
      <c r="P27" s="99"/>
      <c r="Q27" s="100" t="str">
        <f t="shared" si="6"/>
        <v/>
      </c>
      <c r="R27" s="99"/>
      <c r="S27" s="100" t="str">
        <f t="shared" ref="S27:S46" si="12">IF(R27="","",VLOOKUP(R27,R$167:S$181,2))</f>
        <v/>
      </c>
      <c r="T27" s="99"/>
      <c r="U27" s="100" t="str">
        <f t="shared" si="8"/>
        <v/>
      </c>
      <c r="V27" s="99"/>
      <c r="W27" s="100" t="str">
        <f t="shared" ref="W27:W34" si="13">IF(V27="","",VLOOKUP(V27,V$167:W$181,2))</f>
        <v/>
      </c>
    </row>
    <row r="28" spans="1:23" ht="15.9" customHeight="1" x14ac:dyDescent="0.2">
      <c r="A28" s="96">
        <v>25</v>
      </c>
      <c r="B28" s="39" t="s">
        <v>425</v>
      </c>
      <c r="C28" s="40">
        <v>1</v>
      </c>
      <c r="D28" s="103" t="s">
        <v>421</v>
      </c>
      <c r="E28" s="104">
        <f t="shared" si="0"/>
        <v>7.5</v>
      </c>
      <c r="F28" s="97">
        <f t="shared" si="1"/>
        <v>25</v>
      </c>
      <c r="G28" s="98">
        <v>0</v>
      </c>
      <c r="H28" s="99">
        <v>16</v>
      </c>
      <c r="I28" s="100">
        <f t="shared" si="2"/>
        <v>1.5</v>
      </c>
      <c r="J28" s="99">
        <v>8</v>
      </c>
      <c r="K28" s="100">
        <f t="shared" si="3"/>
        <v>4</v>
      </c>
      <c r="L28" s="99"/>
      <c r="M28" s="100" t="str">
        <f t="shared" si="10"/>
        <v/>
      </c>
      <c r="N28" s="99"/>
      <c r="O28" s="100" t="str">
        <f t="shared" si="11"/>
        <v/>
      </c>
      <c r="P28" s="99">
        <v>4</v>
      </c>
      <c r="Q28" s="100">
        <f t="shared" si="6"/>
        <v>2</v>
      </c>
      <c r="R28" s="99"/>
      <c r="S28" s="100" t="str">
        <f t="shared" si="12"/>
        <v/>
      </c>
      <c r="T28" s="99"/>
      <c r="U28" s="100" t="str">
        <f t="shared" si="8"/>
        <v/>
      </c>
      <c r="V28" s="99"/>
      <c r="W28" s="100" t="str">
        <f t="shared" si="13"/>
        <v/>
      </c>
    </row>
    <row r="29" spans="1:23" ht="15.9" customHeight="1" x14ac:dyDescent="0.2">
      <c r="A29" s="96">
        <v>26</v>
      </c>
      <c r="B29" s="39" t="s">
        <v>426</v>
      </c>
      <c r="C29" s="40">
        <v>1</v>
      </c>
      <c r="D29" s="103" t="s">
        <v>137</v>
      </c>
      <c r="E29" s="104">
        <f t="shared" si="0"/>
        <v>7.5</v>
      </c>
      <c r="F29" s="97">
        <f t="shared" si="1"/>
        <v>25</v>
      </c>
      <c r="G29" s="98">
        <v>0</v>
      </c>
      <c r="H29" s="99">
        <v>16</v>
      </c>
      <c r="I29" s="100">
        <f t="shared" si="2"/>
        <v>1.5</v>
      </c>
      <c r="J29" s="99">
        <v>4</v>
      </c>
      <c r="K29" s="100">
        <f t="shared" si="3"/>
        <v>6</v>
      </c>
      <c r="L29" s="99"/>
      <c r="M29" s="100" t="str">
        <f t="shared" si="10"/>
        <v/>
      </c>
      <c r="N29" s="99"/>
      <c r="O29" s="100" t="str">
        <f t="shared" si="11"/>
        <v/>
      </c>
      <c r="P29" s="99"/>
      <c r="Q29" s="100" t="str">
        <f t="shared" si="6"/>
        <v/>
      </c>
      <c r="R29" s="99"/>
      <c r="S29" s="100" t="str">
        <f t="shared" si="12"/>
        <v/>
      </c>
      <c r="T29" s="99"/>
      <c r="U29" s="100" t="str">
        <f t="shared" si="8"/>
        <v/>
      </c>
      <c r="V29" s="99"/>
      <c r="W29" s="100" t="str">
        <f t="shared" si="13"/>
        <v/>
      </c>
    </row>
    <row r="30" spans="1:23" ht="15.9" customHeight="1" x14ac:dyDescent="0.2">
      <c r="A30" s="96">
        <v>27</v>
      </c>
      <c r="B30" s="39" t="s">
        <v>191</v>
      </c>
      <c r="C30" s="40">
        <v>3</v>
      </c>
      <c r="D30" s="103" t="s">
        <v>158</v>
      </c>
      <c r="E30" s="104">
        <f t="shared" si="0"/>
        <v>5</v>
      </c>
      <c r="F30" s="97">
        <f t="shared" si="1"/>
        <v>27</v>
      </c>
      <c r="G30" s="98">
        <v>2</v>
      </c>
      <c r="H30" s="99"/>
      <c r="I30" s="100" t="str">
        <f t="shared" si="2"/>
        <v/>
      </c>
      <c r="J30" s="99"/>
      <c r="K30" s="100" t="str">
        <f t="shared" si="3"/>
        <v/>
      </c>
      <c r="L30" s="99"/>
      <c r="M30" s="100" t="str">
        <f t="shared" si="10"/>
        <v/>
      </c>
      <c r="N30" s="99">
        <v>8</v>
      </c>
      <c r="O30" s="100">
        <f t="shared" si="11"/>
        <v>3</v>
      </c>
      <c r="P30" s="99"/>
      <c r="Q30" s="100" t="str">
        <f t="shared" si="6"/>
        <v/>
      </c>
      <c r="R30" s="99"/>
      <c r="S30" s="100" t="str">
        <f t="shared" si="12"/>
        <v/>
      </c>
      <c r="T30" s="99"/>
      <c r="U30" s="100" t="str">
        <f t="shared" si="8"/>
        <v/>
      </c>
      <c r="V30" s="99"/>
      <c r="W30" s="100" t="str">
        <f t="shared" si="13"/>
        <v/>
      </c>
    </row>
    <row r="31" spans="1:23" ht="15.9" customHeight="1" x14ac:dyDescent="0.2">
      <c r="A31" s="96">
        <v>28</v>
      </c>
      <c r="B31" s="39" t="s">
        <v>226</v>
      </c>
      <c r="C31" s="40">
        <v>3</v>
      </c>
      <c r="D31" s="103" t="s">
        <v>158</v>
      </c>
      <c r="E31" s="104">
        <f t="shared" si="0"/>
        <v>5</v>
      </c>
      <c r="F31" s="97">
        <f t="shared" si="1"/>
        <v>27</v>
      </c>
      <c r="G31" s="98">
        <v>2</v>
      </c>
      <c r="H31" s="99"/>
      <c r="I31" s="100" t="str">
        <f t="shared" si="2"/>
        <v/>
      </c>
      <c r="J31" s="99"/>
      <c r="K31" s="100" t="str">
        <f t="shared" si="3"/>
        <v/>
      </c>
      <c r="L31" s="99"/>
      <c r="M31" s="100" t="str">
        <f t="shared" si="10"/>
        <v/>
      </c>
      <c r="N31" s="99">
        <v>8</v>
      </c>
      <c r="O31" s="100">
        <f t="shared" si="11"/>
        <v>3</v>
      </c>
      <c r="P31" s="99"/>
      <c r="Q31" s="100" t="str">
        <f t="shared" si="6"/>
        <v/>
      </c>
      <c r="R31" s="99"/>
      <c r="S31" s="100" t="str">
        <f t="shared" si="12"/>
        <v/>
      </c>
      <c r="T31" s="99"/>
      <c r="U31" s="100" t="str">
        <f t="shared" si="8"/>
        <v/>
      </c>
      <c r="V31" s="99"/>
      <c r="W31" s="100" t="str">
        <f t="shared" si="13"/>
        <v/>
      </c>
    </row>
    <row r="32" spans="1:23" ht="15.9" customHeight="1" x14ac:dyDescent="0.2">
      <c r="A32" s="96">
        <v>29</v>
      </c>
      <c r="B32" s="39" t="s">
        <v>157</v>
      </c>
      <c r="C32" s="40">
        <v>3</v>
      </c>
      <c r="D32" s="103" t="s">
        <v>137</v>
      </c>
      <c r="E32" s="104">
        <f t="shared" si="0"/>
        <v>4.875</v>
      </c>
      <c r="F32" s="97">
        <f t="shared" si="1"/>
        <v>29</v>
      </c>
      <c r="G32" s="98">
        <v>3.375</v>
      </c>
      <c r="H32" s="99">
        <v>16</v>
      </c>
      <c r="I32" s="100">
        <f t="shared" si="2"/>
        <v>1.5</v>
      </c>
      <c r="J32" s="99"/>
      <c r="K32" s="100" t="str">
        <f t="shared" si="3"/>
        <v/>
      </c>
      <c r="L32" s="99"/>
      <c r="M32" s="100" t="str">
        <f t="shared" si="10"/>
        <v/>
      </c>
      <c r="N32" s="99"/>
      <c r="O32" s="100" t="str">
        <f t="shared" si="11"/>
        <v/>
      </c>
      <c r="P32" s="99"/>
      <c r="Q32" s="100" t="str">
        <f t="shared" si="6"/>
        <v/>
      </c>
      <c r="R32" s="99"/>
      <c r="S32" s="100" t="str">
        <f t="shared" si="12"/>
        <v/>
      </c>
      <c r="T32" s="99"/>
      <c r="U32" s="100" t="str">
        <f t="shared" si="8"/>
        <v/>
      </c>
      <c r="V32" s="99"/>
      <c r="W32" s="100" t="str">
        <f t="shared" si="13"/>
        <v/>
      </c>
    </row>
    <row r="33" spans="1:23" ht="15.9" customHeight="1" x14ac:dyDescent="0.2">
      <c r="A33" s="96">
        <v>30</v>
      </c>
      <c r="B33" s="39" t="s">
        <v>160</v>
      </c>
      <c r="C33" s="40">
        <v>2</v>
      </c>
      <c r="D33" s="103" t="s">
        <v>198</v>
      </c>
      <c r="E33" s="104">
        <f t="shared" si="0"/>
        <v>4.75</v>
      </c>
      <c r="F33" s="97">
        <f t="shared" si="1"/>
        <v>30</v>
      </c>
      <c r="G33" s="98">
        <v>4</v>
      </c>
      <c r="H33" s="99"/>
      <c r="I33" s="100" t="str">
        <f t="shared" si="2"/>
        <v/>
      </c>
      <c r="J33" s="99">
        <v>24</v>
      </c>
      <c r="K33" s="100">
        <f t="shared" si="3"/>
        <v>0.75</v>
      </c>
      <c r="L33" s="99"/>
      <c r="M33" s="100" t="str">
        <f t="shared" si="10"/>
        <v/>
      </c>
      <c r="N33" s="99"/>
      <c r="O33" s="100" t="str">
        <f t="shared" si="11"/>
        <v/>
      </c>
      <c r="P33" s="99"/>
      <c r="Q33" s="100" t="str">
        <f t="shared" si="6"/>
        <v/>
      </c>
      <c r="R33" s="99"/>
      <c r="S33" s="100" t="str">
        <f t="shared" si="12"/>
        <v/>
      </c>
      <c r="T33" s="99"/>
      <c r="U33" s="100" t="str">
        <f t="shared" si="8"/>
        <v/>
      </c>
      <c r="V33" s="99"/>
      <c r="W33" s="100" t="str">
        <f t="shared" si="13"/>
        <v/>
      </c>
    </row>
    <row r="34" spans="1:23" ht="15.9" customHeight="1" x14ac:dyDescent="0.2">
      <c r="A34" s="96">
        <v>31</v>
      </c>
      <c r="B34" s="39" t="s">
        <v>179</v>
      </c>
      <c r="C34" s="40">
        <v>2</v>
      </c>
      <c r="D34" s="103" t="s">
        <v>143</v>
      </c>
      <c r="E34" s="104">
        <f t="shared" si="0"/>
        <v>4.75</v>
      </c>
      <c r="F34" s="97">
        <f t="shared" si="1"/>
        <v>30</v>
      </c>
      <c r="G34" s="98">
        <v>1.75</v>
      </c>
      <c r="H34" s="99">
        <v>16</v>
      </c>
      <c r="I34" s="100">
        <f t="shared" si="2"/>
        <v>1.5</v>
      </c>
      <c r="J34" s="99">
        <v>16</v>
      </c>
      <c r="K34" s="100">
        <f t="shared" si="3"/>
        <v>1.5</v>
      </c>
      <c r="L34" s="99"/>
      <c r="M34" s="100" t="str">
        <f t="shared" si="10"/>
        <v/>
      </c>
      <c r="N34" s="99"/>
      <c r="O34" s="100" t="str">
        <f t="shared" si="11"/>
        <v/>
      </c>
      <c r="P34" s="99"/>
      <c r="Q34" s="100" t="str">
        <f t="shared" si="6"/>
        <v/>
      </c>
      <c r="R34" s="99"/>
      <c r="S34" s="100" t="str">
        <f t="shared" si="12"/>
        <v/>
      </c>
      <c r="T34" s="99"/>
      <c r="U34" s="100" t="str">
        <f t="shared" si="8"/>
        <v/>
      </c>
      <c r="V34" s="99"/>
      <c r="W34" s="100" t="str">
        <f t="shared" si="13"/>
        <v/>
      </c>
    </row>
    <row r="35" spans="1:23" ht="15.9" customHeight="1" x14ac:dyDescent="0.2">
      <c r="A35" s="96">
        <v>32</v>
      </c>
      <c r="B35" s="39" t="s">
        <v>327</v>
      </c>
      <c r="C35" s="40"/>
      <c r="D35" s="103" t="s">
        <v>153</v>
      </c>
      <c r="E35" s="104">
        <f t="shared" si="0"/>
        <v>4</v>
      </c>
      <c r="F35" s="97">
        <f t="shared" si="1"/>
        <v>32</v>
      </c>
      <c r="G35" s="98">
        <v>0</v>
      </c>
      <c r="H35" s="99"/>
      <c r="I35" s="100" t="str">
        <f t="shared" si="2"/>
        <v/>
      </c>
      <c r="J35" s="99"/>
      <c r="K35" s="100"/>
      <c r="L35" s="99"/>
      <c r="M35" s="100"/>
      <c r="N35" s="99"/>
      <c r="O35" s="100"/>
      <c r="P35" s="99"/>
      <c r="Q35" s="100"/>
      <c r="R35" s="99">
        <v>1</v>
      </c>
      <c r="S35" s="100">
        <f t="shared" si="12"/>
        <v>4</v>
      </c>
      <c r="T35" s="99"/>
      <c r="U35" s="100" t="str">
        <f t="shared" si="8"/>
        <v/>
      </c>
      <c r="V35" s="99"/>
      <c r="W35" s="100"/>
    </row>
    <row r="36" spans="1:23" ht="15.9" customHeight="1" x14ac:dyDescent="0.2">
      <c r="A36" s="96">
        <v>33</v>
      </c>
      <c r="B36" s="36" t="s">
        <v>156</v>
      </c>
      <c r="C36" s="40"/>
      <c r="D36" s="105" t="s">
        <v>334</v>
      </c>
      <c r="E36" s="104">
        <f t="shared" si="0"/>
        <v>4</v>
      </c>
      <c r="F36" s="97">
        <f t="shared" si="1"/>
        <v>32</v>
      </c>
      <c r="G36" s="98">
        <v>0</v>
      </c>
      <c r="H36" s="99"/>
      <c r="I36" s="100" t="str">
        <f t="shared" si="2"/>
        <v/>
      </c>
      <c r="J36" s="99"/>
      <c r="K36" s="100" t="str">
        <f t="shared" ref="K36:K81" si="14">IF(J36="","",VLOOKUP(J36,J$167:K$181,2))</f>
        <v/>
      </c>
      <c r="L36" s="99"/>
      <c r="M36" s="100" t="str">
        <f t="shared" ref="M36:M81" si="15">IF(L36="","",VLOOKUP(L36,L$167:M$181,2))</f>
        <v/>
      </c>
      <c r="N36" s="99"/>
      <c r="O36" s="100" t="str">
        <f t="shared" ref="O36:O46" si="16">IF(N36="","",VLOOKUP(N36,N$167:O$181,2))</f>
        <v/>
      </c>
      <c r="P36" s="99"/>
      <c r="Q36" s="100" t="str">
        <f t="shared" ref="Q36:Q46" si="17">IF(P36="","",VLOOKUP(P36,P$167:Q$181,2))</f>
        <v/>
      </c>
      <c r="R36" s="99">
        <v>1</v>
      </c>
      <c r="S36" s="100">
        <f t="shared" si="12"/>
        <v>4</v>
      </c>
      <c r="T36" s="99"/>
      <c r="U36" s="100" t="str">
        <f t="shared" si="8"/>
        <v/>
      </c>
      <c r="V36" s="99"/>
      <c r="W36" s="100" t="str">
        <f t="shared" ref="W36:W46" si="18">IF(V36="","",VLOOKUP(V36,V$167:W$181,2))</f>
        <v/>
      </c>
    </row>
    <row r="37" spans="1:23" ht="15.9" customHeight="1" x14ac:dyDescent="0.2">
      <c r="A37" s="96">
        <v>34</v>
      </c>
      <c r="B37" s="39" t="s">
        <v>174</v>
      </c>
      <c r="C37" s="40">
        <v>2</v>
      </c>
      <c r="D37" s="103" t="s">
        <v>165</v>
      </c>
      <c r="E37" s="104">
        <f t="shared" si="0"/>
        <v>3.625</v>
      </c>
      <c r="F37" s="97">
        <f t="shared" si="1"/>
        <v>34</v>
      </c>
      <c r="G37" s="98">
        <v>1.375</v>
      </c>
      <c r="H37" s="99">
        <v>16</v>
      </c>
      <c r="I37" s="100">
        <f t="shared" si="2"/>
        <v>1.5</v>
      </c>
      <c r="J37" s="99">
        <v>24</v>
      </c>
      <c r="K37" s="100">
        <f t="shared" si="14"/>
        <v>0.75</v>
      </c>
      <c r="L37" s="99"/>
      <c r="M37" s="100" t="str">
        <f t="shared" si="15"/>
        <v/>
      </c>
      <c r="N37" s="99"/>
      <c r="O37" s="100" t="str">
        <f t="shared" si="16"/>
        <v/>
      </c>
      <c r="P37" s="99"/>
      <c r="Q37" s="100" t="str">
        <f t="shared" si="17"/>
        <v/>
      </c>
      <c r="R37" s="99"/>
      <c r="S37" s="100" t="str">
        <f t="shared" si="12"/>
        <v/>
      </c>
      <c r="T37" s="99"/>
      <c r="U37" s="100" t="str">
        <f t="shared" si="8"/>
        <v/>
      </c>
      <c r="V37" s="99"/>
      <c r="W37" s="100" t="str">
        <f t="shared" si="18"/>
        <v/>
      </c>
    </row>
    <row r="38" spans="1:23" ht="15.9" customHeight="1" x14ac:dyDescent="0.2">
      <c r="A38" s="96">
        <v>35</v>
      </c>
      <c r="B38" s="39" t="s">
        <v>239</v>
      </c>
      <c r="C38" s="40">
        <v>1</v>
      </c>
      <c r="D38" s="105" t="s">
        <v>143</v>
      </c>
      <c r="E38" s="104">
        <f t="shared" si="0"/>
        <v>3.5</v>
      </c>
      <c r="F38" s="97">
        <f t="shared" si="1"/>
        <v>35</v>
      </c>
      <c r="G38" s="98">
        <v>2</v>
      </c>
      <c r="H38" s="99"/>
      <c r="I38" s="100" t="str">
        <f t="shared" si="2"/>
        <v/>
      </c>
      <c r="J38" s="99">
        <v>16</v>
      </c>
      <c r="K38" s="100">
        <f t="shared" si="14"/>
        <v>1.5</v>
      </c>
      <c r="L38" s="99"/>
      <c r="M38" s="100" t="str">
        <f t="shared" si="15"/>
        <v/>
      </c>
      <c r="N38" s="99"/>
      <c r="O38" s="100" t="str">
        <f t="shared" si="16"/>
        <v/>
      </c>
      <c r="P38" s="99"/>
      <c r="Q38" s="100" t="str">
        <f t="shared" si="17"/>
        <v/>
      </c>
      <c r="R38" s="99"/>
      <c r="S38" s="100" t="str">
        <f t="shared" si="12"/>
        <v/>
      </c>
      <c r="T38" s="99"/>
      <c r="U38" s="100" t="str">
        <f t="shared" si="8"/>
        <v/>
      </c>
      <c r="V38" s="99"/>
      <c r="W38" s="100" t="str">
        <f t="shared" si="18"/>
        <v/>
      </c>
    </row>
    <row r="39" spans="1:23" ht="15.9" customHeight="1" x14ac:dyDescent="0.2">
      <c r="A39" s="96">
        <v>36</v>
      </c>
      <c r="B39" s="39" t="s">
        <v>269</v>
      </c>
      <c r="C39" s="40">
        <v>2</v>
      </c>
      <c r="D39" s="105" t="s">
        <v>176</v>
      </c>
      <c r="E39" s="104">
        <f t="shared" si="0"/>
        <v>3.25</v>
      </c>
      <c r="F39" s="97">
        <f t="shared" si="1"/>
        <v>36</v>
      </c>
      <c r="G39" s="98">
        <v>1</v>
      </c>
      <c r="H39" s="99">
        <v>16</v>
      </c>
      <c r="I39" s="100">
        <f t="shared" si="2"/>
        <v>1.5</v>
      </c>
      <c r="J39" s="99">
        <v>24</v>
      </c>
      <c r="K39" s="100">
        <f t="shared" si="14"/>
        <v>0.75</v>
      </c>
      <c r="L39" s="99"/>
      <c r="M39" s="100" t="str">
        <f t="shared" si="15"/>
        <v/>
      </c>
      <c r="N39" s="99"/>
      <c r="O39" s="100" t="str">
        <f t="shared" si="16"/>
        <v/>
      </c>
      <c r="P39" s="99"/>
      <c r="Q39" s="100" t="str">
        <f t="shared" si="17"/>
        <v/>
      </c>
      <c r="R39" s="99"/>
      <c r="S39" s="100" t="str">
        <f t="shared" si="12"/>
        <v/>
      </c>
      <c r="T39" s="99"/>
      <c r="U39" s="100" t="str">
        <f t="shared" si="8"/>
        <v/>
      </c>
      <c r="V39" s="99"/>
      <c r="W39" s="100" t="str">
        <f t="shared" si="18"/>
        <v/>
      </c>
    </row>
    <row r="40" spans="1:23" ht="15.9" customHeight="1" x14ac:dyDescent="0.2">
      <c r="A40" s="96">
        <v>37</v>
      </c>
      <c r="B40" s="39" t="s">
        <v>350</v>
      </c>
      <c r="C40" s="40">
        <v>1</v>
      </c>
      <c r="D40" s="103"/>
      <c r="E40" s="104">
        <f t="shared" si="0"/>
        <v>3</v>
      </c>
      <c r="F40" s="97">
        <f t="shared" si="1"/>
        <v>37</v>
      </c>
      <c r="G40" s="98">
        <v>3</v>
      </c>
      <c r="H40" s="99"/>
      <c r="I40" s="100"/>
      <c r="J40" s="99"/>
      <c r="K40" s="100" t="str">
        <f t="shared" si="14"/>
        <v/>
      </c>
      <c r="L40" s="99"/>
      <c r="M40" s="100" t="str">
        <f t="shared" si="15"/>
        <v/>
      </c>
      <c r="N40" s="99"/>
      <c r="O40" s="100" t="str">
        <f t="shared" si="16"/>
        <v/>
      </c>
      <c r="P40" s="99"/>
      <c r="Q40" s="100" t="str">
        <f t="shared" si="17"/>
        <v/>
      </c>
      <c r="R40" s="99"/>
      <c r="S40" s="100" t="str">
        <f t="shared" si="12"/>
        <v/>
      </c>
      <c r="T40" s="99"/>
      <c r="U40" s="100" t="str">
        <f t="shared" si="8"/>
        <v/>
      </c>
      <c r="V40" s="99"/>
      <c r="W40" s="100" t="str">
        <f t="shared" si="18"/>
        <v/>
      </c>
    </row>
    <row r="41" spans="1:23" ht="15.9" customHeight="1" x14ac:dyDescent="0.2">
      <c r="A41" s="96">
        <v>38</v>
      </c>
      <c r="B41" s="39" t="s">
        <v>330</v>
      </c>
      <c r="C41" s="2" t="s">
        <v>147</v>
      </c>
      <c r="D41" s="105" t="s">
        <v>331</v>
      </c>
      <c r="E41" s="104">
        <f t="shared" si="0"/>
        <v>3</v>
      </c>
      <c r="F41" s="97">
        <f t="shared" si="1"/>
        <v>37</v>
      </c>
      <c r="G41" s="98">
        <v>0</v>
      </c>
      <c r="H41" s="99"/>
      <c r="I41" s="100" t="str">
        <f t="shared" ref="I41:I81" si="19">IF(H41="","",VLOOKUP(H41,H$167:I$181,2))</f>
        <v/>
      </c>
      <c r="J41" s="99"/>
      <c r="K41" s="100" t="str">
        <f t="shared" si="14"/>
        <v/>
      </c>
      <c r="L41" s="99"/>
      <c r="M41" s="100" t="str">
        <f t="shared" si="15"/>
        <v/>
      </c>
      <c r="N41" s="99"/>
      <c r="O41" s="100" t="str">
        <f t="shared" si="16"/>
        <v/>
      </c>
      <c r="P41" s="99"/>
      <c r="Q41" s="100" t="str">
        <f t="shared" si="17"/>
        <v/>
      </c>
      <c r="R41" s="99">
        <v>2</v>
      </c>
      <c r="S41" s="100">
        <f t="shared" si="12"/>
        <v>3</v>
      </c>
      <c r="T41" s="99"/>
      <c r="U41" s="100" t="str">
        <f t="shared" si="8"/>
        <v/>
      </c>
      <c r="V41" s="99"/>
      <c r="W41" s="100" t="str">
        <f t="shared" si="18"/>
        <v/>
      </c>
    </row>
    <row r="42" spans="1:23" ht="15.9" customHeight="1" x14ac:dyDescent="0.2">
      <c r="A42" s="96">
        <v>39</v>
      </c>
      <c r="B42" s="39" t="s">
        <v>332</v>
      </c>
      <c r="C42" s="2"/>
      <c r="D42" s="105" t="s">
        <v>333</v>
      </c>
      <c r="E42" s="104">
        <f t="shared" si="0"/>
        <v>3</v>
      </c>
      <c r="F42" s="97">
        <f t="shared" si="1"/>
        <v>37</v>
      </c>
      <c r="G42" s="98">
        <v>0</v>
      </c>
      <c r="H42" s="99"/>
      <c r="I42" s="100" t="str">
        <f t="shared" si="19"/>
        <v/>
      </c>
      <c r="J42" s="99"/>
      <c r="K42" s="100" t="str">
        <f t="shared" si="14"/>
        <v/>
      </c>
      <c r="L42" s="99"/>
      <c r="M42" s="100" t="str">
        <f t="shared" si="15"/>
        <v/>
      </c>
      <c r="N42" s="99"/>
      <c r="O42" s="100" t="str">
        <f t="shared" si="16"/>
        <v/>
      </c>
      <c r="P42" s="99"/>
      <c r="Q42" s="100" t="str">
        <f t="shared" si="17"/>
        <v/>
      </c>
      <c r="R42" s="99">
        <v>2</v>
      </c>
      <c r="S42" s="100">
        <f t="shared" si="12"/>
        <v>3</v>
      </c>
      <c r="T42" s="99"/>
      <c r="U42" s="100" t="str">
        <f t="shared" si="8"/>
        <v/>
      </c>
      <c r="V42" s="99"/>
      <c r="W42" s="100" t="str">
        <f t="shared" si="18"/>
        <v/>
      </c>
    </row>
    <row r="43" spans="1:23" ht="15.9" customHeight="1" x14ac:dyDescent="0.2">
      <c r="A43" s="96">
        <v>40</v>
      </c>
      <c r="B43" s="39" t="s">
        <v>336</v>
      </c>
      <c r="C43" s="40">
        <v>1</v>
      </c>
      <c r="D43" s="103" t="s">
        <v>143</v>
      </c>
      <c r="E43" s="104">
        <f t="shared" si="0"/>
        <v>3</v>
      </c>
      <c r="F43" s="97">
        <f t="shared" si="1"/>
        <v>37</v>
      </c>
      <c r="G43" s="98">
        <v>1.5</v>
      </c>
      <c r="H43" s="99"/>
      <c r="I43" s="100" t="str">
        <f t="shared" si="19"/>
        <v/>
      </c>
      <c r="J43" s="99">
        <v>16</v>
      </c>
      <c r="K43" s="100">
        <f t="shared" si="14"/>
        <v>1.5</v>
      </c>
      <c r="L43" s="99"/>
      <c r="M43" s="100" t="str">
        <f t="shared" si="15"/>
        <v/>
      </c>
      <c r="N43" s="99"/>
      <c r="O43" s="100" t="str">
        <f t="shared" si="16"/>
        <v/>
      </c>
      <c r="P43" s="99"/>
      <c r="Q43" s="100" t="str">
        <f t="shared" si="17"/>
        <v/>
      </c>
      <c r="R43" s="99"/>
      <c r="S43" s="100" t="str">
        <f t="shared" si="12"/>
        <v/>
      </c>
      <c r="T43" s="99"/>
      <c r="U43" s="100" t="str">
        <f t="shared" si="8"/>
        <v/>
      </c>
      <c r="V43" s="99"/>
      <c r="W43" s="100" t="str">
        <f t="shared" si="18"/>
        <v/>
      </c>
    </row>
    <row r="44" spans="1:23" ht="15.9" customHeight="1" x14ac:dyDescent="0.2">
      <c r="A44" s="96">
        <v>41</v>
      </c>
      <c r="B44" s="39" t="s">
        <v>342</v>
      </c>
      <c r="C44" s="40">
        <v>2</v>
      </c>
      <c r="D44" s="103" t="s">
        <v>192</v>
      </c>
      <c r="E44" s="104">
        <f t="shared" si="0"/>
        <v>3</v>
      </c>
      <c r="F44" s="97">
        <f t="shared" si="1"/>
        <v>37</v>
      </c>
      <c r="G44" s="98">
        <v>0.75</v>
      </c>
      <c r="H44" s="99">
        <v>24</v>
      </c>
      <c r="I44" s="100">
        <f t="shared" si="19"/>
        <v>0.75</v>
      </c>
      <c r="J44" s="99">
        <v>16</v>
      </c>
      <c r="K44" s="100">
        <f t="shared" si="14"/>
        <v>1.5</v>
      </c>
      <c r="L44" s="99"/>
      <c r="M44" s="100" t="str">
        <f t="shared" si="15"/>
        <v/>
      </c>
      <c r="N44" s="99"/>
      <c r="O44" s="100" t="str">
        <f t="shared" si="16"/>
        <v/>
      </c>
      <c r="P44" s="99"/>
      <c r="Q44" s="100" t="str">
        <f t="shared" si="17"/>
        <v/>
      </c>
      <c r="R44" s="99"/>
      <c r="S44" s="100" t="str">
        <f t="shared" si="12"/>
        <v/>
      </c>
      <c r="T44" s="99"/>
      <c r="U44" s="100" t="str">
        <f t="shared" si="8"/>
        <v/>
      </c>
      <c r="V44" s="99"/>
      <c r="W44" s="100" t="str">
        <f t="shared" si="18"/>
        <v/>
      </c>
    </row>
    <row r="45" spans="1:23" ht="15.9" customHeight="1" x14ac:dyDescent="0.2">
      <c r="A45" s="96">
        <v>42</v>
      </c>
      <c r="B45" s="39" t="s">
        <v>281</v>
      </c>
      <c r="C45" s="40">
        <v>2</v>
      </c>
      <c r="D45" s="103" t="s">
        <v>165</v>
      </c>
      <c r="E45" s="104">
        <f t="shared" si="0"/>
        <v>2.875</v>
      </c>
      <c r="F45" s="97">
        <f t="shared" si="1"/>
        <v>42</v>
      </c>
      <c r="G45" s="98">
        <v>0.625</v>
      </c>
      <c r="H45" s="99">
        <v>16</v>
      </c>
      <c r="I45" s="100">
        <f t="shared" si="19"/>
        <v>1.5</v>
      </c>
      <c r="J45" s="99">
        <v>24</v>
      </c>
      <c r="K45" s="100">
        <f t="shared" si="14"/>
        <v>0.75</v>
      </c>
      <c r="L45" s="99"/>
      <c r="M45" s="100" t="str">
        <f t="shared" si="15"/>
        <v/>
      </c>
      <c r="N45" s="99"/>
      <c r="O45" s="100" t="str">
        <f t="shared" si="16"/>
        <v/>
      </c>
      <c r="P45" s="99"/>
      <c r="Q45" s="100" t="str">
        <f t="shared" si="17"/>
        <v/>
      </c>
      <c r="R45" s="99"/>
      <c r="S45" s="100" t="str">
        <f t="shared" si="12"/>
        <v/>
      </c>
      <c r="T45" s="99"/>
      <c r="U45" s="100" t="str">
        <f t="shared" si="8"/>
        <v/>
      </c>
      <c r="V45" s="99"/>
      <c r="W45" s="100" t="str">
        <f t="shared" si="18"/>
        <v/>
      </c>
    </row>
    <row r="46" spans="1:23" ht="15.9" customHeight="1" x14ac:dyDescent="0.2">
      <c r="A46" s="96">
        <v>43</v>
      </c>
      <c r="B46" s="39" t="s">
        <v>273</v>
      </c>
      <c r="C46" s="40">
        <v>2</v>
      </c>
      <c r="D46" s="103" t="s">
        <v>142</v>
      </c>
      <c r="E46" s="104">
        <f t="shared" si="0"/>
        <v>2.875</v>
      </c>
      <c r="F46" s="97">
        <f t="shared" si="1"/>
        <v>42</v>
      </c>
      <c r="G46" s="98">
        <v>0.625</v>
      </c>
      <c r="H46" s="99">
        <v>24</v>
      </c>
      <c r="I46" s="100">
        <f t="shared" si="19"/>
        <v>0.75</v>
      </c>
      <c r="J46" s="99">
        <v>16</v>
      </c>
      <c r="K46" s="100">
        <f t="shared" si="14"/>
        <v>1.5</v>
      </c>
      <c r="L46" s="99"/>
      <c r="M46" s="100" t="str">
        <f t="shared" si="15"/>
        <v/>
      </c>
      <c r="N46" s="99"/>
      <c r="O46" s="100" t="str">
        <f t="shared" si="16"/>
        <v/>
      </c>
      <c r="P46" s="99"/>
      <c r="Q46" s="100" t="str">
        <f t="shared" si="17"/>
        <v/>
      </c>
      <c r="R46" s="99"/>
      <c r="S46" s="100" t="str">
        <f t="shared" si="12"/>
        <v/>
      </c>
      <c r="T46" s="99"/>
      <c r="U46" s="100" t="str">
        <f t="shared" si="8"/>
        <v/>
      </c>
      <c r="V46" s="99"/>
      <c r="W46" s="100" t="str">
        <f t="shared" si="18"/>
        <v/>
      </c>
    </row>
    <row r="47" spans="1:23" ht="15.9" customHeight="1" x14ac:dyDescent="0.2">
      <c r="A47" s="96">
        <v>44</v>
      </c>
      <c r="B47" s="39" t="s">
        <v>272</v>
      </c>
      <c r="C47" s="40">
        <v>2</v>
      </c>
      <c r="D47" s="103" t="s">
        <v>142</v>
      </c>
      <c r="E47" s="104">
        <f t="shared" si="0"/>
        <v>2.875</v>
      </c>
      <c r="F47" s="97">
        <f t="shared" si="1"/>
        <v>42</v>
      </c>
      <c r="G47" s="98">
        <v>0.625</v>
      </c>
      <c r="H47" s="99">
        <v>24</v>
      </c>
      <c r="I47" s="100">
        <f t="shared" si="19"/>
        <v>0.75</v>
      </c>
      <c r="J47" s="99">
        <v>16</v>
      </c>
      <c r="K47" s="100">
        <f t="shared" si="14"/>
        <v>1.5</v>
      </c>
      <c r="L47" s="99"/>
      <c r="M47" s="100" t="str">
        <f t="shared" si="15"/>
        <v/>
      </c>
      <c r="N47" s="99"/>
      <c r="O47" s="100"/>
      <c r="P47" s="99"/>
      <c r="Q47" s="100"/>
      <c r="R47" s="99"/>
      <c r="S47" s="100"/>
      <c r="T47" s="99"/>
      <c r="U47" s="100" t="str">
        <f t="shared" si="8"/>
        <v/>
      </c>
      <c r="V47" s="99"/>
      <c r="W47" s="100"/>
    </row>
    <row r="48" spans="1:23" ht="15.9" customHeight="1" x14ac:dyDescent="0.2">
      <c r="A48" s="96">
        <v>45</v>
      </c>
      <c r="B48" s="39" t="s">
        <v>270</v>
      </c>
      <c r="C48" s="40">
        <v>2</v>
      </c>
      <c r="D48" s="103" t="s">
        <v>137</v>
      </c>
      <c r="E48" s="104">
        <f t="shared" si="0"/>
        <v>2.75</v>
      </c>
      <c r="F48" s="97">
        <f t="shared" si="1"/>
        <v>45</v>
      </c>
      <c r="G48" s="98">
        <v>2.75</v>
      </c>
      <c r="H48" s="99"/>
      <c r="I48" s="100" t="str">
        <f t="shared" si="19"/>
        <v/>
      </c>
      <c r="J48" s="99"/>
      <c r="K48" s="100" t="str">
        <f t="shared" si="14"/>
        <v/>
      </c>
      <c r="L48" s="99"/>
      <c r="M48" s="100" t="str">
        <f t="shared" si="15"/>
        <v/>
      </c>
      <c r="N48" s="99"/>
      <c r="O48" s="100" t="str">
        <f>IF(N48="","",VLOOKUP(N48,N$167:O$181,2))</f>
        <v/>
      </c>
      <c r="P48" s="99"/>
      <c r="Q48" s="100" t="str">
        <f>IF(P48="","",VLOOKUP(P48,P$167:Q$181,2))</f>
        <v/>
      </c>
      <c r="R48" s="99"/>
      <c r="S48" s="100" t="str">
        <f>IF(R48="","",VLOOKUP(R48,R$167:S$181,2))</f>
        <v/>
      </c>
      <c r="T48" s="99"/>
      <c r="U48" s="100" t="str">
        <f t="shared" si="8"/>
        <v/>
      </c>
      <c r="V48" s="99"/>
      <c r="W48" s="100" t="str">
        <f>IF(V48="","",VLOOKUP(V48,V$167:W$181,2))</f>
        <v/>
      </c>
    </row>
    <row r="49" spans="1:23" ht="15.9" customHeight="1" x14ac:dyDescent="0.2">
      <c r="A49" s="96">
        <v>46</v>
      </c>
      <c r="B49" s="39" t="s">
        <v>268</v>
      </c>
      <c r="C49" s="40">
        <v>3</v>
      </c>
      <c r="D49" s="103" t="s">
        <v>176</v>
      </c>
      <c r="E49" s="104">
        <f t="shared" si="0"/>
        <v>2.75</v>
      </c>
      <c r="F49" s="97">
        <f t="shared" si="1"/>
        <v>45</v>
      </c>
      <c r="G49" s="98">
        <v>1.25</v>
      </c>
      <c r="H49" s="99">
        <v>16</v>
      </c>
      <c r="I49" s="100">
        <f t="shared" si="19"/>
        <v>1.5</v>
      </c>
      <c r="J49" s="99"/>
      <c r="K49" s="100" t="str">
        <f t="shared" si="14"/>
        <v/>
      </c>
      <c r="L49" s="99"/>
      <c r="M49" s="100" t="str">
        <f t="shared" si="15"/>
        <v/>
      </c>
      <c r="N49" s="99"/>
      <c r="O49" s="100" t="str">
        <f>IF(N49="","",VLOOKUP(N49,N$167:O$181,2))</f>
        <v/>
      </c>
      <c r="P49" s="99"/>
      <c r="Q49" s="100" t="str">
        <f>IF(P49="","",VLOOKUP(P49,P$167:Q$181,2))</f>
        <v/>
      </c>
      <c r="R49" s="99"/>
      <c r="S49" s="100" t="str">
        <f>IF(R49="","",VLOOKUP(R49,R$167:S$181,2))</f>
        <v/>
      </c>
      <c r="T49" s="99"/>
      <c r="U49" s="100" t="str">
        <f t="shared" si="8"/>
        <v/>
      </c>
      <c r="V49" s="99"/>
      <c r="W49" s="100" t="str">
        <f>IF(V49="","",VLOOKUP(V49,V$167:W$181,2))</f>
        <v/>
      </c>
    </row>
    <row r="50" spans="1:23" ht="15.9" customHeight="1" x14ac:dyDescent="0.2">
      <c r="A50" s="96">
        <v>47</v>
      </c>
      <c r="B50" s="39" t="s">
        <v>355</v>
      </c>
      <c r="C50" s="40">
        <v>2</v>
      </c>
      <c r="D50" s="103" t="s">
        <v>192</v>
      </c>
      <c r="E50" s="104">
        <f t="shared" si="0"/>
        <v>2.5</v>
      </c>
      <c r="F50" s="97">
        <f t="shared" si="1"/>
        <v>47</v>
      </c>
      <c r="G50" s="98">
        <v>0.25</v>
      </c>
      <c r="H50" s="99">
        <v>24</v>
      </c>
      <c r="I50" s="100">
        <f t="shared" si="19"/>
        <v>0.75</v>
      </c>
      <c r="J50" s="99">
        <v>16</v>
      </c>
      <c r="K50" s="100">
        <f t="shared" si="14"/>
        <v>1.5</v>
      </c>
      <c r="L50" s="99"/>
      <c r="M50" s="100" t="str">
        <f t="shared" si="15"/>
        <v/>
      </c>
      <c r="N50" s="99"/>
      <c r="O50" s="100"/>
      <c r="P50" s="99"/>
      <c r="Q50" s="100"/>
      <c r="R50" s="99"/>
      <c r="S50" s="100"/>
      <c r="T50" s="99"/>
      <c r="U50" s="100" t="str">
        <f t="shared" si="8"/>
        <v/>
      </c>
      <c r="V50" s="99"/>
      <c r="W50" s="100"/>
    </row>
    <row r="51" spans="1:23" ht="15.9" customHeight="1" x14ac:dyDescent="0.2">
      <c r="A51" s="96">
        <v>48</v>
      </c>
      <c r="B51" s="39" t="s">
        <v>282</v>
      </c>
      <c r="C51" s="40">
        <v>2</v>
      </c>
      <c r="D51" s="103" t="s">
        <v>165</v>
      </c>
      <c r="E51" s="104">
        <f t="shared" si="0"/>
        <v>2.375</v>
      </c>
      <c r="F51" s="97">
        <f t="shared" si="1"/>
        <v>48</v>
      </c>
      <c r="G51" s="98">
        <v>0.875</v>
      </c>
      <c r="H51" s="99">
        <v>24</v>
      </c>
      <c r="I51" s="100">
        <f t="shared" si="19"/>
        <v>0.75</v>
      </c>
      <c r="J51" s="99">
        <v>24</v>
      </c>
      <c r="K51" s="100">
        <f t="shared" si="14"/>
        <v>0.75</v>
      </c>
      <c r="L51" s="99"/>
      <c r="M51" s="100" t="str">
        <f t="shared" si="15"/>
        <v/>
      </c>
      <c r="N51" s="99"/>
      <c r="O51" s="100" t="str">
        <f t="shared" ref="O51:O81" si="20">IF(N51="","",VLOOKUP(N51,N$167:O$181,2))</f>
        <v/>
      </c>
      <c r="P51" s="99"/>
      <c r="Q51" s="100" t="str">
        <f t="shared" ref="Q51:Q81" si="21">IF(P51="","",VLOOKUP(P51,P$167:Q$181,2))</f>
        <v/>
      </c>
      <c r="R51" s="99"/>
      <c r="S51" s="100" t="str">
        <f t="shared" ref="S51:S87" si="22">IF(R51="","",VLOOKUP(R51,R$167:S$181,2))</f>
        <v/>
      </c>
      <c r="T51" s="99"/>
      <c r="U51" s="100" t="str">
        <f t="shared" si="8"/>
        <v/>
      </c>
      <c r="V51" s="99"/>
      <c r="W51" s="100" t="str">
        <f t="shared" ref="W51:W81" si="23">IF(V51="","",VLOOKUP(V51,V$167:W$181,2))</f>
        <v/>
      </c>
    </row>
    <row r="52" spans="1:23" ht="15.9" customHeight="1" x14ac:dyDescent="0.2">
      <c r="A52" s="96">
        <v>49</v>
      </c>
      <c r="B52" s="39" t="s">
        <v>427</v>
      </c>
      <c r="C52" s="40">
        <v>2</v>
      </c>
      <c r="D52" s="103" t="s">
        <v>428</v>
      </c>
      <c r="E52" s="104">
        <f t="shared" si="0"/>
        <v>2.25</v>
      </c>
      <c r="F52" s="97">
        <f t="shared" si="1"/>
        <v>49</v>
      </c>
      <c r="G52" s="98">
        <v>0</v>
      </c>
      <c r="H52" s="99">
        <v>24</v>
      </c>
      <c r="I52" s="100">
        <f t="shared" si="19"/>
        <v>0.75</v>
      </c>
      <c r="J52" s="99">
        <v>16</v>
      </c>
      <c r="K52" s="100">
        <f t="shared" si="14"/>
        <v>1.5</v>
      </c>
      <c r="L52" s="99"/>
      <c r="M52" s="100" t="str">
        <f t="shared" si="15"/>
        <v/>
      </c>
      <c r="N52" s="99"/>
      <c r="O52" s="100" t="str">
        <f t="shared" si="20"/>
        <v/>
      </c>
      <c r="P52" s="99"/>
      <c r="Q52" s="100" t="str">
        <f t="shared" si="21"/>
        <v/>
      </c>
      <c r="R52" s="99"/>
      <c r="S52" s="100" t="str">
        <f t="shared" si="22"/>
        <v/>
      </c>
      <c r="T52" s="99"/>
      <c r="U52" s="100" t="str">
        <f t="shared" si="8"/>
        <v/>
      </c>
      <c r="V52" s="99"/>
      <c r="W52" s="100" t="str">
        <f t="shared" si="23"/>
        <v/>
      </c>
    </row>
    <row r="53" spans="1:23" ht="15.9" customHeight="1" x14ac:dyDescent="0.2">
      <c r="A53" s="96">
        <v>50</v>
      </c>
      <c r="B53" s="39" t="s">
        <v>234</v>
      </c>
      <c r="C53" s="102">
        <v>3</v>
      </c>
      <c r="D53" s="105" t="s">
        <v>143</v>
      </c>
      <c r="E53" s="104">
        <f t="shared" si="0"/>
        <v>2</v>
      </c>
      <c r="F53" s="97">
        <f t="shared" si="1"/>
        <v>50</v>
      </c>
      <c r="G53" s="98">
        <v>2</v>
      </c>
      <c r="H53" s="99"/>
      <c r="I53" s="100" t="str">
        <f t="shared" si="19"/>
        <v/>
      </c>
      <c r="J53" s="99"/>
      <c r="K53" s="100" t="str">
        <f t="shared" si="14"/>
        <v/>
      </c>
      <c r="L53" s="99"/>
      <c r="M53" s="100" t="str">
        <f t="shared" si="15"/>
        <v/>
      </c>
      <c r="N53" s="99"/>
      <c r="O53" s="100" t="str">
        <f t="shared" si="20"/>
        <v/>
      </c>
      <c r="P53" s="99"/>
      <c r="Q53" s="100" t="str">
        <f t="shared" si="21"/>
        <v/>
      </c>
      <c r="R53" s="99"/>
      <c r="S53" s="100" t="str">
        <f t="shared" si="22"/>
        <v/>
      </c>
      <c r="T53" s="99"/>
      <c r="U53" s="100" t="str">
        <f t="shared" si="8"/>
        <v/>
      </c>
      <c r="V53" s="99"/>
      <c r="W53" s="100" t="str">
        <f t="shared" si="23"/>
        <v/>
      </c>
    </row>
    <row r="54" spans="1:23" ht="15.9" customHeight="1" x14ac:dyDescent="0.2">
      <c r="A54" s="96">
        <v>51</v>
      </c>
      <c r="B54" s="39" t="s">
        <v>233</v>
      </c>
      <c r="C54" s="40">
        <v>3</v>
      </c>
      <c r="D54" s="103" t="s">
        <v>143</v>
      </c>
      <c r="E54" s="104">
        <f t="shared" si="0"/>
        <v>2</v>
      </c>
      <c r="F54" s="97">
        <f t="shared" si="1"/>
        <v>50</v>
      </c>
      <c r="G54" s="98">
        <v>2</v>
      </c>
      <c r="H54" s="99"/>
      <c r="I54" s="100" t="str">
        <f t="shared" si="19"/>
        <v/>
      </c>
      <c r="J54" s="99"/>
      <c r="K54" s="100" t="str">
        <f t="shared" si="14"/>
        <v/>
      </c>
      <c r="L54" s="99"/>
      <c r="M54" s="100" t="str">
        <f t="shared" si="15"/>
        <v/>
      </c>
      <c r="N54" s="99"/>
      <c r="O54" s="100" t="str">
        <f t="shared" si="20"/>
        <v/>
      </c>
      <c r="P54" s="99"/>
      <c r="Q54" s="100" t="str">
        <f t="shared" si="21"/>
        <v/>
      </c>
      <c r="R54" s="99"/>
      <c r="S54" s="100" t="str">
        <f t="shared" si="22"/>
        <v/>
      </c>
      <c r="T54" s="99"/>
      <c r="U54" s="100" t="str">
        <f t="shared" si="8"/>
        <v/>
      </c>
      <c r="V54" s="99"/>
      <c r="W54" s="100" t="str">
        <f t="shared" si="23"/>
        <v/>
      </c>
    </row>
    <row r="55" spans="1:23" ht="15.9" customHeight="1" x14ac:dyDescent="0.2">
      <c r="A55" s="96">
        <v>52</v>
      </c>
      <c r="B55" s="39" t="s">
        <v>237</v>
      </c>
      <c r="C55" s="40">
        <v>3</v>
      </c>
      <c r="D55" s="103" t="s">
        <v>185</v>
      </c>
      <c r="E55" s="104">
        <f t="shared" si="0"/>
        <v>1.75</v>
      </c>
      <c r="F55" s="97">
        <f t="shared" si="1"/>
        <v>52</v>
      </c>
      <c r="G55" s="98">
        <v>1</v>
      </c>
      <c r="H55" s="99">
        <v>24</v>
      </c>
      <c r="I55" s="100">
        <f t="shared" si="19"/>
        <v>0.75</v>
      </c>
      <c r="J55" s="99"/>
      <c r="K55" s="100" t="str">
        <f t="shared" si="14"/>
        <v/>
      </c>
      <c r="L55" s="99"/>
      <c r="M55" s="100" t="str">
        <f t="shared" si="15"/>
        <v/>
      </c>
      <c r="N55" s="99"/>
      <c r="O55" s="100" t="str">
        <f t="shared" si="20"/>
        <v/>
      </c>
      <c r="P55" s="99"/>
      <c r="Q55" s="100" t="str">
        <f t="shared" si="21"/>
        <v/>
      </c>
      <c r="R55" s="99"/>
      <c r="S55" s="100" t="str">
        <f t="shared" si="22"/>
        <v/>
      </c>
      <c r="T55" s="99"/>
      <c r="U55" s="100" t="str">
        <f t="shared" si="8"/>
        <v/>
      </c>
      <c r="V55" s="99"/>
      <c r="W55" s="100" t="str">
        <f t="shared" si="23"/>
        <v/>
      </c>
    </row>
    <row r="56" spans="1:23" ht="15.9" customHeight="1" x14ac:dyDescent="0.2">
      <c r="A56" s="96">
        <v>53</v>
      </c>
      <c r="B56" s="39" t="s">
        <v>271</v>
      </c>
      <c r="C56" s="40">
        <v>2</v>
      </c>
      <c r="D56" s="103" t="s">
        <v>198</v>
      </c>
      <c r="E56" s="104">
        <f t="shared" si="0"/>
        <v>1.75</v>
      </c>
      <c r="F56" s="97">
        <f t="shared" si="1"/>
        <v>52</v>
      </c>
      <c r="G56" s="98">
        <v>1</v>
      </c>
      <c r="H56" s="99"/>
      <c r="I56" s="100" t="str">
        <f t="shared" si="19"/>
        <v/>
      </c>
      <c r="J56" s="99">
        <v>24</v>
      </c>
      <c r="K56" s="100">
        <f t="shared" si="14"/>
        <v>0.75</v>
      </c>
      <c r="L56" s="99"/>
      <c r="M56" s="100" t="str">
        <f t="shared" si="15"/>
        <v/>
      </c>
      <c r="N56" s="99"/>
      <c r="O56" s="100" t="str">
        <f t="shared" si="20"/>
        <v/>
      </c>
      <c r="P56" s="99"/>
      <c r="Q56" s="100" t="str">
        <f t="shared" si="21"/>
        <v/>
      </c>
      <c r="R56" s="99"/>
      <c r="S56" s="100" t="str">
        <f t="shared" si="22"/>
        <v/>
      </c>
      <c r="T56" s="99"/>
      <c r="U56" s="100" t="str">
        <f t="shared" si="8"/>
        <v/>
      </c>
      <c r="V56" s="99"/>
      <c r="W56" s="100" t="str">
        <f t="shared" si="23"/>
        <v/>
      </c>
    </row>
    <row r="57" spans="1:23" ht="15.9" customHeight="1" x14ac:dyDescent="0.2">
      <c r="A57" s="96">
        <v>54</v>
      </c>
      <c r="B57" s="39" t="s">
        <v>358</v>
      </c>
      <c r="C57" s="40">
        <v>2</v>
      </c>
      <c r="D57" s="103" t="s">
        <v>143</v>
      </c>
      <c r="E57" s="104">
        <f t="shared" si="0"/>
        <v>1.75</v>
      </c>
      <c r="F57" s="97">
        <f t="shared" si="1"/>
        <v>52</v>
      </c>
      <c r="G57" s="98">
        <v>0.25</v>
      </c>
      <c r="H57" s="99"/>
      <c r="I57" s="100" t="str">
        <f t="shared" si="19"/>
        <v/>
      </c>
      <c r="J57" s="99">
        <v>16</v>
      </c>
      <c r="K57" s="100">
        <f t="shared" si="14"/>
        <v>1.5</v>
      </c>
      <c r="L57" s="99"/>
      <c r="M57" s="100" t="str">
        <f t="shared" si="15"/>
        <v/>
      </c>
      <c r="N57" s="99"/>
      <c r="O57" s="100" t="str">
        <f t="shared" si="20"/>
        <v/>
      </c>
      <c r="P57" s="99"/>
      <c r="Q57" s="100" t="str">
        <f t="shared" si="21"/>
        <v/>
      </c>
      <c r="R57" s="99"/>
      <c r="S57" s="100" t="str">
        <f t="shared" si="22"/>
        <v/>
      </c>
      <c r="T57" s="99"/>
      <c r="U57" s="100" t="str">
        <f t="shared" si="8"/>
        <v/>
      </c>
      <c r="V57" s="99"/>
      <c r="W57" s="100" t="str">
        <f t="shared" si="23"/>
        <v/>
      </c>
    </row>
    <row r="58" spans="1:23" ht="15.9" customHeight="1" x14ac:dyDescent="0.2">
      <c r="A58" s="96">
        <v>55</v>
      </c>
      <c r="B58" s="39" t="s">
        <v>274</v>
      </c>
      <c r="C58" s="40">
        <v>3</v>
      </c>
      <c r="D58" s="103" t="s">
        <v>185</v>
      </c>
      <c r="E58" s="104">
        <f t="shared" si="0"/>
        <v>1.625</v>
      </c>
      <c r="F58" s="97">
        <f t="shared" si="1"/>
        <v>55</v>
      </c>
      <c r="G58" s="98">
        <v>0.875</v>
      </c>
      <c r="H58" s="99">
        <v>24</v>
      </c>
      <c r="I58" s="100">
        <f t="shared" si="19"/>
        <v>0.75</v>
      </c>
      <c r="J58" s="99"/>
      <c r="K58" s="100" t="str">
        <f t="shared" si="14"/>
        <v/>
      </c>
      <c r="L58" s="99"/>
      <c r="M58" s="100" t="str">
        <f t="shared" si="15"/>
        <v/>
      </c>
      <c r="N58" s="99"/>
      <c r="O58" s="100" t="str">
        <f t="shared" si="20"/>
        <v/>
      </c>
      <c r="P58" s="99"/>
      <c r="Q58" s="100" t="str">
        <f t="shared" si="21"/>
        <v/>
      </c>
      <c r="R58" s="99"/>
      <c r="S58" s="100" t="str">
        <f t="shared" si="22"/>
        <v/>
      </c>
      <c r="T58" s="99"/>
      <c r="U58" s="100" t="str">
        <f t="shared" si="8"/>
        <v/>
      </c>
      <c r="V58" s="99"/>
      <c r="W58" s="100" t="str">
        <f t="shared" si="23"/>
        <v/>
      </c>
    </row>
    <row r="59" spans="1:23" ht="15.9" customHeight="1" x14ac:dyDescent="0.2">
      <c r="A59" s="96">
        <v>56</v>
      </c>
      <c r="B59" s="39" t="s">
        <v>344</v>
      </c>
      <c r="C59" s="40">
        <v>1</v>
      </c>
      <c r="D59" s="103" t="s">
        <v>223</v>
      </c>
      <c r="E59" s="104">
        <f t="shared" si="0"/>
        <v>1.5</v>
      </c>
      <c r="F59" s="97">
        <f t="shared" si="1"/>
        <v>56</v>
      </c>
      <c r="G59" s="98">
        <v>1.5</v>
      </c>
      <c r="H59" s="99"/>
      <c r="I59" s="100" t="str">
        <f t="shared" si="19"/>
        <v/>
      </c>
      <c r="J59" s="99"/>
      <c r="K59" s="100" t="str">
        <f t="shared" si="14"/>
        <v/>
      </c>
      <c r="L59" s="99"/>
      <c r="M59" s="100" t="str">
        <f t="shared" si="15"/>
        <v/>
      </c>
      <c r="N59" s="99"/>
      <c r="O59" s="100" t="str">
        <f t="shared" si="20"/>
        <v/>
      </c>
      <c r="P59" s="99"/>
      <c r="Q59" s="100" t="str">
        <f t="shared" si="21"/>
        <v/>
      </c>
      <c r="R59" s="99"/>
      <c r="S59" s="100" t="str">
        <f t="shared" si="22"/>
        <v/>
      </c>
      <c r="T59" s="99"/>
      <c r="U59" s="100" t="str">
        <f t="shared" si="8"/>
        <v/>
      </c>
      <c r="V59" s="99"/>
      <c r="W59" s="100" t="str">
        <f t="shared" si="23"/>
        <v/>
      </c>
    </row>
    <row r="60" spans="1:23" ht="15.9" customHeight="1" x14ac:dyDescent="0.2">
      <c r="A60" s="96">
        <v>57</v>
      </c>
      <c r="B60" s="39" t="s">
        <v>227</v>
      </c>
      <c r="C60" s="102">
        <v>3</v>
      </c>
      <c r="D60" s="105" t="s">
        <v>158</v>
      </c>
      <c r="E60" s="104">
        <f t="shared" si="0"/>
        <v>1.5</v>
      </c>
      <c r="F60" s="97">
        <f t="shared" si="1"/>
        <v>56</v>
      </c>
      <c r="G60" s="98">
        <v>1.5</v>
      </c>
      <c r="H60" s="99"/>
      <c r="I60" s="100" t="str">
        <f t="shared" si="19"/>
        <v/>
      </c>
      <c r="J60" s="99"/>
      <c r="K60" s="100" t="str">
        <f t="shared" si="14"/>
        <v/>
      </c>
      <c r="L60" s="99"/>
      <c r="M60" s="100" t="str">
        <f t="shared" si="15"/>
        <v/>
      </c>
      <c r="N60" s="99"/>
      <c r="O60" s="100" t="str">
        <f t="shared" si="20"/>
        <v/>
      </c>
      <c r="P60" s="99"/>
      <c r="Q60" s="100" t="str">
        <f t="shared" si="21"/>
        <v/>
      </c>
      <c r="R60" s="99"/>
      <c r="S60" s="100" t="str">
        <f t="shared" si="22"/>
        <v/>
      </c>
      <c r="T60" s="99"/>
      <c r="U60" s="100" t="str">
        <f t="shared" si="8"/>
        <v/>
      </c>
      <c r="V60" s="99"/>
      <c r="W60" s="100" t="str">
        <f t="shared" si="23"/>
        <v/>
      </c>
    </row>
    <row r="61" spans="1:23" ht="15.9" customHeight="1" x14ac:dyDescent="0.2">
      <c r="A61" s="96">
        <v>58</v>
      </c>
      <c r="B61" s="39" t="s">
        <v>339</v>
      </c>
      <c r="C61" s="2"/>
      <c r="D61" s="105" t="s">
        <v>182</v>
      </c>
      <c r="E61" s="104">
        <f t="shared" si="0"/>
        <v>1.5</v>
      </c>
      <c r="F61" s="97">
        <f t="shared" si="1"/>
        <v>56</v>
      </c>
      <c r="G61" s="98">
        <v>0</v>
      </c>
      <c r="H61" s="99"/>
      <c r="I61" s="100" t="str">
        <f t="shared" si="19"/>
        <v/>
      </c>
      <c r="J61" s="99"/>
      <c r="K61" s="100" t="str">
        <f t="shared" si="14"/>
        <v/>
      </c>
      <c r="L61" s="99"/>
      <c r="M61" s="100" t="str">
        <f t="shared" si="15"/>
        <v/>
      </c>
      <c r="N61" s="99"/>
      <c r="O61" s="100" t="str">
        <f t="shared" si="20"/>
        <v/>
      </c>
      <c r="P61" s="99"/>
      <c r="Q61" s="100" t="str">
        <f t="shared" si="21"/>
        <v/>
      </c>
      <c r="R61" s="99">
        <v>3</v>
      </c>
      <c r="S61" s="100">
        <f t="shared" si="22"/>
        <v>1.5</v>
      </c>
      <c r="T61" s="99"/>
      <c r="U61" s="100" t="str">
        <f t="shared" si="8"/>
        <v/>
      </c>
      <c r="V61" s="99"/>
      <c r="W61" s="100" t="str">
        <f t="shared" si="23"/>
        <v/>
      </c>
    </row>
    <row r="62" spans="1:23" ht="15.9" customHeight="1" x14ac:dyDescent="0.2">
      <c r="A62" s="96">
        <v>59</v>
      </c>
      <c r="B62" s="36" t="s">
        <v>354</v>
      </c>
      <c r="C62" s="40"/>
      <c r="D62" s="103" t="s">
        <v>352</v>
      </c>
      <c r="E62" s="104">
        <f t="shared" si="0"/>
        <v>1.5</v>
      </c>
      <c r="F62" s="97">
        <f t="shared" si="1"/>
        <v>56</v>
      </c>
      <c r="G62" s="98">
        <v>0</v>
      </c>
      <c r="H62" s="99"/>
      <c r="I62" s="100" t="str">
        <f t="shared" si="19"/>
        <v/>
      </c>
      <c r="J62" s="99"/>
      <c r="K62" s="100" t="str">
        <f t="shared" si="14"/>
        <v/>
      </c>
      <c r="L62" s="99"/>
      <c r="M62" s="100" t="str">
        <f t="shared" si="15"/>
        <v/>
      </c>
      <c r="N62" s="99"/>
      <c r="O62" s="100" t="str">
        <f t="shared" si="20"/>
        <v/>
      </c>
      <c r="P62" s="99"/>
      <c r="Q62" s="100" t="str">
        <f t="shared" si="21"/>
        <v/>
      </c>
      <c r="R62" s="99">
        <v>3</v>
      </c>
      <c r="S62" s="100">
        <f t="shared" si="22"/>
        <v>1.5</v>
      </c>
      <c r="T62" s="99"/>
      <c r="U62" s="100" t="str">
        <f t="shared" si="8"/>
        <v/>
      </c>
      <c r="V62" s="99"/>
      <c r="W62" s="100" t="str">
        <f t="shared" si="23"/>
        <v/>
      </c>
    </row>
    <row r="63" spans="1:23" ht="15.9" customHeight="1" x14ac:dyDescent="0.2">
      <c r="A63" s="96">
        <v>60</v>
      </c>
      <c r="B63" s="39" t="s">
        <v>429</v>
      </c>
      <c r="C63" s="40">
        <v>2</v>
      </c>
      <c r="D63" s="103" t="s">
        <v>143</v>
      </c>
      <c r="E63" s="104">
        <f t="shared" si="0"/>
        <v>1.5</v>
      </c>
      <c r="F63" s="97">
        <f t="shared" si="1"/>
        <v>56</v>
      </c>
      <c r="G63" s="98"/>
      <c r="H63" s="99"/>
      <c r="I63" s="100" t="str">
        <f t="shared" si="19"/>
        <v/>
      </c>
      <c r="J63" s="99">
        <v>16</v>
      </c>
      <c r="K63" s="100">
        <f t="shared" si="14"/>
        <v>1.5</v>
      </c>
      <c r="L63" s="99"/>
      <c r="M63" s="100" t="str">
        <f t="shared" si="15"/>
        <v/>
      </c>
      <c r="N63" s="99"/>
      <c r="O63" s="100" t="str">
        <f t="shared" si="20"/>
        <v/>
      </c>
      <c r="P63" s="99"/>
      <c r="Q63" s="100" t="str">
        <f t="shared" si="21"/>
        <v/>
      </c>
      <c r="R63" s="99"/>
      <c r="S63" s="100" t="str">
        <f t="shared" si="22"/>
        <v/>
      </c>
      <c r="T63" s="99"/>
      <c r="U63" s="100" t="str">
        <f t="shared" si="8"/>
        <v/>
      </c>
      <c r="V63" s="99"/>
      <c r="W63" s="100" t="str">
        <f t="shared" si="23"/>
        <v/>
      </c>
    </row>
    <row r="64" spans="1:23" ht="15.9" customHeight="1" x14ac:dyDescent="0.2">
      <c r="A64" s="96">
        <v>61</v>
      </c>
      <c r="B64" s="39" t="s">
        <v>430</v>
      </c>
      <c r="C64" s="40">
        <v>2</v>
      </c>
      <c r="D64" s="103" t="s">
        <v>143</v>
      </c>
      <c r="E64" s="104">
        <f t="shared" si="0"/>
        <v>1.5</v>
      </c>
      <c r="F64" s="97">
        <f t="shared" si="1"/>
        <v>56</v>
      </c>
      <c r="G64" s="98"/>
      <c r="H64" s="99"/>
      <c r="I64" s="100" t="str">
        <f t="shared" si="19"/>
        <v/>
      </c>
      <c r="J64" s="99">
        <v>16</v>
      </c>
      <c r="K64" s="100">
        <f t="shared" si="14"/>
        <v>1.5</v>
      </c>
      <c r="L64" s="99"/>
      <c r="M64" s="100" t="str">
        <f t="shared" si="15"/>
        <v/>
      </c>
      <c r="N64" s="99"/>
      <c r="O64" s="100" t="str">
        <f t="shared" si="20"/>
        <v/>
      </c>
      <c r="P64" s="99"/>
      <c r="Q64" s="100" t="str">
        <f t="shared" si="21"/>
        <v/>
      </c>
      <c r="R64" s="99"/>
      <c r="S64" s="100" t="str">
        <f t="shared" si="22"/>
        <v/>
      </c>
      <c r="T64" s="99"/>
      <c r="U64" s="100" t="str">
        <f t="shared" si="8"/>
        <v/>
      </c>
      <c r="V64" s="99"/>
      <c r="W64" s="100" t="str">
        <f t="shared" si="23"/>
        <v/>
      </c>
    </row>
    <row r="65" spans="1:23" ht="15.9" customHeight="1" x14ac:dyDescent="0.2">
      <c r="A65" s="96">
        <v>62</v>
      </c>
      <c r="B65" s="39" t="s">
        <v>431</v>
      </c>
      <c r="C65" s="40">
        <v>1</v>
      </c>
      <c r="D65" s="103" t="s">
        <v>142</v>
      </c>
      <c r="E65" s="104">
        <f t="shared" si="0"/>
        <v>1.5</v>
      </c>
      <c r="F65" s="97">
        <f t="shared" si="1"/>
        <v>56</v>
      </c>
      <c r="G65" s="98"/>
      <c r="H65" s="99"/>
      <c r="I65" s="100" t="str">
        <f t="shared" si="19"/>
        <v/>
      </c>
      <c r="J65" s="99">
        <v>16</v>
      </c>
      <c r="K65" s="100">
        <f t="shared" si="14"/>
        <v>1.5</v>
      </c>
      <c r="L65" s="99"/>
      <c r="M65" s="100" t="str">
        <f t="shared" si="15"/>
        <v/>
      </c>
      <c r="N65" s="99"/>
      <c r="O65" s="100" t="str">
        <f t="shared" si="20"/>
        <v/>
      </c>
      <c r="P65" s="99"/>
      <c r="Q65" s="100" t="str">
        <f t="shared" si="21"/>
        <v/>
      </c>
      <c r="R65" s="99"/>
      <c r="S65" s="100" t="str">
        <f t="shared" si="22"/>
        <v/>
      </c>
      <c r="T65" s="99"/>
      <c r="U65" s="100" t="str">
        <f t="shared" si="8"/>
        <v/>
      </c>
      <c r="V65" s="99"/>
      <c r="W65" s="100" t="str">
        <f t="shared" si="23"/>
        <v/>
      </c>
    </row>
    <row r="66" spans="1:23" ht="15.9" customHeight="1" x14ac:dyDescent="0.2">
      <c r="A66" s="96">
        <v>63</v>
      </c>
      <c r="B66" s="36" t="s">
        <v>345</v>
      </c>
      <c r="C66" s="2">
        <v>1</v>
      </c>
      <c r="D66" s="105" t="s">
        <v>188</v>
      </c>
      <c r="E66" s="104">
        <f t="shared" si="0"/>
        <v>1.5</v>
      </c>
      <c r="F66" s="97">
        <f t="shared" si="1"/>
        <v>56</v>
      </c>
      <c r="G66" s="98"/>
      <c r="H66" s="99"/>
      <c r="I66" s="100" t="str">
        <f t="shared" si="19"/>
        <v/>
      </c>
      <c r="J66" s="99">
        <v>16</v>
      </c>
      <c r="K66" s="100">
        <f t="shared" si="14"/>
        <v>1.5</v>
      </c>
      <c r="L66" s="99"/>
      <c r="M66" s="100" t="str">
        <f t="shared" si="15"/>
        <v/>
      </c>
      <c r="N66" s="99"/>
      <c r="O66" s="100" t="str">
        <f t="shared" si="20"/>
        <v/>
      </c>
      <c r="P66" s="99"/>
      <c r="Q66" s="100" t="str">
        <f t="shared" si="21"/>
        <v/>
      </c>
      <c r="R66" s="99"/>
      <c r="S66" s="100" t="str">
        <f t="shared" si="22"/>
        <v/>
      </c>
      <c r="T66" s="99"/>
      <c r="U66" s="100" t="str">
        <f t="shared" si="8"/>
        <v/>
      </c>
      <c r="V66" s="99"/>
      <c r="W66" s="100" t="str">
        <f t="shared" si="23"/>
        <v/>
      </c>
    </row>
    <row r="67" spans="1:23" ht="15.9" customHeight="1" x14ac:dyDescent="0.2">
      <c r="A67" s="96">
        <v>64</v>
      </c>
      <c r="B67" s="39" t="s">
        <v>432</v>
      </c>
      <c r="C67" s="40">
        <v>2</v>
      </c>
      <c r="D67" s="103" t="s">
        <v>192</v>
      </c>
      <c r="E67" s="104">
        <f t="shared" si="0"/>
        <v>1.5</v>
      </c>
      <c r="F67" s="97">
        <f t="shared" si="1"/>
        <v>56</v>
      </c>
      <c r="G67" s="98"/>
      <c r="H67" s="99"/>
      <c r="I67" s="100" t="str">
        <f t="shared" si="19"/>
        <v/>
      </c>
      <c r="J67" s="99">
        <v>16</v>
      </c>
      <c r="K67" s="100">
        <f t="shared" si="14"/>
        <v>1.5</v>
      </c>
      <c r="L67" s="99"/>
      <c r="M67" s="100" t="str">
        <f t="shared" si="15"/>
        <v/>
      </c>
      <c r="N67" s="99"/>
      <c r="O67" s="100" t="str">
        <f t="shared" si="20"/>
        <v/>
      </c>
      <c r="P67" s="99"/>
      <c r="Q67" s="100" t="str">
        <f t="shared" si="21"/>
        <v/>
      </c>
      <c r="R67" s="99"/>
      <c r="S67" s="100" t="str">
        <f t="shared" si="22"/>
        <v/>
      </c>
      <c r="T67" s="99"/>
      <c r="U67" s="100" t="str">
        <f t="shared" si="8"/>
        <v/>
      </c>
      <c r="V67" s="99"/>
      <c r="W67" s="100" t="str">
        <f t="shared" si="23"/>
        <v/>
      </c>
    </row>
    <row r="68" spans="1:23" ht="15.9" customHeight="1" x14ac:dyDescent="0.2">
      <c r="A68" s="96">
        <v>65</v>
      </c>
      <c r="B68" s="39" t="s">
        <v>433</v>
      </c>
      <c r="C68" s="40">
        <v>2</v>
      </c>
      <c r="D68" s="103" t="s">
        <v>192</v>
      </c>
      <c r="E68" s="104">
        <f t="shared" ref="E68:E131" si="24">SUM(G68,I68,K68,M68,O68,Q68,U68,W68,S68,)</f>
        <v>1.5</v>
      </c>
      <c r="F68" s="97">
        <f t="shared" ref="F68:F131" si="25">RANK(E68,$E$4:$E$164,0)</f>
        <v>56</v>
      </c>
      <c r="G68" s="98"/>
      <c r="H68" s="99"/>
      <c r="I68" s="100" t="str">
        <f t="shared" si="19"/>
        <v/>
      </c>
      <c r="J68" s="99">
        <v>16</v>
      </c>
      <c r="K68" s="100">
        <f t="shared" si="14"/>
        <v>1.5</v>
      </c>
      <c r="L68" s="99"/>
      <c r="M68" s="100" t="str">
        <f t="shared" si="15"/>
        <v/>
      </c>
      <c r="N68" s="99"/>
      <c r="O68" s="100" t="str">
        <f t="shared" si="20"/>
        <v/>
      </c>
      <c r="P68" s="99"/>
      <c r="Q68" s="100" t="str">
        <f t="shared" si="21"/>
        <v/>
      </c>
      <c r="R68" s="99"/>
      <c r="S68" s="100" t="str">
        <f t="shared" si="22"/>
        <v/>
      </c>
      <c r="T68" s="99"/>
      <c r="U68" s="100" t="str">
        <f t="shared" ref="U68:U131" si="26">IF(T68="","",VLOOKUP(T68,T$167:U$181,2))</f>
        <v/>
      </c>
      <c r="V68" s="99"/>
      <c r="W68" s="100" t="str">
        <f t="shared" si="23"/>
        <v/>
      </c>
    </row>
    <row r="69" spans="1:23" ht="15.9" customHeight="1" x14ac:dyDescent="0.2">
      <c r="A69" s="96">
        <v>66</v>
      </c>
      <c r="B69" s="39" t="s">
        <v>258</v>
      </c>
      <c r="C69" s="40">
        <v>3</v>
      </c>
      <c r="D69" s="103" t="s">
        <v>188</v>
      </c>
      <c r="E69" s="104">
        <f t="shared" si="24"/>
        <v>1.375</v>
      </c>
      <c r="F69" s="97">
        <f t="shared" si="25"/>
        <v>66</v>
      </c>
      <c r="G69" s="98">
        <v>0.625</v>
      </c>
      <c r="H69" s="99">
        <v>24</v>
      </c>
      <c r="I69" s="100">
        <f t="shared" si="19"/>
        <v>0.75</v>
      </c>
      <c r="J69" s="99"/>
      <c r="K69" s="100" t="str">
        <f t="shared" si="14"/>
        <v/>
      </c>
      <c r="L69" s="99"/>
      <c r="M69" s="100" t="str">
        <f t="shared" si="15"/>
        <v/>
      </c>
      <c r="N69" s="99"/>
      <c r="O69" s="100" t="str">
        <f t="shared" si="20"/>
        <v/>
      </c>
      <c r="P69" s="99"/>
      <c r="Q69" s="100" t="str">
        <f t="shared" si="21"/>
        <v/>
      </c>
      <c r="R69" s="99"/>
      <c r="S69" s="100" t="str">
        <f t="shared" si="22"/>
        <v/>
      </c>
      <c r="T69" s="99"/>
      <c r="U69" s="100" t="str">
        <f t="shared" si="26"/>
        <v/>
      </c>
      <c r="V69" s="99"/>
      <c r="W69" s="100" t="str">
        <f t="shared" si="23"/>
        <v/>
      </c>
    </row>
    <row r="70" spans="1:23" ht="15.9" customHeight="1" x14ac:dyDescent="0.2">
      <c r="A70" s="96">
        <v>67</v>
      </c>
      <c r="B70" s="39" t="s">
        <v>149</v>
      </c>
      <c r="C70" s="40">
        <v>3</v>
      </c>
      <c r="D70" s="103" t="s">
        <v>150</v>
      </c>
      <c r="E70" s="104">
        <f t="shared" si="24"/>
        <v>1.3125</v>
      </c>
      <c r="F70" s="97">
        <f t="shared" si="25"/>
        <v>67</v>
      </c>
      <c r="G70" s="98">
        <v>1.3125</v>
      </c>
      <c r="H70" s="99"/>
      <c r="I70" s="100" t="str">
        <f t="shared" si="19"/>
        <v/>
      </c>
      <c r="J70" s="99"/>
      <c r="K70" s="100" t="str">
        <f t="shared" si="14"/>
        <v/>
      </c>
      <c r="L70" s="99"/>
      <c r="M70" s="100" t="str">
        <f t="shared" si="15"/>
        <v/>
      </c>
      <c r="N70" s="99"/>
      <c r="O70" s="100" t="str">
        <f t="shared" si="20"/>
        <v/>
      </c>
      <c r="P70" s="99"/>
      <c r="Q70" s="100" t="str">
        <f t="shared" si="21"/>
        <v/>
      </c>
      <c r="R70" s="99"/>
      <c r="S70" s="100" t="str">
        <f t="shared" si="22"/>
        <v/>
      </c>
      <c r="T70" s="99"/>
      <c r="U70" s="100" t="str">
        <f t="shared" si="26"/>
        <v/>
      </c>
      <c r="V70" s="99"/>
      <c r="W70" s="100" t="str">
        <f t="shared" si="23"/>
        <v/>
      </c>
    </row>
    <row r="71" spans="1:23" ht="15.9" customHeight="1" x14ac:dyDescent="0.2">
      <c r="A71" s="96">
        <v>68</v>
      </c>
      <c r="B71" s="39" t="s">
        <v>280</v>
      </c>
      <c r="C71" s="40">
        <v>3</v>
      </c>
      <c r="D71" s="103" t="s">
        <v>184</v>
      </c>
      <c r="E71" s="104">
        <f t="shared" si="24"/>
        <v>1.125</v>
      </c>
      <c r="F71" s="97">
        <f t="shared" si="25"/>
        <v>68</v>
      </c>
      <c r="G71" s="98">
        <v>0.375</v>
      </c>
      <c r="H71" s="99">
        <v>24</v>
      </c>
      <c r="I71" s="100">
        <f t="shared" si="19"/>
        <v>0.75</v>
      </c>
      <c r="J71" s="99"/>
      <c r="K71" s="100" t="str">
        <f t="shared" si="14"/>
        <v/>
      </c>
      <c r="L71" s="99"/>
      <c r="M71" s="100" t="str">
        <f t="shared" si="15"/>
        <v/>
      </c>
      <c r="N71" s="99"/>
      <c r="O71" s="100" t="str">
        <f t="shared" si="20"/>
        <v/>
      </c>
      <c r="P71" s="99"/>
      <c r="Q71" s="100" t="str">
        <f t="shared" si="21"/>
        <v/>
      </c>
      <c r="R71" s="99"/>
      <c r="S71" s="100" t="str">
        <f t="shared" si="22"/>
        <v/>
      </c>
      <c r="T71" s="99"/>
      <c r="U71" s="100" t="str">
        <f t="shared" si="26"/>
        <v/>
      </c>
      <c r="V71" s="99"/>
      <c r="W71" s="100" t="str">
        <f t="shared" si="23"/>
        <v/>
      </c>
    </row>
    <row r="72" spans="1:23" ht="15.9" customHeight="1" x14ac:dyDescent="0.2">
      <c r="A72" s="96">
        <v>69</v>
      </c>
      <c r="B72" s="39" t="s">
        <v>279</v>
      </c>
      <c r="C72" s="40">
        <v>3</v>
      </c>
      <c r="D72" s="103" t="s">
        <v>184</v>
      </c>
      <c r="E72" s="104">
        <f t="shared" si="24"/>
        <v>1.125</v>
      </c>
      <c r="F72" s="97">
        <f t="shared" si="25"/>
        <v>68</v>
      </c>
      <c r="G72" s="98">
        <v>0.375</v>
      </c>
      <c r="H72" s="99">
        <v>24</v>
      </c>
      <c r="I72" s="100">
        <f t="shared" si="19"/>
        <v>0.75</v>
      </c>
      <c r="J72" s="99"/>
      <c r="K72" s="100" t="str">
        <f t="shared" si="14"/>
        <v/>
      </c>
      <c r="L72" s="99"/>
      <c r="M72" s="100" t="str">
        <f t="shared" si="15"/>
        <v/>
      </c>
      <c r="N72" s="99"/>
      <c r="O72" s="100" t="str">
        <f t="shared" si="20"/>
        <v/>
      </c>
      <c r="P72" s="99"/>
      <c r="Q72" s="100" t="str">
        <f t="shared" si="21"/>
        <v/>
      </c>
      <c r="R72" s="99"/>
      <c r="S72" s="100" t="str">
        <f t="shared" si="22"/>
        <v/>
      </c>
      <c r="T72" s="99"/>
      <c r="U72" s="100" t="str">
        <f t="shared" si="26"/>
        <v/>
      </c>
      <c r="V72" s="99"/>
      <c r="W72" s="100" t="str">
        <f t="shared" si="23"/>
        <v/>
      </c>
    </row>
    <row r="73" spans="1:23" ht="15.9" customHeight="1" x14ac:dyDescent="0.2">
      <c r="A73" s="96">
        <v>70</v>
      </c>
      <c r="B73" s="39" t="s">
        <v>434</v>
      </c>
      <c r="C73" s="2">
        <v>3</v>
      </c>
      <c r="D73" s="105" t="s">
        <v>158</v>
      </c>
      <c r="E73" s="104">
        <f t="shared" si="24"/>
        <v>1</v>
      </c>
      <c r="F73" s="97">
        <f t="shared" si="25"/>
        <v>70</v>
      </c>
      <c r="G73" s="98">
        <v>1</v>
      </c>
      <c r="H73" s="99"/>
      <c r="I73" s="100" t="str">
        <f t="shared" si="19"/>
        <v/>
      </c>
      <c r="J73" s="99"/>
      <c r="K73" s="100" t="str">
        <f t="shared" si="14"/>
        <v/>
      </c>
      <c r="L73" s="99"/>
      <c r="M73" s="100" t="str">
        <f t="shared" si="15"/>
        <v/>
      </c>
      <c r="N73" s="99"/>
      <c r="O73" s="100" t="str">
        <f t="shared" si="20"/>
        <v/>
      </c>
      <c r="P73" s="99"/>
      <c r="Q73" s="100" t="str">
        <f t="shared" si="21"/>
        <v/>
      </c>
      <c r="R73" s="99"/>
      <c r="S73" s="100" t="str">
        <f t="shared" si="22"/>
        <v/>
      </c>
      <c r="T73" s="99"/>
      <c r="U73" s="100" t="str">
        <f t="shared" si="26"/>
        <v/>
      </c>
      <c r="V73" s="99"/>
      <c r="W73" s="100" t="str">
        <f t="shared" si="23"/>
        <v/>
      </c>
    </row>
    <row r="74" spans="1:23" ht="15.9" customHeight="1" x14ac:dyDescent="0.2">
      <c r="A74" s="96">
        <v>71</v>
      </c>
      <c r="B74" s="39" t="s">
        <v>435</v>
      </c>
      <c r="C74" s="40">
        <v>3</v>
      </c>
      <c r="D74" s="103" t="s">
        <v>165</v>
      </c>
      <c r="E74" s="104">
        <f t="shared" si="24"/>
        <v>1</v>
      </c>
      <c r="F74" s="97">
        <f t="shared" si="25"/>
        <v>70</v>
      </c>
      <c r="G74" s="98">
        <v>0.25</v>
      </c>
      <c r="H74" s="99">
        <v>24</v>
      </c>
      <c r="I74" s="100">
        <f t="shared" si="19"/>
        <v>0.75</v>
      </c>
      <c r="J74" s="99"/>
      <c r="K74" s="100" t="str">
        <f t="shared" si="14"/>
        <v/>
      </c>
      <c r="L74" s="99"/>
      <c r="M74" s="100" t="str">
        <f t="shared" si="15"/>
        <v/>
      </c>
      <c r="N74" s="99"/>
      <c r="O74" s="100" t="str">
        <f t="shared" si="20"/>
        <v/>
      </c>
      <c r="P74" s="99"/>
      <c r="Q74" s="100" t="str">
        <f t="shared" si="21"/>
        <v/>
      </c>
      <c r="R74" s="99"/>
      <c r="S74" s="100" t="str">
        <f t="shared" si="22"/>
        <v/>
      </c>
      <c r="T74" s="99"/>
      <c r="U74" s="100" t="str">
        <f t="shared" si="26"/>
        <v/>
      </c>
      <c r="V74" s="99"/>
      <c r="W74" s="100" t="str">
        <f t="shared" si="23"/>
        <v/>
      </c>
    </row>
    <row r="75" spans="1:23" ht="15.9" customHeight="1" x14ac:dyDescent="0.2">
      <c r="A75" s="96">
        <v>72</v>
      </c>
      <c r="B75" s="39" t="s">
        <v>436</v>
      </c>
      <c r="C75" s="40"/>
      <c r="D75" s="105" t="s">
        <v>228</v>
      </c>
      <c r="E75" s="104">
        <f t="shared" si="24"/>
        <v>1</v>
      </c>
      <c r="F75" s="97">
        <f t="shared" si="25"/>
        <v>70</v>
      </c>
      <c r="G75" s="98">
        <v>0</v>
      </c>
      <c r="H75" s="99"/>
      <c r="I75" s="100" t="str">
        <f t="shared" si="19"/>
        <v/>
      </c>
      <c r="J75" s="99"/>
      <c r="K75" s="100" t="str">
        <f t="shared" si="14"/>
        <v/>
      </c>
      <c r="L75" s="99"/>
      <c r="M75" s="100" t="str">
        <f t="shared" si="15"/>
        <v/>
      </c>
      <c r="N75" s="99"/>
      <c r="O75" s="100" t="str">
        <f t="shared" si="20"/>
        <v/>
      </c>
      <c r="P75" s="99"/>
      <c r="Q75" s="100" t="str">
        <f t="shared" si="21"/>
        <v/>
      </c>
      <c r="R75" s="99">
        <v>4</v>
      </c>
      <c r="S75" s="100">
        <f t="shared" si="22"/>
        <v>1</v>
      </c>
      <c r="T75" s="99"/>
      <c r="U75" s="100" t="str">
        <f t="shared" si="26"/>
        <v/>
      </c>
      <c r="V75" s="99"/>
      <c r="W75" s="100" t="str">
        <f t="shared" si="23"/>
        <v/>
      </c>
    </row>
    <row r="76" spans="1:23" ht="15.9" customHeight="1" x14ac:dyDescent="0.2">
      <c r="A76" s="96">
        <v>73</v>
      </c>
      <c r="B76" s="39" t="s">
        <v>437</v>
      </c>
      <c r="C76" s="40"/>
      <c r="D76" s="105" t="s">
        <v>228</v>
      </c>
      <c r="E76" s="104">
        <f t="shared" si="24"/>
        <v>1</v>
      </c>
      <c r="F76" s="97">
        <f t="shared" si="25"/>
        <v>70</v>
      </c>
      <c r="G76" s="98">
        <v>0</v>
      </c>
      <c r="H76" s="99"/>
      <c r="I76" s="100" t="str">
        <f t="shared" si="19"/>
        <v/>
      </c>
      <c r="J76" s="99"/>
      <c r="K76" s="100" t="str">
        <f t="shared" si="14"/>
        <v/>
      </c>
      <c r="L76" s="99"/>
      <c r="M76" s="100" t="str">
        <f t="shared" si="15"/>
        <v/>
      </c>
      <c r="N76" s="99"/>
      <c r="O76" s="100" t="str">
        <f t="shared" si="20"/>
        <v/>
      </c>
      <c r="P76" s="99"/>
      <c r="Q76" s="100" t="str">
        <f t="shared" si="21"/>
        <v/>
      </c>
      <c r="R76" s="99">
        <v>4</v>
      </c>
      <c r="S76" s="100">
        <f t="shared" si="22"/>
        <v>1</v>
      </c>
      <c r="T76" s="99"/>
      <c r="U76" s="100" t="str">
        <f t="shared" si="26"/>
        <v/>
      </c>
      <c r="V76" s="99"/>
      <c r="W76" s="100" t="str">
        <f t="shared" si="23"/>
        <v/>
      </c>
    </row>
    <row r="77" spans="1:23" ht="15.9" customHeight="1" x14ac:dyDescent="0.2">
      <c r="A77" s="96">
        <v>74</v>
      </c>
      <c r="B77" s="39" t="s">
        <v>438</v>
      </c>
      <c r="C77" s="40">
        <v>2</v>
      </c>
      <c r="D77" s="103" t="s">
        <v>188</v>
      </c>
      <c r="E77" s="104">
        <f t="shared" si="24"/>
        <v>1</v>
      </c>
      <c r="F77" s="97">
        <f t="shared" si="25"/>
        <v>70</v>
      </c>
      <c r="G77" s="98">
        <v>0.25</v>
      </c>
      <c r="H77" s="99"/>
      <c r="I77" s="100" t="str">
        <f t="shared" si="19"/>
        <v/>
      </c>
      <c r="J77" s="99">
        <v>24</v>
      </c>
      <c r="K77" s="100">
        <f t="shared" si="14"/>
        <v>0.75</v>
      </c>
      <c r="L77" s="99"/>
      <c r="M77" s="100" t="str">
        <f t="shared" si="15"/>
        <v/>
      </c>
      <c r="N77" s="99"/>
      <c r="O77" s="100" t="str">
        <f t="shared" si="20"/>
        <v/>
      </c>
      <c r="P77" s="99"/>
      <c r="Q77" s="100" t="str">
        <f t="shared" si="21"/>
        <v/>
      </c>
      <c r="R77" s="99"/>
      <c r="S77" s="100" t="str">
        <f t="shared" si="22"/>
        <v/>
      </c>
      <c r="T77" s="99"/>
      <c r="U77" s="100" t="str">
        <f t="shared" si="26"/>
        <v/>
      </c>
      <c r="V77" s="99"/>
      <c r="W77" s="100" t="str">
        <f t="shared" si="23"/>
        <v/>
      </c>
    </row>
    <row r="78" spans="1:23" ht="15.9" customHeight="1" x14ac:dyDescent="0.2">
      <c r="A78" s="96">
        <v>75</v>
      </c>
      <c r="B78" s="39" t="s">
        <v>439</v>
      </c>
      <c r="C78" s="40">
        <v>3</v>
      </c>
      <c r="D78" s="103" t="s">
        <v>143</v>
      </c>
      <c r="E78" s="104">
        <f t="shared" si="24"/>
        <v>0.75</v>
      </c>
      <c r="F78" s="97">
        <f t="shared" si="25"/>
        <v>75</v>
      </c>
      <c r="G78" s="98">
        <v>0.75</v>
      </c>
      <c r="H78" s="99"/>
      <c r="I78" s="100" t="str">
        <f t="shared" si="19"/>
        <v/>
      </c>
      <c r="J78" s="99"/>
      <c r="K78" s="100" t="str">
        <f t="shared" si="14"/>
        <v/>
      </c>
      <c r="L78" s="99"/>
      <c r="M78" s="100" t="str">
        <f t="shared" si="15"/>
        <v/>
      </c>
      <c r="N78" s="99"/>
      <c r="O78" s="100" t="str">
        <f t="shared" si="20"/>
        <v/>
      </c>
      <c r="P78" s="99"/>
      <c r="Q78" s="100" t="str">
        <f t="shared" si="21"/>
        <v/>
      </c>
      <c r="R78" s="99"/>
      <c r="S78" s="100" t="str">
        <f t="shared" si="22"/>
        <v/>
      </c>
      <c r="T78" s="99"/>
      <c r="U78" s="100" t="str">
        <f t="shared" si="26"/>
        <v/>
      </c>
      <c r="V78" s="99"/>
      <c r="W78" s="100" t="str">
        <f t="shared" si="23"/>
        <v/>
      </c>
    </row>
    <row r="79" spans="1:23" ht="15.9" customHeight="1" x14ac:dyDescent="0.2">
      <c r="A79" s="96">
        <v>76</v>
      </c>
      <c r="B79" s="39" t="s">
        <v>267</v>
      </c>
      <c r="C79" s="40">
        <v>3</v>
      </c>
      <c r="D79" s="103" t="s">
        <v>155</v>
      </c>
      <c r="E79" s="104">
        <f t="shared" si="24"/>
        <v>0.75</v>
      </c>
      <c r="F79" s="97">
        <f t="shared" si="25"/>
        <v>75</v>
      </c>
      <c r="G79" s="98">
        <v>0.75</v>
      </c>
      <c r="H79" s="99"/>
      <c r="I79" s="100" t="str">
        <f t="shared" si="19"/>
        <v/>
      </c>
      <c r="J79" s="99"/>
      <c r="K79" s="100" t="str">
        <f t="shared" si="14"/>
        <v/>
      </c>
      <c r="L79" s="99"/>
      <c r="M79" s="100" t="str">
        <f t="shared" si="15"/>
        <v/>
      </c>
      <c r="N79" s="99"/>
      <c r="O79" s="100" t="str">
        <f t="shared" si="20"/>
        <v/>
      </c>
      <c r="P79" s="99"/>
      <c r="Q79" s="100" t="str">
        <f t="shared" si="21"/>
        <v/>
      </c>
      <c r="R79" s="99"/>
      <c r="S79" s="100" t="str">
        <f t="shared" si="22"/>
        <v/>
      </c>
      <c r="T79" s="99"/>
      <c r="U79" s="100" t="str">
        <f t="shared" si="26"/>
        <v/>
      </c>
      <c r="V79" s="99"/>
      <c r="W79" s="100" t="str">
        <f t="shared" si="23"/>
        <v/>
      </c>
    </row>
    <row r="80" spans="1:23" ht="15.9" customHeight="1" x14ac:dyDescent="0.2">
      <c r="A80" s="96">
        <v>77</v>
      </c>
      <c r="B80" s="39" t="s">
        <v>266</v>
      </c>
      <c r="C80" s="40">
        <v>3</v>
      </c>
      <c r="D80" s="103" t="s">
        <v>155</v>
      </c>
      <c r="E80" s="104">
        <f t="shared" si="24"/>
        <v>0.75</v>
      </c>
      <c r="F80" s="97">
        <f t="shared" si="25"/>
        <v>75</v>
      </c>
      <c r="G80" s="98">
        <v>0.75</v>
      </c>
      <c r="H80" s="99"/>
      <c r="I80" s="100" t="str">
        <f t="shared" si="19"/>
        <v/>
      </c>
      <c r="J80" s="99"/>
      <c r="K80" s="100" t="str">
        <f t="shared" si="14"/>
        <v/>
      </c>
      <c r="L80" s="99"/>
      <c r="M80" s="100" t="str">
        <f t="shared" si="15"/>
        <v/>
      </c>
      <c r="N80" s="99"/>
      <c r="O80" s="100" t="str">
        <f t="shared" si="20"/>
        <v/>
      </c>
      <c r="P80" s="99"/>
      <c r="Q80" s="100" t="str">
        <f t="shared" si="21"/>
        <v/>
      </c>
      <c r="R80" s="99"/>
      <c r="S80" s="100" t="str">
        <f t="shared" si="22"/>
        <v/>
      </c>
      <c r="T80" s="99"/>
      <c r="U80" s="100" t="str">
        <f t="shared" si="26"/>
        <v/>
      </c>
      <c r="V80" s="99"/>
      <c r="W80" s="100" t="str">
        <f t="shared" si="23"/>
        <v/>
      </c>
    </row>
    <row r="81" spans="1:23" ht="15.9" customHeight="1" x14ac:dyDescent="0.2">
      <c r="A81" s="96">
        <v>78</v>
      </c>
      <c r="B81" s="39" t="s">
        <v>189</v>
      </c>
      <c r="C81" s="40">
        <v>3</v>
      </c>
      <c r="D81" s="103" t="s">
        <v>190</v>
      </c>
      <c r="E81" s="104">
        <f t="shared" si="24"/>
        <v>0.75</v>
      </c>
      <c r="F81" s="97">
        <f t="shared" si="25"/>
        <v>75</v>
      </c>
      <c r="G81" s="98">
        <v>0.75</v>
      </c>
      <c r="H81" s="99"/>
      <c r="I81" s="100" t="str">
        <f t="shared" si="19"/>
        <v/>
      </c>
      <c r="J81" s="99"/>
      <c r="K81" s="100" t="str">
        <f t="shared" si="14"/>
        <v/>
      </c>
      <c r="L81" s="99"/>
      <c r="M81" s="100" t="str">
        <f t="shared" si="15"/>
        <v/>
      </c>
      <c r="N81" s="99"/>
      <c r="O81" s="100" t="str">
        <f t="shared" si="20"/>
        <v/>
      </c>
      <c r="P81" s="99"/>
      <c r="Q81" s="100" t="str">
        <f t="shared" si="21"/>
        <v/>
      </c>
      <c r="R81" s="99"/>
      <c r="S81" s="100" t="str">
        <f t="shared" si="22"/>
        <v/>
      </c>
      <c r="T81" s="99"/>
      <c r="U81" s="100" t="str">
        <f t="shared" si="26"/>
        <v/>
      </c>
      <c r="V81" s="99"/>
      <c r="W81" s="100" t="str">
        <f t="shared" si="23"/>
        <v/>
      </c>
    </row>
    <row r="82" spans="1:23" ht="15.9" customHeight="1" x14ac:dyDescent="0.2">
      <c r="A82" s="96">
        <v>79</v>
      </c>
      <c r="B82" s="39" t="s">
        <v>225</v>
      </c>
      <c r="C82" s="40">
        <v>3</v>
      </c>
      <c r="D82" s="103" t="s">
        <v>190</v>
      </c>
      <c r="E82" s="104">
        <f t="shared" si="24"/>
        <v>0.75</v>
      </c>
      <c r="F82" s="97">
        <f t="shared" si="25"/>
        <v>75</v>
      </c>
      <c r="G82" s="98">
        <v>0.75</v>
      </c>
      <c r="H82" s="99"/>
      <c r="I82" s="100"/>
      <c r="J82" s="99"/>
      <c r="K82" s="100"/>
      <c r="L82" s="99"/>
      <c r="M82" s="100"/>
      <c r="N82" s="99"/>
      <c r="O82" s="100"/>
      <c r="P82" s="99"/>
      <c r="Q82" s="100"/>
      <c r="R82" s="99"/>
      <c r="S82" s="100" t="str">
        <f t="shared" si="22"/>
        <v/>
      </c>
      <c r="T82" s="99"/>
      <c r="U82" s="100" t="str">
        <f t="shared" si="26"/>
        <v/>
      </c>
      <c r="V82" s="99"/>
      <c r="W82" s="100"/>
    </row>
    <row r="83" spans="1:23" ht="15.9" customHeight="1" x14ac:dyDescent="0.2">
      <c r="A83" s="96">
        <v>80</v>
      </c>
      <c r="B83" s="39" t="s">
        <v>224</v>
      </c>
      <c r="C83" s="2">
        <v>2</v>
      </c>
      <c r="D83" s="105" t="s">
        <v>223</v>
      </c>
      <c r="E83" s="104">
        <f t="shared" si="24"/>
        <v>0.75</v>
      </c>
      <c r="F83" s="97">
        <f t="shared" si="25"/>
        <v>75</v>
      </c>
      <c r="G83" s="98">
        <v>0.75</v>
      </c>
      <c r="H83" s="99"/>
      <c r="I83" s="100" t="str">
        <f t="shared" ref="I83:I91" si="27">IF(H83="","",VLOOKUP(H83,H$167:I$181,2))</f>
        <v/>
      </c>
      <c r="J83" s="99"/>
      <c r="K83" s="100" t="str">
        <f t="shared" ref="K83:K97" si="28">IF(J83="","",VLOOKUP(J83,J$167:K$181,2))</f>
        <v/>
      </c>
      <c r="L83" s="99"/>
      <c r="M83" s="100" t="str">
        <f t="shared" ref="M83:M91" si="29">IF(L83="","",VLOOKUP(L83,L$167:M$181,2))</f>
        <v/>
      </c>
      <c r="N83" s="99"/>
      <c r="O83" s="100" t="str">
        <f>IF(N83="","",VLOOKUP(N83,N$167:O$181,2))</f>
        <v/>
      </c>
      <c r="P83" s="99"/>
      <c r="Q83" s="100" t="str">
        <f>IF(P83="","",VLOOKUP(P83,P$167:Q$181,2))</f>
        <v/>
      </c>
      <c r="R83" s="99"/>
      <c r="S83" s="100" t="str">
        <f t="shared" si="22"/>
        <v/>
      </c>
      <c r="T83" s="99"/>
      <c r="U83" s="100" t="str">
        <f t="shared" si="26"/>
        <v/>
      </c>
      <c r="V83" s="99"/>
      <c r="W83" s="100" t="str">
        <f>IF(V83="","",VLOOKUP(V83,V$167:W$181,2))</f>
        <v/>
      </c>
    </row>
    <row r="84" spans="1:23" ht="15.9" customHeight="1" x14ac:dyDescent="0.2">
      <c r="A84" s="96">
        <v>81</v>
      </c>
      <c r="B84" s="39" t="s">
        <v>222</v>
      </c>
      <c r="C84" s="2">
        <v>2</v>
      </c>
      <c r="D84" s="105" t="s">
        <v>223</v>
      </c>
      <c r="E84" s="104">
        <f t="shared" si="24"/>
        <v>0.75</v>
      </c>
      <c r="F84" s="97">
        <f t="shared" si="25"/>
        <v>75</v>
      </c>
      <c r="G84" s="98">
        <v>0.75</v>
      </c>
      <c r="H84" s="99"/>
      <c r="I84" s="100" t="str">
        <f t="shared" si="27"/>
        <v/>
      </c>
      <c r="J84" s="99"/>
      <c r="K84" s="100" t="str">
        <f t="shared" si="28"/>
        <v/>
      </c>
      <c r="L84" s="99"/>
      <c r="M84" s="100" t="str">
        <f t="shared" si="29"/>
        <v/>
      </c>
      <c r="N84" s="99"/>
      <c r="O84" s="100" t="str">
        <f>IF(N84="","",VLOOKUP(N84,N$167:O$181,2))</f>
        <v/>
      </c>
      <c r="P84" s="99"/>
      <c r="Q84" s="100" t="str">
        <f>IF(P84="","",VLOOKUP(P84,P$167:Q$181,2))</f>
        <v/>
      </c>
      <c r="R84" s="99"/>
      <c r="S84" s="100" t="str">
        <f t="shared" si="22"/>
        <v/>
      </c>
      <c r="T84" s="99"/>
      <c r="U84" s="100" t="str">
        <f t="shared" si="26"/>
        <v/>
      </c>
      <c r="V84" s="99"/>
      <c r="W84" s="100" t="str">
        <f>IF(V84="","",VLOOKUP(V84,V$167:W$181,2))</f>
        <v/>
      </c>
    </row>
    <row r="85" spans="1:23" ht="15.9" customHeight="1" x14ac:dyDescent="0.2">
      <c r="A85" s="96">
        <v>82</v>
      </c>
      <c r="B85" s="39" t="s">
        <v>440</v>
      </c>
      <c r="C85" s="40">
        <v>3</v>
      </c>
      <c r="D85" s="103" t="s">
        <v>441</v>
      </c>
      <c r="E85" s="104">
        <f t="shared" si="24"/>
        <v>0.75</v>
      </c>
      <c r="F85" s="97">
        <f t="shared" si="25"/>
        <v>75</v>
      </c>
      <c r="G85" s="98">
        <v>0</v>
      </c>
      <c r="H85" s="99">
        <v>24</v>
      </c>
      <c r="I85" s="100">
        <f t="shared" si="27"/>
        <v>0.75</v>
      </c>
      <c r="J85" s="99"/>
      <c r="K85" s="100" t="str">
        <f t="shared" si="28"/>
        <v/>
      </c>
      <c r="L85" s="99"/>
      <c r="M85" s="100" t="str">
        <f t="shared" si="29"/>
        <v/>
      </c>
      <c r="N85" s="99"/>
      <c r="O85" s="100" t="str">
        <f>IF(N85="","",VLOOKUP(N85,N$167:O$181,2))</f>
        <v/>
      </c>
      <c r="P85" s="99"/>
      <c r="Q85" s="100" t="str">
        <f>IF(P85="","",VLOOKUP(P85,P$167:Q$181,2))</f>
        <v/>
      </c>
      <c r="R85" s="99"/>
      <c r="S85" s="100" t="str">
        <f t="shared" si="22"/>
        <v/>
      </c>
      <c r="T85" s="99"/>
      <c r="U85" s="100" t="str">
        <f t="shared" si="26"/>
        <v/>
      </c>
      <c r="V85" s="99"/>
      <c r="W85" s="100" t="str">
        <f>IF(V85="","",VLOOKUP(V85,V$167:W$181,2))</f>
        <v/>
      </c>
    </row>
    <row r="86" spans="1:23" ht="15.9" customHeight="1" x14ac:dyDescent="0.2">
      <c r="A86" s="96">
        <v>83</v>
      </c>
      <c r="B86" s="39" t="s">
        <v>442</v>
      </c>
      <c r="C86" s="40">
        <v>3</v>
      </c>
      <c r="D86" s="103" t="s">
        <v>441</v>
      </c>
      <c r="E86" s="104">
        <f t="shared" si="24"/>
        <v>0.75</v>
      </c>
      <c r="F86" s="97">
        <f t="shared" si="25"/>
        <v>75</v>
      </c>
      <c r="G86" s="98">
        <v>0</v>
      </c>
      <c r="H86" s="99">
        <v>24</v>
      </c>
      <c r="I86" s="100">
        <f t="shared" si="27"/>
        <v>0.75</v>
      </c>
      <c r="J86" s="99"/>
      <c r="K86" s="100" t="str">
        <f t="shared" si="28"/>
        <v/>
      </c>
      <c r="L86" s="99"/>
      <c r="M86" s="100" t="str">
        <f t="shared" si="29"/>
        <v/>
      </c>
      <c r="N86" s="99"/>
      <c r="O86" s="100" t="str">
        <f>IF(N86="","",VLOOKUP(N86,N$167:O$181,2))</f>
        <v/>
      </c>
      <c r="P86" s="99"/>
      <c r="Q86" s="100" t="str">
        <f>IF(P86="","",VLOOKUP(P86,P$167:Q$181,2))</f>
        <v/>
      </c>
      <c r="R86" s="99"/>
      <c r="S86" s="100" t="str">
        <f t="shared" si="22"/>
        <v/>
      </c>
      <c r="T86" s="99"/>
      <c r="U86" s="100" t="str">
        <f t="shared" si="26"/>
        <v/>
      </c>
      <c r="V86" s="99"/>
      <c r="W86" s="100" t="str">
        <f>IF(V86="","",VLOOKUP(V86,V$167:W$181,2))</f>
        <v/>
      </c>
    </row>
    <row r="87" spans="1:23" ht="15.9" customHeight="1" x14ac:dyDescent="0.2">
      <c r="A87" s="96">
        <v>84</v>
      </c>
      <c r="B87" s="39" t="s">
        <v>443</v>
      </c>
      <c r="C87" s="40">
        <v>3</v>
      </c>
      <c r="D87" s="103" t="s">
        <v>444</v>
      </c>
      <c r="E87" s="104">
        <f t="shared" si="24"/>
        <v>0.75</v>
      </c>
      <c r="F87" s="97">
        <f t="shared" si="25"/>
        <v>75</v>
      </c>
      <c r="G87" s="98">
        <v>0</v>
      </c>
      <c r="H87" s="99">
        <v>24</v>
      </c>
      <c r="I87" s="100">
        <f t="shared" si="27"/>
        <v>0.75</v>
      </c>
      <c r="J87" s="99"/>
      <c r="K87" s="100" t="str">
        <f t="shared" si="28"/>
        <v/>
      </c>
      <c r="L87" s="99"/>
      <c r="M87" s="100" t="str">
        <f t="shared" si="29"/>
        <v/>
      </c>
      <c r="N87" s="99"/>
      <c r="O87" s="100" t="str">
        <f>IF(N87="","",VLOOKUP(N87,N$167:O$181,2))</f>
        <v/>
      </c>
      <c r="P87" s="99"/>
      <c r="Q87" s="100" t="str">
        <f>IF(P87="","",VLOOKUP(P87,P$167:Q$181,2))</f>
        <v/>
      </c>
      <c r="R87" s="99"/>
      <c r="S87" s="100" t="str">
        <f t="shared" si="22"/>
        <v/>
      </c>
      <c r="T87" s="99"/>
      <c r="U87" s="100" t="str">
        <f t="shared" si="26"/>
        <v/>
      </c>
      <c r="V87" s="99"/>
      <c r="W87" s="100" t="str">
        <f>IF(V87="","",VLOOKUP(V87,V$167:W$181,2))</f>
        <v/>
      </c>
    </row>
    <row r="88" spans="1:23" ht="15.9" customHeight="1" x14ac:dyDescent="0.2">
      <c r="A88" s="96">
        <v>85</v>
      </c>
      <c r="B88" s="39" t="s">
        <v>445</v>
      </c>
      <c r="C88" s="40">
        <v>3</v>
      </c>
      <c r="D88" s="103" t="s">
        <v>444</v>
      </c>
      <c r="E88" s="104">
        <f t="shared" si="24"/>
        <v>0.75</v>
      </c>
      <c r="F88" s="97">
        <f t="shared" si="25"/>
        <v>75</v>
      </c>
      <c r="G88" s="98">
        <v>0</v>
      </c>
      <c r="H88" s="99">
        <v>24</v>
      </c>
      <c r="I88" s="100">
        <f t="shared" si="27"/>
        <v>0.75</v>
      </c>
      <c r="J88" s="99"/>
      <c r="K88" s="100" t="str">
        <f t="shared" si="28"/>
        <v/>
      </c>
      <c r="L88" s="99"/>
      <c r="M88" s="100" t="str">
        <f t="shared" si="29"/>
        <v/>
      </c>
      <c r="N88" s="99"/>
      <c r="O88" s="100"/>
      <c r="P88" s="99"/>
      <c r="Q88" s="100"/>
      <c r="R88" s="99"/>
      <c r="S88" s="100"/>
      <c r="T88" s="99"/>
      <c r="U88" s="100" t="str">
        <f t="shared" si="26"/>
        <v/>
      </c>
      <c r="V88" s="99"/>
      <c r="W88" s="100"/>
    </row>
    <row r="89" spans="1:23" ht="15.9" customHeight="1" x14ac:dyDescent="0.2">
      <c r="A89" s="96">
        <v>86</v>
      </c>
      <c r="B89" s="39" t="s">
        <v>446</v>
      </c>
      <c r="C89" s="40">
        <v>2</v>
      </c>
      <c r="D89" s="103" t="s">
        <v>175</v>
      </c>
      <c r="E89" s="104">
        <f t="shared" si="24"/>
        <v>0.75</v>
      </c>
      <c r="F89" s="97">
        <f t="shared" si="25"/>
        <v>75</v>
      </c>
      <c r="G89" s="98"/>
      <c r="H89" s="99"/>
      <c r="I89" s="100" t="str">
        <f t="shared" si="27"/>
        <v/>
      </c>
      <c r="J89" s="99">
        <v>24</v>
      </c>
      <c r="K89" s="100">
        <f t="shared" si="28"/>
        <v>0.75</v>
      </c>
      <c r="L89" s="99"/>
      <c r="M89" s="100" t="str">
        <f t="shared" si="29"/>
        <v/>
      </c>
      <c r="N89" s="99"/>
      <c r="O89" s="100" t="str">
        <f>IF(N89="","",VLOOKUP(N89,N$167:O$181,2))</f>
        <v/>
      </c>
      <c r="P89" s="99"/>
      <c r="Q89" s="100" t="str">
        <f>IF(P89="","",VLOOKUP(P89,P$167:Q$181,2))</f>
        <v/>
      </c>
      <c r="R89" s="99"/>
      <c r="S89" s="100" t="str">
        <f>IF(R89="","",VLOOKUP(R89,R$167:S$181,2))</f>
        <v/>
      </c>
      <c r="T89" s="99"/>
      <c r="U89" s="100" t="str">
        <f t="shared" si="26"/>
        <v/>
      </c>
      <c r="V89" s="99"/>
      <c r="W89" s="100" t="str">
        <f>IF(V89="","",VLOOKUP(V89,V$167:W$181,2))</f>
        <v/>
      </c>
    </row>
    <row r="90" spans="1:23" ht="15.9" customHeight="1" x14ac:dyDescent="0.2">
      <c r="A90" s="96">
        <v>87</v>
      </c>
      <c r="B90" s="39" t="s">
        <v>447</v>
      </c>
      <c r="C90" s="40">
        <v>2</v>
      </c>
      <c r="D90" s="103" t="s">
        <v>175</v>
      </c>
      <c r="E90" s="104">
        <f t="shared" si="24"/>
        <v>0.75</v>
      </c>
      <c r="F90" s="97">
        <f t="shared" si="25"/>
        <v>75</v>
      </c>
      <c r="G90" s="98"/>
      <c r="H90" s="99"/>
      <c r="I90" s="100" t="str">
        <f t="shared" si="27"/>
        <v/>
      </c>
      <c r="J90" s="99">
        <v>24</v>
      </c>
      <c r="K90" s="100">
        <f t="shared" si="28"/>
        <v>0.75</v>
      </c>
      <c r="L90" s="99"/>
      <c r="M90" s="100" t="str">
        <f t="shared" si="29"/>
        <v/>
      </c>
      <c r="N90" s="99"/>
      <c r="O90" s="100" t="str">
        <f>IF(N90="","",VLOOKUP(N90,N$167:O$181,2))</f>
        <v/>
      </c>
      <c r="P90" s="99"/>
      <c r="Q90" s="100" t="str">
        <f>IF(P90="","",VLOOKUP(P90,P$167:Q$181,2))</f>
        <v/>
      </c>
      <c r="R90" s="99"/>
      <c r="S90" s="100" t="str">
        <f>IF(R90="","",VLOOKUP(R90,R$167:S$181,2))</f>
        <v/>
      </c>
      <c r="T90" s="99"/>
      <c r="U90" s="100" t="str">
        <f t="shared" si="26"/>
        <v/>
      </c>
      <c r="V90" s="99"/>
      <c r="W90" s="100" t="str">
        <f>IF(V90="","",VLOOKUP(V90,V$167:W$181,2))</f>
        <v/>
      </c>
    </row>
    <row r="91" spans="1:23" ht="15.9" customHeight="1" x14ac:dyDescent="0.2">
      <c r="A91" s="96">
        <v>88</v>
      </c>
      <c r="B91" s="39" t="s">
        <v>448</v>
      </c>
      <c r="C91" s="40">
        <v>1</v>
      </c>
      <c r="D91" s="103" t="s">
        <v>168</v>
      </c>
      <c r="E91" s="104">
        <f t="shared" si="24"/>
        <v>0.75</v>
      </c>
      <c r="F91" s="97">
        <f t="shared" si="25"/>
        <v>75</v>
      </c>
      <c r="G91" s="98"/>
      <c r="H91" s="99"/>
      <c r="I91" s="100" t="str">
        <f t="shared" si="27"/>
        <v/>
      </c>
      <c r="J91" s="99">
        <v>24</v>
      </c>
      <c r="K91" s="100">
        <f t="shared" si="28"/>
        <v>0.75</v>
      </c>
      <c r="L91" s="99"/>
      <c r="M91" s="100" t="str">
        <f t="shared" si="29"/>
        <v/>
      </c>
      <c r="N91" s="99"/>
      <c r="O91" s="100" t="str">
        <f>IF(N91="","",VLOOKUP(N91,N$167:O$181,2))</f>
        <v/>
      </c>
      <c r="P91" s="99"/>
      <c r="Q91" s="100" t="str">
        <f>IF(P91="","",VLOOKUP(P91,P$167:Q$181,2))</f>
        <v/>
      </c>
      <c r="R91" s="99"/>
      <c r="S91" s="100" t="str">
        <f>IF(R91="","",VLOOKUP(R91,R$167:S$181,2))</f>
        <v/>
      </c>
      <c r="T91" s="99"/>
      <c r="U91" s="100" t="str">
        <f t="shared" si="26"/>
        <v/>
      </c>
      <c r="V91" s="99"/>
      <c r="W91" s="100" t="str">
        <f>IF(V91="","",VLOOKUP(V91,V$167:W$181,2))</f>
        <v/>
      </c>
    </row>
    <row r="92" spans="1:23" ht="15.9" customHeight="1" x14ac:dyDescent="0.2">
      <c r="A92" s="96">
        <v>89</v>
      </c>
      <c r="B92" s="39" t="s">
        <v>449</v>
      </c>
      <c r="C92" s="40">
        <v>1</v>
      </c>
      <c r="D92" s="103" t="s">
        <v>168</v>
      </c>
      <c r="E92" s="104">
        <f t="shared" si="24"/>
        <v>0.75</v>
      </c>
      <c r="F92" s="97">
        <f t="shared" si="25"/>
        <v>75</v>
      </c>
      <c r="G92" s="98"/>
      <c r="H92" s="99"/>
      <c r="I92" s="100"/>
      <c r="J92" s="99">
        <v>24</v>
      </c>
      <c r="K92" s="100">
        <f t="shared" si="28"/>
        <v>0.75</v>
      </c>
      <c r="L92" s="99"/>
      <c r="M92" s="100"/>
      <c r="N92" s="99"/>
      <c r="O92" s="100"/>
      <c r="P92" s="99"/>
      <c r="Q92" s="100"/>
      <c r="R92" s="99"/>
      <c r="S92" s="100"/>
      <c r="T92" s="99"/>
      <c r="U92" s="100" t="str">
        <f t="shared" si="26"/>
        <v/>
      </c>
      <c r="V92" s="99"/>
      <c r="W92" s="100"/>
    </row>
    <row r="93" spans="1:23" ht="15.9" customHeight="1" x14ac:dyDescent="0.2">
      <c r="A93" s="96">
        <v>90</v>
      </c>
      <c r="B93" s="36" t="s">
        <v>337</v>
      </c>
      <c r="C93" s="2">
        <v>2</v>
      </c>
      <c r="D93" s="105" t="s">
        <v>198</v>
      </c>
      <c r="E93" s="104">
        <f t="shared" si="24"/>
        <v>0.75</v>
      </c>
      <c r="F93" s="97">
        <f t="shared" si="25"/>
        <v>75</v>
      </c>
      <c r="G93" s="98"/>
      <c r="H93" s="99"/>
      <c r="I93" s="100"/>
      <c r="J93" s="99">
        <v>24</v>
      </c>
      <c r="K93" s="100">
        <f t="shared" si="28"/>
        <v>0.75</v>
      </c>
      <c r="L93" s="99"/>
      <c r="M93" s="100"/>
      <c r="N93" s="99"/>
      <c r="O93" s="100"/>
      <c r="P93" s="99"/>
      <c r="Q93" s="100"/>
      <c r="R93" s="99"/>
      <c r="S93" s="100"/>
      <c r="T93" s="99"/>
      <c r="U93" s="100" t="str">
        <f t="shared" si="26"/>
        <v/>
      </c>
      <c r="V93" s="99"/>
      <c r="W93" s="100"/>
    </row>
    <row r="94" spans="1:23" ht="15.9" customHeight="1" x14ac:dyDescent="0.2">
      <c r="A94" s="96">
        <v>91</v>
      </c>
      <c r="B94" s="39" t="s">
        <v>450</v>
      </c>
      <c r="C94" s="40">
        <v>1</v>
      </c>
      <c r="D94" s="37" t="s">
        <v>198</v>
      </c>
      <c r="E94" s="104">
        <f t="shared" si="24"/>
        <v>0.75</v>
      </c>
      <c r="F94" s="97">
        <f t="shared" si="25"/>
        <v>75</v>
      </c>
      <c r="G94" s="98"/>
      <c r="H94" s="99"/>
      <c r="I94" s="100" t="str">
        <f>IF(H94="","",VLOOKUP(H94,H$167:I$181,2))</f>
        <v/>
      </c>
      <c r="J94" s="99">
        <v>24</v>
      </c>
      <c r="K94" s="100">
        <f t="shared" si="28"/>
        <v>0.75</v>
      </c>
      <c r="L94" s="99"/>
      <c r="M94" s="100" t="str">
        <f>IF(L94="","",VLOOKUP(L94,L$167:M$181,2))</f>
        <v/>
      </c>
      <c r="N94" s="99"/>
      <c r="O94" s="100" t="str">
        <f>IF(N94="","",VLOOKUP(N94,N$167:O$181,2))</f>
        <v/>
      </c>
      <c r="P94" s="99"/>
      <c r="Q94" s="100" t="str">
        <f>IF(P94="","",VLOOKUP(P94,P$167:Q$181,2))</f>
        <v/>
      </c>
      <c r="R94" s="99"/>
      <c r="S94" s="100" t="str">
        <f t="shared" ref="S94:S121" si="30">IF(R94="","",VLOOKUP(R94,R$167:S$181,2))</f>
        <v/>
      </c>
      <c r="T94" s="99"/>
      <c r="U94" s="100" t="str">
        <f t="shared" si="26"/>
        <v/>
      </c>
      <c r="V94" s="99"/>
      <c r="W94" s="100" t="str">
        <f>IF(V94="","",VLOOKUP(V94,V$167:W$181,2))</f>
        <v/>
      </c>
    </row>
    <row r="95" spans="1:23" ht="15.9" customHeight="1" x14ac:dyDescent="0.2">
      <c r="A95" s="96">
        <v>92</v>
      </c>
      <c r="B95" s="39" t="s">
        <v>343</v>
      </c>
      <c r="C95" s="40">
        <v>1</v>
      </c>
      <c r="D95" s="45" t="s">
        <v>176</v>
      </c>
      <c r="E95" s="104">
        <f t="shared" si="24"/>
        <v>0.75</v>
      </c>
      <c r="F95" s="97">
        <f t="shared" si="25"/>
        <v>75</v>
      </c>
      <c r="G95" s="98"/>
      <c r="H95" s="99"/>
      <c r="I95" s="100" t="str">
        <f>IF(H95="","",VLOOKUP(H95,H$167:I$181,2))</f>
        <v/>
      </c>
      <c r="J95" s="99">
        <v>24</v>
      </c>
      <c r="K95" s="100">
        <f t="shared" si="28"/>
        <v>0.75</v>
      </c>
      <c r="L95" s="99"/>
      <c r="M95" s="100" t="str">
        <f>IF(L95="","",VLOOKUP(L95,L$167:M$181,2))</f>
        <v/>
      </c>
      <c r="N95" s="99"/>
      <c r="O95" s="100" t="str">
        <f>IF(N95="","",VLOOKUP(N95,N$167:O$181,2))</f>
        <v/>
      </c>
      <c r="P95" s="99"/>
      <c r="Q95" s="100" t="str">
        <f>IF(P95="","",VLOOKUP(P95,P$167:Q$181,2))</f>
        <v/>
      </c>
      <c r="R95" s="99"/>
      <c r="S95" s="100" t="str">
        <f t="shared" si="30"/>
        <v/>
      </c>
      <c r="T95" s="99"/>
      <c r="U95" s="100" t="str">
        <f t="shared" si="26"/>
        <v/>
      </c>
      <c r="V95" s="99"/>
      <c r="W95" s="100" t="str">
        <f>IF(V95="","",VLOOKUP(V95,V$167:W$181,2))</f>
        <v/>
      </c>
    </row>
    <row r="96" spans="1:23" ht="15.9" customHeight="1" x14ac:dyDescent="0.2">
      <c r="A96" s="96">
        <v>93</v>
      </c>
      <c r="B96" s="39" t="s">
        <v>451</v>
      </c>
      <c r="C96" s="40">
        <v>1</v>
      </c>
      <c r="D96" s="45" t="s">
        <v>165</v>
      </c>
      <c r="E96" s="104">
        <f t="shared" si="24"/>
        <v>0.75</v>
      </c>
      <c r="F96" s="97">
        <f t="shared" si="25"/>
        <v>75</v>
      </c>
      <c r="G96" s="98"/>
      <c r="H96" s="99"/>
      <c r="I96" s="100" t="str">
        <f>IF(H96="","",VLOOKUP(H96,H$167:I$181,2))</f>
        <v/>
      </c>
      <c r="J96" s="99">
        <v>24</v>
      </c>
      <c r="K96" s="100">
        <f t="shared" si="28"/>
        <v>0.75</v>
      </c>
      <c r="L96" s="99"/>
      <c r="M96" s="100" t="str">
        <f>IF(L96="","",VLOOKUP(L96,L$167:M$181,2))</f>
        <v/>
      </c>
      <c r="N96" s="99"/>
      <c r="O96" s="100" t="str">
        <f>IF(N96="","",VLOOKUP(N96,N$167:O$181,2))</f>
        <v/>
      </c>
      <c r="P96" s="99"/>
      <c r="Q96" s="100" t="str">
        <f>IF(P96="","",VLOOKUP(P96,P$167:Q$181,2))</f>
        <v/>
      </c>
      <c r="R96" s="99"/>
      <c r="S96" s="100" t="str">
        <f t="shared" si="30"/>
        <v/>
      </c>
      <c r="T96" s="99"/>
      <c r="U96" s="100" t="str">
        <f t="shared" si="26"/>
        <v/>
      </c>
      <c r="V96" s="99"/>
      <c r="W96" s="100" t="str">
        <f>IF(V96="","",VLOOKUP(V96,V$167:W$181,2))</f>
        <v/>
      </c>
    </row>
    <row r="97" spans="1:23" ht="15.9" customHeight="1" x14ac:dyDescent="0.2">
      <c r="A97" s="96">
        <v>94</v>
      </c>
      <c r="B97" s="39" t="s">
        <v>452</v>
      </c>
      <c r="C97" s="40">
        <v>2</v>
      </c>
      <c r="D97" s="103" t="s">
        <v>188</v>
      </c>
      <c r="E97" s="104">
        <f t="shared" si="24"/>
        <v>0.75</v>
      </c>
      <c r="F97" s="97">
        <f t="shared" si="25"/>
        <v>75</v>
      </c>
      <c r="G97" s="98"/>
      <c r="H97" s="99"/>
      <c r="I97" s="100" t="str">
        <f>IF(H97="","",VLOOKUP(H97,H$167:I$181,2))</f>
        <v/>
      </c>
      <c r="J97" s="99">
        <v>24</v>
      </c>
      <c r="K97" s="100">
        <f t="shared" si="28"/>
        <v>0.75</v>
      </c>
      <c r="L97" s="99"/>
      <c r="M97" s="100" t="str">
        <f>IF(L97="","",VLOOKUP(L97,L$167:M$181,2))</f>
        <v/>
      </c>
      <c r="N97" s="99"/>
      <c r="O97" s="100" t="str">
        <f>IF(N97="","",VLOOKUP(N97,N$167:O$181,2))</f>
        <v/>
      </c>
      <c r="P97" s="99"/>
      <c r="Q97" s="100" t="str">
        <f>IF(P97="","",VLOOKUP(P97,P$167:Q$181,2))</f>
        <v/>
      </c>
      <c r="R97" s="99"/>
      <c r="S97" s="100" t="str">
        <f t="shared" si="30"/>
        <v/>
      </c>
      <c r="T97" s="99"/>
      <c r="U97" s="100" t="str">
        <f t="shared" si="26"/>
        <v/>
      </c>
      <c r="V97" s="99"/>
      <c r="W97" s="100" t="str">
        <f>IF(V97="","",VLOOKUP(V97,V$167:W$181,2))</f>
        <v/>
      </c>
    </row>
    <row r="98" spans="1:23" ht="15.9" customHeight="1" x14ac:dyDescent="0.2">
      <c r="A98" s="96">
        <v>95</v>
      </c>
      <c r="B98" s="39" t="s">
        <v>283</v>
      </c>
      <c r="C98" s="40">
        <v>3</v>
      </c>
      <c r="D98" s="45" t="s">
        <v>150</v>
      </c>
      <c r="E98" s="104">
        <f t="shared" si="24"/>
        <v>0.625</v>
      </c>
      <c r="F98" s="97">
        <f t="shared" si="25"/>
        <v>95</v>
      </c>
      <c r="G98" s="98">
        <v>0.625</v>
      </c>
      <c r="H98" s="99"/>
      <c r="I98" s="100"/>
      <c r="J98" s="99"/>
      <c r="K98" s="100"/>
      <c r="L98" s="99"/>
      <c r="M98" s="100"/>
      <c r="N98" s="99"/>
      <c r="O98" s="100"/>
      <c r="P98" s="99"/>
      <c r="Q98" s="100"/>
      <c r="R98" s="99"/>
      <c r="S98" s="100" t="str">
        <f t="shared" si="30"/>
        <v/>
      </c>
      <c r="T98" s="99"/>
      <c r="U98" s="100" t="str">
        <f t="shared" si="26"/>
        <v/>
      </c>
      <c r="V98" s="99"/>
      <c r="W98" s="100"/>
    </row>
    <row r="99" spans="1:23" ht="15.9" customHeight="1" x14ac:dyDescent="0.2">
      <c r="A99" s="96">
        <v>96</v>
      </c>
      <c r="B99" s="39" t="s">
        <v>186</v>
      </c>
      <c r="C99" s="40">
        <v>3</v>
      </c>
      <c r="D99" s="45" t="s">
        <v>159</v>
      </c>
      <c r="E99" s="104">
        <f t="shared" si="24"/>
        <v>0.5625</v>
      </c>
      <c r="F99" s="97">
        <f t="shared" si="25"/>
        <v>96</v>
      </c>
      <c r="G99" s="98">
        <v>0.5625</v>
      </c>
      <c r="H99" s="99"/>
      <c r="I99" s="100" t="str">
        <f>IF(H99="","",VLOOKUP(H99,H$167:I$181,2))</f>
        <v/>
      </c>
      <c r="J99" s="99"/>
      <c r="K99" s="100" t="str">
        <f t="shared" ref="K99:K121" si="31">IF(J99="","",VLOOKUP(J99,J$167:K$181,2))</f>
        <v/>
      </c>
      <c r="L99" s="99"/>
      <c r="M99" s="100" t="str">
        <f t="shared" ref="M99:M121" si="32">IF(L99="","",VLOOKUP(L99,L$167:M$181,2))</f>
        <v/>
      </c>
      <c r="N99" s="99"/>
      <c r="O99" s="100" t="str">
        <f t="shared" ref="O99:O121" si="33">IF(N99="","",VLOOKUP(N99,N$167:O$181,2))</f>
        <v/>
      </c>
      <c r="P99" s="99"/>
      <c r="Q99" s="100" t="str">
        <f t="shared" ref="Q99:Q121" si="34">IF(P99="","",VLOOKUP(P99,P$167:Q$181,2))</f>
        <v/>
      </c>
      <c r="R99" s="99"/>
      <c r="S99" s="100" t="str">
        <f t="shared" si="30"/>
        <v/>
      </c>
      <c r="T99" s="99"/>
      <c r="U99" s="100" t="str">
        <f t="shared" si="26"/>
        <v/>
      </c>
      <c r="V99" s="99"/>
      <c r="W99" s="100" t="str">
        <f t="shared" ref="W99:W121" si="35">IF(V99="","",VLOOKUP(V99,V$167:W$181,2))</f>
        <v/>
      </c>
    </row>
    <row r="100" spans="1:23" ht="15.9" customHeight="1" x14ac:dyDescent="0.2">
      <c r="A100" s="96">
        <v>97</v>
      </c>
      <c r="B100" s="39" t="s">
        <v>453</v>
      </c>
      <c r="C100" s="40">
        <v>3</v>
      </c>
      <c r="D100" s="37" t="s">
        <v>176</v>
      </c>
      <c r="E100" s="104">
        <f t="shared" si="24"/>
        <v>0.5</v>
      </c>
      <c r="F100" s="97">
        <f t="shared" si="25"/>
        <v>97</v>
      </c>
      <c r="G100" s="98">
        <v>0.5</v>
      </c>
      <c r="H100" s="99"/>
      <c r="I100" s="100" t="str">
        <f>IF(H100="","",VLOOKUP(H100,H$167:I$181,2))</f>
        <v/>
      </c>
      <c r="J100" s="99"/>
      <c r="K100" s="100" t="str">
        <f t="shared" si="31"/>
        <v/>
      </c>
      <c r="L100" s="99"/>
      <c r="M100" s="100" t="str">
        <f t="shared" si="32"/>
        <v/>
      </c>
      <c r="N100" s="99"/>
      <c r="O100" s="100" t="str">
        <f t="shared" si="33"/>
        <v/>
      </c>
      <c r="P100" s="99"/>
      <c r="Q100" s="100" t="str">
        <f t="shared" si="34"/>
        <v/>
      </c>
      <c r="R100" s="99"/>
      <c r="S100" s="100" t="str">
        <f t="shared" si="30"/>
        <v/>
      </c>
      <c r="T100" s="99"/>
      <c r="U100" s="100" t="str">
        <f t="shared" si="26"/>
        <v/>
      </c>
      <c r="V100" s="99"/>
      <c r="W100" s="100" t="str">
        <f t="shared" si="35"/>
        <v/>
      </c>
    </row>
    <row r="101" spans="1:23" ht="15.9" customHeight="1" x14ac:dyDescent="0.2">
      <c r="A101" s="96">
        <v>98</v>
      </c>
      <c r="B101" s="39" t="s">
        <v>454</v>
      </c>
      <c r="C101" s="40">
        <v>3</v>
      </c>
      <c r="D101" s="37" t="s">
        <v>192</v>
      </c>
      <c r="E101" s="104">
        <f t="shared" si="24"/>
        <v>0.5</v>
      </c>
      <c r="F101" s="97">
        <f t="shared" si="25"/>
        <v>97</v>
      </c>
      <c r="G101" s="98">
        <v>0.5</v>
      </c>
      <c r="H101" s="99"/>
      <c r="I101" s="100" t="str">
        <f>IF(H101="","",VLOOKUP(H101,H$167:I$181,2))</f>
        <v/>
      </c>
      <c r="J101" s="99"/>
      <c r="K101" s="100" t="str">
        <f t="shared" si="31"/>
        <v/>
      </c>
      <c r="L101" s="99"/>
      <c r="M101" s="100" t="str">
        <f t="shared" si="32"/>
        <v/>
      </c>
      <c r="N101" s="99"/>
      <c r="O101" s="100" t="str">
        <f t="shared" si="33"/>
        <v/>
      </c>
      <c r="P101" s="99"/>
      <c r="Q101" s="100" t="str">
        <f t="shared" si="34"/>
        <v/>
      </c>
      <c r="R101" s="99"/>
      <c r="S101" s="100" t="str">
        <f t="shared" si="30"/>
        <v/>
      </c>
      <c r="T101" s="99"/>
      <c r="U101" s="100" t="str">
        <f t="shared" si="26"/>
        <v/>
      </c>
      <c r="V101" s="99"/>
      <c r="W101" s="100" t="str">
        <f t="shared" si="35"/>
        <v/>
      </c>
    </row>
    <row r="102" spans="1:23" ht="15.9" customHeight="1" x14ac:dyDescent="0.2">
      <c r="A102" s="96">
        <v>99</v>
      </c>
      <c r="B102" s="39" t="s">
        <v>455</v>
      </c>
      <c r="C102" s="40">
        <v>2</v>
      </c>
      <c r="D102" s="37" t="s">
        <v>158</v>
      </c>
      <c r="E102" s="104">
        <f t="shared" si="24"/>
        <v>0.5</v>
      </c>
      <c r="F102" s="97">
        <f t="shared" si="25"/>
        <v>97</v>
      </c>
      <c r="G102" s="98">
        <v>0.5</v>
      </c>
      <c r="H102" s="99"/>
      <c r="I102" s="100" t="str">
        <f>IF(H102="","",VLOOKUP(H102,H$167:I$181,2))</f>
        <v/>
      </c>
      <c r="J102" s="99"/>
      <c r="K102" s="100" t="str">
        <f t="shared" si="31"/>
        <v/>
      </c>
      <c r="L102" s="99"/>
      <c r="M102" s="100" t="str">
        <f t="shared" si="32"/>
        <v/>
      </c>
      <c r="N102" s="99"/>
      <c r="O102" s="100" t="str">
        <f t="shared" si="33"/>
        <v/>
      </c>
      <c r="P102" s="99"/>
      <c r="Q102" s="100" t="str">
        <f t="shared" si="34"/>
        <v/>
      </c>
      <c r="R102" s="99"/>
      <c r="S102" s="100" t="str">
        <f t="shared" si="30"/>
        <v/>
      </c>
      <c r="T102" s="99"/>
      <c r="U102" s="100" t="str">
        <f t="shared" si="26"/>
        <v/>
      </c>
      <c r="V102" s="99"/>
      <c r="W102" s="100" t="str">
        <f t="shared" si="35"/>
        <v/>
      </c>
    </row>
    <row r="103" spans="1:23" ht="15.9" customHeight="1" x14ac:dyDescent="0.2">
      <c r="A103" s="96">
        <v>100</v>
      </c>
      <c r="B103" s="39" t="s">
        <v>368</v>
      </c>
      <c r="C103" s="40">
        <v>2</v>
      </c>
      <c r="D103" s="37" t="s">
        <v>158</v>
      </c>
      <c r="E103" s="104">
        <f t="shared" si="24"/>
        <v>0.5</v>
      </c>
      <c r="F103" s="97">
        <f t="shared" si="25"/>
        <v>97</v>
      </c>
      <c r="G103" s="98">
        <v>0.5</v>
      </c>
      <c r="H103" s="99"/>
      <c r="I103" s="100"/>
      <c r="J103" s="99"/>
      <c r="K103" s="100" t="str">
        <f t="shared" si="31"/>
        <v/>
      </c>
      <c r="L103" s="99"/>
      <c r="M103" s="100" t="str">
        <f t="shared" si="32"/>
        <v/>
      </c>
      <c r="N103" s="99"/>
      <c r="O103" s="100" t="str">
        <f t="shared" si="33"/>
        <v/>
      </c>
      <c r="P103" s="99"/>
      <c r="Q103" s="100" t="str">
        <f t="shared" si="34"/>
        <v/>
      </c>
      <c r="R103" s="99"/>
      <c r="S103" s="100" t="str">
        <f t="shared" si="30"/>
        <v/>
      </c>
      <c r="T103" s="99"/>
      <c r="U103" s="100" t="str">
        <f t="shared" si="26"/>
        <v/>
      </c>
      <c r="V103" s="99"/>
      <c r="W103" s="100" t="str">
        <f t="shared" si="35"/>
        <v/>
      </c>
    </row>
    <row r="104" spans="1:23" ht="15.9" customHeight="1" x14ac:dyDescent="0.2">
      <c r="A104" s="96">
        <v>101</v>
      </c>
      <c r="B104" s="39" t="s">
        <v>456</v>
      </c>
      <c r="C104" s="40">
        <v>3</v>
      </c>
      <c r="D104" s="45" t="s">
        <v>457</v>
      </c>
      <c r="E104" s="104">
        <f t="shared" si="24"/>
        <v>0.5</v>
      </c>
      <c r="F104" s="97">
        <f t="shared" si="25"/>
        <v>97</v>
      </c>
      <c r="G104" s="98">
        <v>0.5</v>
      </c>
      <c r="H104" s="99"/>
      <c r="I104" s="100"/>
      <c r="J104" s="99"/>
      <c r="K104" s="100" t="str">
        <f t="shared" si="31"/>
        <v/>
      </c>
      <c r="L104" s="99"/>
      <c r="M104" s="100" t="str">
        <f t="shared" si="32"/>
        <v/>
      </c>
      <c r="N104" s="99"/>
      <c r="O104" s="100" t="str">
        <f t="shared" si="33"/>
        <v/>
      </c>
      <c r="P104" s="99"/>
      <c r="Q104" s="100" t="str">
        <f t="shared" si="34"/>
        <v/>
      </c>
      <c r="R104" s="99"/>
      <c r="S104" s="100" t="str">
        <f t="shared" si="30"/>
        <v/>
      </c>
      <c r="T104" s="99"/>
      <c r="U104" s="100" t="str">
        <f t="shared" si="26"/>
        <v/>
      </c>
      <c r="V104" s="99"/>
      <c r="W104" s="100" t="str">
        <f t="shared" si="35"/>
        <v/>
      </c>
    </row>
    <row r="105" spans="1:23" ht="15.9" customHeight="1" x14ac:dyDescent="0.2">
      <c r="A105" s="96">
        <v>102</v>
      </c>
      <c r="B105" s="39" t="s">
        <v>236</v>
      </c>
      <c r="C105" s="40">
        <v>3</v>
      </c>
      <c r="D105" s="45" t="s">
        <v>178</v>
      </c>
      <c r="E105" s="104">
        <f t="shared" si="24"/>
        <v>0.375</v>
      </c>
      <c r="F105" s="97">
        <f t="shared" si="25"/>
        <v>102</v>
      </c>
      <c r="G105" s="98">
        <v>0.375</v>
      </c>
      <c r="H105" s="99"/>
      <c r="I105" s="100"/>
      <c r="J105" s="99"/>
      <c r="K105" s="100" t="str">
        <f t="shared" si="31"/>
        <v/>
      </c>
      <c r="L105" s="99"/>
      <c r="M105" s="100" t="str">
        <f t="shared" si="32"/>
        <v/>
      </c>
      <c r="N105" s="99"/>
      <c r="O105" s="100" t="str">
        <f t="shared" si="33"/>
        <v/>
      </c>
      <c r="P105" s="99"/>
      <c r="Q105" s="100" t="str">
        <f t="shared" si="34"/>
        <v/>
      </c>
      <c r="R105" s="99"/>
      <c r="S105" s="100" t="str">
        <f t="shared" si="30"/>
        <v/>
      </c>
      <c r="T105" s="99"/>
      <c r="U105" s="100" t="str">
        <f t="shared" si="26"/>
        <v/>
      </c>
      <c r="V105" s="99"/>
      <c r="W105" s="100" t="str">
        <f t="shared" si="35"/>
        <v/>
      </c>
    </row>
    <row r="106" spans="1:23" ht="15.9" customHeight="1" x14ac:dyDescent="0.2">
      <c r="A106" s="96">
        <v>103</v>
      </c>
      <c r="B106" s="39" t="s">
        <v>235</v>
      </c>
      <c r="C106" s="40">
        <v>3</v>
      </c>
      <c r="D106" s="45" t="s">
        <v>178</v>
      </c>
      <c r="E106" s="104">
        <f t="shared" si="24"/>
        <v>0.375</v>
      </c>
      <c r="F106" s="97">
        <f t="shared" si="25"/>
        <v>102</v>
      </c>
      <c r="G106" s="98">
        <v>0.375</v>
      </c>
      <c r="H106" s="99"/>
      <c r="I106" s="100" t="str">
        <f t="shared" ref="I106:I113" si="36">IF(H106="","",VLOOKUP(H106,H$167:I$181,2))</f>
        <v/>
      </c>
      <c r="J106" s="99"/>
      <c r="K106" s="100" t="str">
        <f t="shared" si="31"/>
        <v/>
      </c>
      <c r="L106" s="99"/>
      <c r="M106" s="100" t="str">
        <f t="shared" si="32"/>
        <v/>
      </c>
      <c r="N106" s="99"/>
      <c r="O106" s="100" t="str">
        <f t="shared" si="33"/>
        <v/>
      </c>
      <c r="P106" s="99"/>
      <c r="Q106" s="100" t="str">
        <f t="shared" si="34"/>
        <v/>
      </c>
      <c r="R106" s="99"/>
      <c r="S106" s="100" t="str">
        <f t="shared" si="30"/>
        <v/>
      </c>
      <c r="T106" s="99"/>
      <c r="U106" s="100" t="str">
        <f t="shared" si="26"/>
        <v/>
      </c>
      <c r="V106" s="99"/>
      <c r="W106" s="100" t="str">
        <f t="shared" si="35"/>
        <v/>
      </c>
    </row>
    <row r="107" spans="1:23" ht="15.9" customHeight="1" x14ac:dyDescent="0.2">
      <c r="A107" s="96">
        <v>104</v>
      </c>
      <c r="B107" s="39" t="s">
        <v>278</v>
      </c>
      <c r="C107" s="40">
        <v>2</v>
      </c>
      <c r="D107" s="45" t="s">
        <v>165</v>
      </c>
      <c r="E107" s="104">
        <f t="shared" si="24"/>
        <v>0.375</v>
      </c>
      <c r="F107" s="97">
        <f t="shared" si="25"/>
        <v>102</v>
      </c>
      <c r="G107" s="98">
        <v>0.375</v>
      </c>
      <c r="H107" s="99"/>
      <c r="I107" s="100" t="str">
        <f t="shared" si="36"/>
        <v/>
      </c>
      <c r="J107" s="99"/>
      <c r="K107" s="100" t="str">
        <f t="shared" si="31"/>
        <v/>
      </c>
      <c r="L107" s="99"/>
      <c r="M107" s="100" t="str">
        <f t="shared" si="32"/>
        <v/>
      </c>
      <c r="N107" s="99"/>
      <c r="O107" s="100" t="str">
        <f t="shared" si="33"/>
        <v/>
      </c>
      <c r="P107" s="99"/>
      <c r="Q107" s="100" t="str">
        <f t="shared" si="34"/>
        <v/>
      </c>
      <c r="R107" s="99"/>
      <c r="S107" s="100" t="str">
        <f t="shared" si="30"/>
        <v/>
      </c>
      <c r="T107" s="99"/>
      <c r="U107" s="100" t="str">
        <f t="shared" si="26"/>
        <v/>
      </c>
      <c r="V107" s="99"/>
      <c r="W107" s="100" t="str">
        <f t="shared" si="35"/>
        <v/>
      </c>
    </row>
    <row r="108" spans="1:23" ht="15.9" customHeight="1" x14ac:dyDescent="0.2">
      <c r="A108" s="96">
        <v>105</v>
      </c>
      <c r="B108" s="39" t="s">
        <v>277</v>
      </c>
      <c r="C108" s="40">
        <v>3</v>
      </c>
      <c r="D108" s="45" t="s">
        <v>165</v>
      </c>
      <c r="E108" s="104">
        <f t="shared" si="24"/>
        <v>0.375</v>
      </c>
      <c r="F108" s="97">
        <f t="shared" si="25"/>
        <v>102</v>
      </c>
      <c r="G108" s="98">
        <v>0.375</v>
      </c>
      <c r="H108" s="99"/>
      <c r="I108" s="100" t="str">
        <f t="shared" si="36"/>
        <v/>
      </c>
      <c r="J108" s="99"/>
      <c r="K108" s="100" t="str">
        <f t="shared" si="31"/>
        <v/>
      </c>
      <c r="L108" s="99"/>
      <c r="M108" s="100" t="str">
        <f t="shared" si="32"/>
        <v/>
      </c>
      <c r="N108" s="99"/>
      <c r="O108" s="100" t="str">
        <f t="shared" si="33"/>
        <v/>
      </c>
      <c r="P108" s="99"/>
      <c r="Q108" s="100" t="str">
        <f t="shared" si="34"/>
        <v/>
      </c>
      <c r="R108" s="99"/>
      <c r="S108" s="100" t="str">
        <f t="shared" si="30"/>
        <v/>
      </c>
      <c r="T108" s="99"/>
      <c r="U108" s="100" t="str">
        <f t="shared" si="26"/>
        <v/>
      </c>
      <c r="V108" s="99"/>
      <c r="W108" s="100" t="str">
        <f t="shared" si="35"/>
        <v/>
      </c>
    </row>
    <row r="109" spans="1:23" ht="15.9" customHeight="1" x14ac:dyDescent="0.2">
      <c r="A109" s="96">
        <v>106</v>
      </c>
      <c r="B109" s="39" t="s">
        <v>276</v>
      </c>
      <c r="C109" s="40">
        <v>2</v>
      </c>
      <c r="D109" s="45" t="s">
        <v>165</v>
      </c>
      <c r="E109" s="104">
        <f t="shared" si="24"/>
        <v>0.375</v>
      </c>
      <c r="F109" s="97">
        <f t="shared" si="25"/>
        <v>102</v>
      </c>
      <c r="G109" s="98">
        <v>0.375</v>
      </c>
      <c r="H109" s="99"/>
      <c r="I109" s="100" t="str">
        <f t="shared" si="36"/>
        <v/>
      </c>
      <c r="J109" s="99"/>
      <c r="K109" s="100" t="str">
        <f t="shared" si="31"/>
        <v/>
      </c>
      <c r="L109" s="99"/>
      <c r="M109" s="100" t="str">
        <f t="shared" si="32"/>
        <v/>
      </c>
      <c r="N109" s="99"/>
      <c r="O109" s="100" t="str">
        <f t="shared" si="33"/>
        <v/>
      </c>
      <c r="P109" s="99"/>
      <c r="Q109" s="100" t="str">
        <f t="shared" si="34"/>
        <v/>
      </c>
      <c r="R109" s="99"/>
      <c r="S109" s="100" t="str">
        <f t="shared" si="30"/>
        <v/>
      </c>
      <c r="T109" s="99"/>
      <c r="U109" s="100" t="str">
        <f t="shared" si="26"/>
        <v/>
      </c>
      <c r="V109" s="99"/>
      <c r="W109" s="100" t="str">
        <f t="shared" si="35"/>
        <v/>
      </c>
    </row>
    <row r="110" spans="1:23" ht="15.9" customHeight="1" x14ac:dyDescent="0.2">
      <c r="A110" s="96">
        <v>107</v>
      </c>
      <c r="B110" s="39" t="s">
        <v>275</v>
      </c>
      <c r="C110" s="40">
        <v>3</v>
      </c>
      <c r="D110" s="45" t="s">
        <v>188</v>
      </c>
      <c r="E110" s="104">
        <f t="shared" si="24"/>
        <v>0.375</v>
      </c>
      <c r="F110" s="97">
        <f t="shared" si="25"/>
        <v>102</v>
      </c>
      <c r="G110" s="98">
        <v>0.375</v>
      </c>
      <c r="H110" s="99"/>
      <c r="I110" s="100" t="str">
        <f t="shared" si="36"/>
        <v/>
      </c>
      <c r="J110" s="99"/>
      <c r="K110" s="100" t="str">
        <f t="shared" si="31"/>
        <v/>
      </c>
      <c r="L110" s="99"/>
      <c r="M110" s="100" t="str">
        <f t="shared" si="32"/>
        <v/>
      </c>
      <c r="N110" s="99"/>
      <c r="O110" s="100" t="str">
        <f t="shared" si="33"/>
        <v/>
      </c>
      <c r="P110" s="99"/>
      <c r="Q110" s="100" t="str">
        <f t="shared" si="34"/>
        <v/>
      </c>
      <c r="R110" s="99"/>
      <c r="S110" s="100" t="str">
        <f t="shared" si="30"/>
        <v/>
      </c>
      <c r="T110" s="99"/>
      <c r="U110" s="100" t="str">
        <f t="shared" si="26"/>
        <v/>
      </c>
      <c r="V110" s="99"/>
      <c r="W110" s="100" t="str">
        <f t="shared" si="35"/>
        <v/>
      </c>
    </row>
    <row r="111" spans="1:23" ht="15.9" customHeight="1" x14ac:dyDescent="0.2">
      <c r="A111" s="96">
        <v>108</v>
      </c>
      <c r="B111" s="39" t="s">
        <v>230</v>
      </c>
      <c r="C111" s="40">
        <v>3</v>
      </c>
      <c r="D111" s="45" t="s">
        <v>177</v>
      </c>
      <c r="E111" s="104">
        <f t="shared" si="24"/>
        <v>0.375</v>
      </c>
      <c r="F111" s="97">
        <f t="shared" si="25"/>
        <v>102</v>
      </c>
      <c r="G111" s="98">
        <v>0.375</v>
      </c>
      <c r="H111" s="99"/>
      <c r="I111" s="100" t="str">
        <f t="shared" si="36"/>
        <v/>
      </c>
      <c r="J111" s="99"/>
      <c r="K111" s="100" t="str">
        <f t="shared" si="31"/>
        <v/>
      </c>
      <c r="L111" s="99"/>
      <c r="M111" s="100" t="str">
        <f t="shared" si="32"/>
        <v/>
      </c>
      <c r="N111" s="99"/>
      <c r="O111" s="100" t="str">
        <f t="shared" si="33"/>
        <v/>
      </c>
      <c r="P111" s="99"/>
      <c r="Q111" s="100" t="str">
        <f t="shared" si="34"/>
        <v/>
      </c>
      <c r="R111" s="99"/>
      <c r="S111" s="100" t="str">
        <f t="shared" si="30"/>
        <v/>
      </c>
      <c r="T111" s="99"/>
      <c r="U111" s="100" t="str">
        <f t="shared" si="26"/>
        <v/>
      </c>
      <c r="V111" s="99"/>
      <c r="W111" s="100" t="str">
        <f t="shared" si="35"/>
        <v/>
      </c>
    </row>
    <row r="112" spans="1:23" ht="15.9" customHeight="1" x14ac:dyDescent="0.2">
      <c r="A112" s="96">
        <v>109</v>
      </c>
      <c r="B112" s="39" t="s">
        <v>163</v>
      </c>
      <c r="C112" s="40">
        <v>3</v>
      </c>
      <c r="D112" s="45" t="s">
        <v>164</v>
      </c>
      <c r="E112" s="104">
        <f t="shared" si="24"/>
        <v>0.375</v>
      </c>
      <c r="F112" s="97">
        <f t="shared" si="25"/>
        <v>102</v>
      </c>
      <c r="G112" s="98">
        <v>0.375</v>
      </c>
      <c r="H112" s="99"/>
      <c r="I112" s="100" t="str">
        <f t="shared" si="36"/>
        <v/>
      </c>
      <c r="J112" s="99"/>
      <c r="K112" s="100" t="str">
        <f t="shared" si="31"/>
        <v/>
      </c>
      <c r="L112" s="99"/>
      <c r="M112" s="100" t="str">
        <f t="shared" si="32"/>
        <v/>
      </c>
      <c r="N112" s="99"/>
      <c r="O112" s="100" t="str">
        <f t="shared" si="33"/>
        <v/>
      </c>
      <c r="P112" s="99"/>
      <c r="Q112" s="100" t="str">
        <f t="shared" si="34"/>
        <v/>
      </c>
      <c r="R112" s="99"/>
      <c r="S112" s="100" t="str">
        <f t="shared" si="30"/>
        <v/>
      </c>
      <c r="T112" s="99"/>
      <c r="U112" s="100" t="str">
        <f t="shared" si="26"/>
        <v/>
      </c>
      <c r="V112" s="99"/>
      <c r="W112" s="100" t="str">
        <f t="shared" si="35"/>
        <v/>
      </c>
    </row>
    <row r="113" spans="1:23" ht="15.9" customHeight="1" x14ac:dyDescent="0.2">
      <c r="A113" s="96">
        <v>110</v>
      </c>
      <c r="B113" s="39" t="s">
        <v>229</v>
      </c>
      <c r="C113" s="40">
        <v>3</v>
      </c>
      <c r="D113" s="45"/>
      <c r="E113" s="104">
        <f t="shared" si="24"/>
        <v>0.375</v>
      </c>
      <c r="F113" s="97">
        <f t="shared" si="25"/>
        <v>102</v>
      </c>
      <c r="G113" s="98">
        <v>0.375</v>
      </c>
      <c r="H113" s="99"/>
      <c r="I113" s="100" t="str">
        <f t="shared" si="36"/>
        <v/>
      </c>
      <c r="J113" s="99"/>
      <c r="K113" s="100" t="str">
        <f t="shared" si="31"/>
        <v/>
      </c>
      <c r="L113" s="99"/>
      <c r="M113" s="100" t="str">
        <f t="shared" si="32"/>
        <v/>
      </c>
      <c r="N113" s="99"/>
      <c r="O113" s="100" t="str">
        <f t="shared" si="33"/>
        <v/>
      </c>
      <c r="P113" s="99"/>
      <c r="Q113" s="100" t="str">
        <f t="shared" si="34"/>
        <v/>
      </c>
      <c r="R113" s="99"/>
      <c r="S113" s="100" t="str">
        <f t="shared" si="30"/>
        <v/>
      </c>
      <c r="T113" s="99"/>
      <c r="U113" s="100" t="str">
        <f t="shared" si="26"/>
        <v/>
      </c>
      <c r="V113" s="99"/>
      <c r="W113" s="100" t="str">
        <f t="shared" si="35"/>
        <v/>
      </c>
    </row>
    <row r="114" spans="1:23" ht="15.9" customHeight="1" x14ac:dyDescent="0.2">
      <c r="A114" s="96">
        <v>111</v>
      </c>
      <c r="B114" s="39" t="s">
        <v>458</v>
      </c>
      <c r="C114" s="40">
        <v>3</v>
      </c>
      <c r="D114" s="45" t="s">
        <v>178</v>
      </c>
      <c r="E114" s="104">
        <f t="shared" si="24"/>
        <v>0.25</v>
      </c>
      <c r="F114" s="97">
        <f t="shared" si="25"/>
        <v>111</v>
      </c>
      <c r="G114" s="98">
        <v>0.25</v>
      </c>
      <c r="H114" s="99"/>
      <c r="I114" s="100"/>
      <c r="J114" s="99"/>
      <c r="K114" s="100" t="str">
        <f t="shared" si="31"/>
        <v/>
      </c>
      <c r="L114" s="99"/>
      <c r="M114" s="100" t="str">
        <f t="shared" si="32"/>
        <v/>
      </c>
      <c r="N114" s="99"/>
      <c r="O114" s="100" t="str">
        <f t="shared" si="33"/>
        <v/>
      </c>
      <c r="P114" s="99"/>
      <c r="Q114" s="100" t="str">
        <f t="shared" si="34"/>
        <v/>
      </c>
      <c r="R114" s="99"/>
      <c r="S114" s="100" t="str">
        <f t="shared" si="30"/>
        <v/>
      </c>
      <c r="T114" s="99"/>
      <c r="U114" s="100" t="str">
        <f t="shared" si="26"/>
        <v/>
      </c>
      <c r="V114" s="99"/>
      <c r="W114" s="100" t="str">
        <f t="shared" si="35"/>
        <v/>
      </c>
    </row>
    <row r="115" spans="1:23" ht="15.9" customHeight="1" x14ac:dyDescent="0.2">
      <c r="A115" s="96">
        <v>112</v>
      </c>
      <c r="B115" s="39" t="s">
        <v>459</v>
      </c>
      <c r="C115" s="2">
        <v>3</v>
      </c>
      <c r="D115" s="37" t="s">
        <v>178</v>
      </c>
      <c r="E115" s="104">
        <f t="shared" si="24"/>
        <v>0.25</v>
      </c>
      <c r="F115" s="97">
        <f t="shared" si="25"/>
        <v>111</v>
      </c>
      <c r="G115" s="98">
        <v>0.25</v>
      </c>
      <c r="H115" s="99"/>
      <c r="I115" s="100" t="str">
        <f>IF(H115="","",VLOOKUP(H115,H$167:I$181,2))</f>
        <v/>
      </c>
      <c r="J115" s="99"/>
      <c r="K115" s="100" t="str">
        <f t="shared" si="31"/>
        <v/>
      </c>
      <c r="L115" s="99"/>
      <c r="M115" s="100" t="str">
        <f t="shared" si="32"/>
        <v/>
      </c>
      <c r="N115" s="99"/>
      <c r="O115" s="100" t="str">
        <f t="shared" si="33"/>
        <v/>
      </c>
      <c r="P115" s="99"/>
      <c r="Q115" s="100" t="str">
        <f t="shared" si="34"/>
        <v/>
      </c>
      <c r="R115" s="99"/>
      <c r="S115" s="100" t="str">
        <f t="shared" si="30"/>
        <v/>
      </c>
      <c r="T115" s="99"/>
      <c r="U115" s="100" t="str">
        <f t="shared" si="26"/>
        <v/>
      </c>
      <c r="V115" s="99"/>
      <c r="W115" s="100" t="str">
        <f t="shared" si="35"/>
        <v/>
      </c>
    </row>
    <row r="116" spans="1:23" ht="15.9" customHeight="1" x14ac:dyDescent="0.2">
      <c r="A116" s="96">
        <v>113</v>
      </c>
      <c r="B116" s="39" t="s">
        <v>460</v>
      </c>
      <c r="C116" s="40">
        <v>3</v>
      </c>
      <c r="D116" s="37" t="s">
        <v>143</v>
      </c>
      <c r="E116" s="104">
        <f t="shared" si="24"/>
        <v>0.25</v>
      </c>
      <c r="F116" s="97">
        <f t="shared" si="25"/>
        <v>111</v>
      </c>
      <c r="G116" s="98">
        <v>0.25</v>
      </c>
      <c r="H116" s="99"/>
      <c r="I116" s="100" t="str">
        <f>IF(H116="","",VLOOKUP(H116,H$167:I$181,2))</f>
        <v/>
      </c>
      <c r="J116" s="99"/>
      <c r="K116" s="100" t="str">
        <f t="shared" si="31"/>
        <v/>
      </c>
      <c r="L116" s="99"/>
      <c r="M116" s="100" t="str">
        <f t="shared" si="32"/>
        <v/>
      </c>
      <c r="N116" s="99"/>
      <c r="O116" s="100" t="str">
        <f t="shared" si="33"/>
        <v/>
      </c>
      <c r="P116" s="99"/>
      <c r="Q116" s="100" t="str">
        <f t="shared" si="34"/>
        <v/>
      </c>
      <c r="R116" s="99"/>
      <c r="S116" s="100" t="str">
        <f t="shared" si="30"/>
        <v/>
      </c>
      <c r="T116" s="99"/>
      <c r="U116" s="100" t="str">
        <f t="shared" si="26"/>
        <v/>
      </c>
      <c r="V116" s="99"/>
      <c r="W116" s="100" t="str">
        <f t="shared" si="35"/>
        <v/>
      </c>
    </row>
    <row r="117" spans="1:23" ht="15.9" customHeight="1" x14ac:dyDescent="0.2">
      <c r="A117" s="96">
        <v>114</v>
      </c>
      <c r="B117" s="39" t="s">
        <v>461</v>
      </c>
      <c r="C117" s="40">
        <v>2</v>
      </c>
      <c r="D117" s="45" t="s">
        <v>262</v>
      </c>
      <c r="E117" s="104">
        <f t="shared" si="24"/>
        <v>0.25</v>
      </c>
      <c r="F117" s="97">
        <f t="shared" si="25"/>
        <v>111</v>
      </c>
      <c r="G117" s="98">
        <v>0.25</v>
      </c>
      <c r="H117" s="99"/>
      <c r="I117" s="100" t="str">
        <f>IF(H117="","",VLOOKUP(H117,H$167:I$181,2))</f>
        <v/>
      </c>
      <c r="J117" s="99"/>
      <c r="K117" s="100" t="str">
        <f t="shared" si="31"/>
        <v/>
      </c>
      <c r="L117" s="99"/>
      <c r="M117" s="100" t="str">
        <f t="shared" si="32"/>
        <v/>
      </c>
      <c r="N117" s="99"/>
      <c r="O117" s="100" t="str">
        <f t="shared" si="33"/>
        <v/>
      </c>
      <c r="P117" s="99"/>
      <c r="Q117" s="100" t="str">
        <f t="shared" si="34"/>
        <v/>
      </c>
      <c r="R117" s="99"/>
      <c r="S117" s="100" t="str">
        <f t="shared" si="30"/>
        <v/>
      </c>
      <c r="T117" s="99"/>
      <c r="U117" s="100" t="str">
        <f t="shared" si="26"/>
        <v/>
      </c>
      <c r="V117" s="99"/>
      <c r="W117" s="100" t="str">
        <f t="shared" si="35"/>
        <v/>
      </c>
    </row>
    <row r="118" spans="1:23" ht="15.9" customHeight="1" x14ac:dyDescent="0.2">
      <c r="A118" s="96">
        <v>115</v>
      </c>
      <c r="B118" s="39" t="s">
        <v>462</v>
      </c>
      <c r="C118" s="40">
        <v>2</v>
      </c>
      <c r="D118" s="45" t="s">
        <v>262</v>
      </c>
      <c r="E118" s="104">
        <f t="shared" si="24"/>
        <v>0.25</v>
      </c>
      <c r="F118" s="97">
        <f t="shared" si="25"/>
        <v>111</v>
      </c>
      <c r="G118" s="98">
        <v>0.25</v>
      </c>
      <c r="H118" s="99"/>
      <c r="I118" s="100" t="str">
        <f>IF(H118="","",VLOOKUP(H118,H$167:I$181,2))</f>
        <v/>
      </c>
      <c r="J118" s="99"/>
      <c r="K118" s="100" t="str">
        <f t="shared" si="31"/>
        <v/>
      </c>
      <c r="L118" s="99"/>
      <c r="M118" s="100" t="str">
        <f t="shared" si="32"/>
        <v/>
      </c>
      <c r="N118" s="99"/>
      <c r="O118" s="100" t="str">
        <f t="shared" si="33"/>
        <v/>
      </c>
      <c r="P118" s="99"/>
      <c r="Q118" s="100" t="str">
        <f t="shared" si="34"/>
        <v/>
      </c>
      <c r="R118" s="99"/>
      <c r="S118" s="100" t="str">
        <f t="shared" si="30"/>
        <v/>
      </c>
      <c r="T118" s="99"/>
      <c r="U118" s="100" t="str">
        <f t="shared" si="26"/>
        <v/>
      </c>
      <c r="V118" s="99"/>
      <c r="W118" s="100" t="str">
        <f t="shared" si="35"/>
        <v/>
      </c>
    </row>
    <row r="119" spans="1:23" ht="15.9" customHeight="1" x14ac:dyDescent="0.2">
      <c r="A119" s="96">
        <v>116</v>
      </c>
      <c r="B119" s="39" t="s">
        <v>463</v>
      </c>
      <c r="C119" s="40">
        <v>3</v>
      </c>
      <c r="D119" s="45" t="s">
        <v>143</v>
      </c>
      <c r="E119" s="104">
        <f t="shared" si="24"/>
        <v>0.25</v>
      </c>
      <c r="F119" s="97">
        <f t="shared" si="25"/>
        <v>111</v>
      </c>
      <c r="G119" s="98">
        <v>0.25</v>
      </c>
      <c r="H119" s="99"/>
      <c r="I119" s="100"/>
      <c r="J119" s="99"/>
      <c r="K119" s="100" t="str">
        <f t="shared" si="31"/>
        <v/>
      </c>
      <c r="L119" s="99"/>
      <c r="M119" s="100" t="str">
        <f t="shared" si="32"/>
        <v/>
      </c>
      <c r="N119" s="99"/>
      <c r="O119" s="100" t="str">
        <f t="shared" si="33"/>
        <v/>
      </c>
      <c r="P119" s="99"/>
      <c r="Q119" s="100" t="str">
        <f t="shared" si="34"/>
        <v/>
      </c>
      <c r="R119" s="99"/>
      <c r="S119" s="100" t="str">
        <f t="shared" si="30"/>
        <v/>
      </c>
      <c r="T119" s="99"/>
      <c r="U119" s="100" t="str">
        <f t="shared" si="26"/>
        <v/>
      </c>
      <c r="V119" s="99"/>
      <c r="W119" s="100" t="str">
        <f t="shared" si="35"/>
        <v/>
      </c>
    </row>
    <row r="120" spans="1:23" ht="15.9" customHeight="1" x14ac:dyDescent="0.2">
      <c r="A120" s="96">
        <v>117</v>
      </c>
      <c r="B120" s="39" t="s">
        <v>464</v>
      </c>
      <c r="C120" s="40">
        <v>3</v>
      </c>
      <c r="D120" s="45" t="s">
        <v>176</v>
      </c>
      <c r="E120" s="104">
        <f t="shared" si="24"/>
        <v>0.25</v>
      </c>
      <c r="F120" s="97">
        <f t="shared" si="25"/>
        <v>111</v>
      </c>
      <c r="G120" s="98">
        <v>0.25</v>
      </c>
      <c r="H120" s="99"/>
      <c r="I120" s="100" t="str">
        <f>IF(H120="","",VLOOKUP(H120,H$167:I$181,2))</f>
        <v/>
      </c>
      <c r="J120" s="99"/>
      <c r="K120" s="100" t="str">
        <f t="shared" si="31"/>
        <v/>
      </c>
      <c r="L120" s="99"/>
      <c r="M120" s="100" t="str">
        <f t="shared" si="32"/>
        <v/>
      </c>
      <c r="N120" s="99"/>
      <c r="O120" s="100" t="str">
        <f t="shared" si="33"/>
        <v/>
      </c>
      <c r="P120" s="99"/>
      <c r="Q120" s="100" t="str">
        <f t="shared" si="34"/>
        <v/>
      </c>
      <c r="R120" s="99"/>
      <c r="S120" s="100" t="str">
        <f t="shared" si="30"/>
        <v/>
      </c>
      <c r="T120" s="99"/>
      <c r="U120" s="100" t="str">
        <f t="shared" si="26"/>
        <v/>
      </c>
      <c r="V120" s="99"/>
      <c r="W120" s="100" t="str">
        <f t="shared" si="35"/>
        <v/>
      </c>
    </row>
    <row r="121" spans="1:23" ht="15.9" customHeight="1" x14ac:dyDescent="0.2">
      <c r="A121" s="96">
        <v>118</v>
      </c>
      <c r="B121" s="39" t="s">
        <v>465</v>
      </c>
      <c r="C121" s="40">
        <v>3</v>
      </c>
      <c r="D121" s="45" t="s">
        <v>176</v>
      </c>
      <c r="E121" s="104">
        <f t="shared" si="24"/>
        <v>0.25</v>
      </c>
      <c r="F121" s="97">
        <f t="shared" si="25"/>
        <v>111</v>
      </c>
      <c r="G121" s="98">
        <v>0.25</v>
      </c>
      <c r="H121" s="99"/>
      <c r="I121" s="100" t="str">
        <f>IF(H121="","",VLOOKUP(H121,H$167:I$181,2))</f>
        <v/>
      </c>
      <c r="J121" s="99"/>
      <c r="K121" s="100" t="str">
        <f t="shared" si="31"/>
        <v/>
      </c>
      <c r="L121" s="99"/>
      <c r="M121" s="100" t="str">
        <f t="shared" si="32"/>
        <v/>
      </c>
      <c r="N121" s="99"/>
      <c r="O121" s="100" t="str">
        <f t="shared" si="33"/>
        <v/>
      </c>
      <c r="P121" s="99"/>
      <c r="Q121" s="100" t="str">
        <f t="shared" si="34"/>
        <v/>
      </c>
      <c r="R121" s="99"/>
      <c r="S121" s="100" t="str">
        <f t="shared" si="30"/>
        <v/>
      </c>
      <c r="T121" s="99"/>
      <c r="U121" s="100" t="str">
        <f t="shared" si="26"/>
        <v/>
      </c>
      <c r="V121" s="99"/>
      <c r="W121" s="100" t="str">
        <f t="shared" si="35"/>
        <v/>
      </c>
    </row>
    <row r="122" spans="1:23" ht="15.9" customHeight="1" x14ac:dyDescent="0.2">
      <c r="A122" s="96">
        <v>119</v>
      </c>
      <c r="B122" s="39" t="s">
        <v>356</v>
      </c>
      <c r="C122" s="40">
        <v>2</v>
      </c>
      <c r="D122" s="45" t="s">
        <v>183</v>
      </c>
      <c r="E122" s="104">
        <f t="shared" si="24"/>
        <v>0.25</v>
      </c>
      <c r="F122" s="97">
        <f t="shared" si="25"/>
        <v>111</v>
      </c>
      <c r="G122" s="98">
        <v>0.25</v>
      </c>
      <c r="H122" s="99"/>
      <c r="I122" s="100"/>
      <c r="J122" s="99"/>
      <c r="K122" s="100"/>
      <c r="L122" s="99"/>
      <c r="M122" s="100"/>
      <c r="N122" s="99"/>
      <c r="O122" s="100"/>
      <c r="P122" s="99"/>
      <c r="Q122" s="100"/>
      <c r="R122" s="99"/>
      <c r="S122" s="100"/>
      <c r="T122" s="99"/>
      <c r="U122" s="100" t="str">
        <f t="shared" si="26"/>
        <v/>
      </c>
      <c r="V122" s="99"/>
      <c r="W122" s="100"/>
    </row>
    <row r="123" spans="1:23" ht="15.9" customHeight="1" x14ac:dyDescent="0.2">
      <c r="A123" s="96">
        <v>120</v>
      </c>
      <c r="B123" s="39" t="s">
        <v>335</v>
      </c>
      <c r="C123" s="102">
        <v>2</v>
      </c>
      <c r="D123" s="45" t="s">
        <v>183</v>
      </c>
      <c r="E123" s="104">
        <f t="shared" si="24"/>
        <v>0.25</v>
      </c>
      <c r="F123" s="97">
        <f t="shared" si="25"/>
        <v>111</v>
      </c>
      <c r="G123" s="98">
        <v>0.25</v>
      </c>
      <c r="H123" s="99"/>
      <c r="I123" s="100"/>
      <c r="J123" s="99"/>
      <c r="K123" s="100"/>
      <c r="L123" s="99"/>
      <c r="M123" s="100"/>
      <c r="N123" s="99"/>
      <c r="O123" s="100"/>
      <c r="P123" s="99"/>
      <c r="Q123" s="100"/>
      <c r="R123" s="99"/>
      <c r="S123" s="100"/>
      <c r="T123" s="99"/>
      <c r="U123" s="100" t="str">
        <f t="shared" si="26"/>
        <v/>
      </c>
      <c r="V123" s="99"/>
      <c r="W123" s="100"/>
    </row>
    <row r="124" spans="1:23" ht="15.9" customHeight="1" x14ac:dyDescent="0.2">
      <c r="A124" s="96">
        <v>121</v>
      </c>
      <c r="B124" s="39" t="s">
        <v>466</v>
      </c>
      <c r="C124" s="40">
        <v>2</v>
      </c>
      <c r="D124" s="37" t="s">
        <v>143</v>
      </c>
      <c r="E124" s="104">
        <f t="shared" si="24"/>
        <v>0.25</v>
      </c>
      <c r="F124" s="97">
        <f t="shared" si="25"/>
        <v>111</v>
      </c>
      <c r="G124" s="98">
        <v>0.25</v>
      </c>
      <c r="H124" s="99"/>
      <c r="I124" s="100" t="str">
        <f>IF(H124="","",VLOOKUP(H124,H$167:I$181,2))</f>
        <v/>
      </c>
      <c r="J124" s="99"/>
      <c r="K124" s="100" t="str">
        <f t="shared" ref="K124:K164" si="37">IF(J124="","",VLOOKUP(J124,J$167:K$181,2))</f>
        <v/>
      </c>
      <c r="L124" s="99"/>
      <c r="M124" s="100" t="str">
        <f>IF(L124="","",VLOOKUP(L124,L$167:M$181,2))</f>
        <v/>
      </c>
      <c r="N124" s="99"/>
      <c r="O124" s="100" t="str">
        <f>IF(N124="","",VLOOKUP(N124,N$167:O$181,2))</f>
        <v/>
      </c>
      <c r="P124" s="99"/>
      <c r="Q124" s="100" t="str">
        <f>IF(P124="","",VLOOKUP(P124,P$167:Q$181,2))</f>
        <v/>
      </c>
      <c r="R124" s="99"/>
      <c r="S124" s="100" t="str">
        <f>IF(R124="","",VLOOKUP(R124,R$167:S$181,2))</f>
        <v/>
      </c>
      <c r="T124" s="99"/>
      <c r="U124" s="100" t="str">
        <f t="shared" si="26"/>
        <v/>
      </c>
      <c r="V124" s="99"/>
      <c r="W124" s="100" t="str">
        <f>IF(V124="","",VLOOKUP(V124,V$167:W$181,2))</f>
        <v/>
      </c>
    </row>
    <row r="125" spans="1:23" ht="15.9" customHeight="1" x14ac:dyDescent="0.2">
      <c r="A125" s="96">
        <v>122</v>
      </c>
      <c r="B125" s="39" t="s">
        <v>363</v>
      </c>
      <c r="C125" s="40">
        <v>3</v>
      </c>
      <c r="D125" s="45" t="s">
        <v>143</v>
      </c>
      <c r="E125" s="104">
        <f t="shared" si="24"/>
        <v>0.25</v>
      </c>
      <c r="F125" s="97">
        <f t="shared" si="25"/>
        <v>111</v>
      </c>
      <c r="G125" s="98">
        <v>0.25</v>
      </c>
      <c r="H125" s="99"/>
      <c r="I125" s="100" t="str">
        <f>IF(H125="","",VLOOKUP(H125,H$167:I$181,2))</f>
        <v/>
      </c>
      <c r="J125" s="99"/>
      <c r="K125" s="100" t="str">
        <f t="shared" si="37"/>
        <v/>
      </c>
      <c r="L125" s="99"/>
      <c r="M125" s="100" t="str">
        <f>IF(L125="","",VLOOKUP(L125,L$167:M$181,2))</f>
        <v/>
      </c>
      <c r="N125" s="99"/>
      <c r="O125" s="100" t="str">
        <f>IF(N125="","",VLOOKUP(N125,N$167:O$181,2))</f>
        <v/>
      </c>
      <c r="P125" s="99"/>
      <c r="Q125" s="100" t="str">
        <f>IF(P125="","",VLOOKUP(P125,P$167:Q$181,2))</f>
        <v/>
      </c>
      <c r="R125" s="99"/>
      <c r="S125" s="100" t="str">
        <f>IF(R125="","",VLOOKUP(R125,R$167:S$181,2))</f>
        <v/>
      </c>
      <c r="T125" s="99"/>
      <c r="U125" s="100" t="str">
        <f t="shared" si="26"/>
        <v/>
      </c>
      <c r="V125" s="99"/>
      <c r="W125" s="100" t="str">
        <f>IF(V125="","",VLOOKUP(V125,V$167:W$181,2))</f>
        <v/>
      </c>
    </row>
    <row r="126" spans="1:23" ht="15.9" customHeight="1" x14ac:dyDescent="0.2">
      <c r="A126" s="96">
        <v>123</v>
      </c>
      <c r="B126" s="39" t="s">
        <v>467</v>
      </c>
      <c r="C126" s="40">
        <v>3</v>
      </c>
      <c r="D126" s="45" t="s">
        <v>176</v>
      </c>
      <c r="E126" s="104">
        <f t="shared" si="24"/>
        <v>0.25</v>
      </c>
      <c r="F126" s="97">
        <f t="shared" si="25"/>
        <v>111</v>
      </c>
      <c r="G126" s="98">
        <v>0.25</v>
      </c>
      <c r="H126" s="99"/>
      <c r="I126" s="100" t="str">
        <f>IF(H126="","",VLOOKUP(H126,H$167:I$181,2))</f>
        <v/>
      </c>
      <c r="J126" s="99"/>
      <c r="K126" s="100" t="str">
        <f t="shared" si="37"/>
        <v/>
      </c>
      <c r="L126" s="99"/>
      <c r="M126" s="100" t="str">
        <f>IF(L126="","",VLOOKUP(L126,L$167:M$181,2))</f>
        <v/>
      </c>
      <c r="N126" s="99"/>
      <c r="O126" s="100" t="str">
        <f>IF(N126="","",VLOOKUP(N126,N$167:O$181,2))</f>
        <v/>
      </c>
      <c r="P126" s="99"/>
      <c r="Q126" s="100" t="str">
        <f>IF(P126="","",VLOOKUP(P126,P$167:Q$181,2))</f>
        <v/>
      </c>
      <c r="R126" s="99"/>
      <c r="S126" s="100" t="str">
        <f>IF(R126="","",VLOOKUP(R126,R$167:S$181,2))</f>
        <v/>
      </c>
      <c r="T126" s="99"/>
      <c r="U126" s="100" t="str">
        <f t="shared" si="26"/>
        <v/>
      </c>
      <c r="V126" s="99"/>
      <c r="W126" s="100" t="str">
        <f>IF(V126="","",VLOOKUP(V126,V$167:W$181,2))</f>
        <v/>
      </c>
    </row>
    <row r="127" spans="1:23" ht="15.9" customHeight="1" x14ac:dyDescent="0.2">
      <c r="A127" s="96">
        <v>124</v>
      </c>
      <c r="B127" s="39" t="s">
        <v>232</v>
      </c>
      <c r="C127" s="40">
        <v>3</v>
      </c>
      <c r="D127" s="45"/>
      <c r="E127" s="104">
        <f t="shared" si="24"/>
        <v>0.25</v>
      </c>
      <c r="F127" s="97">
        <f t="shared" si="25"/>
        <v>111</v>
      </c>
      <c r="G127" s="98">
        <v>0.25</v>
      </c>
      <c r="H127" s="99"/>
      <c r="I127" s="100"/>
      <c r="J127" s="99"/>
      <c r="K127" s="100" t="str">
        <f t="shared" si="37"/>
        <v/>
      </c>
      <c r="L127" s="99"/>
      <c r="M127" s="100"/>
      <c r="N127" s="99"/>
      <c r="O127" s="100"/>
      <c r="P127" s="99"/>
      <c r="Q127" s="100"/>
      <c r="R127" s="99"/>
      <c r="S127" s="100"/>
      <c r="T127" s="99"/>
      <c r="U127" s="100" t="str">
        <f t="shared" si="26"/>
        <v/>
      </c>
      <c r="V127" s="99"/>
      <c r="W127" s="100"/>
    </row>
    <row r="128" spans="1:23" ht="15.9" customHeight="1" x14ac:dyDescent="0.2">
      <c r="A128" s="96">
        <v>125</v>
      </c>
      <c r="B128" s="39" t="s">
        <v>231</v>
      </c>
      <c r="C128" s="40">
        <v>3</v>
      </c>
      <c r="D128" s="45"/>
      <c r="E128" s="104">
        <f t="shared" si="24"/>
        <v>0.25</v>
      </c>
      <c r="F128" s="97">
        <f t="shared" si="25"/>
        <v>111</v>
      </c>
      <c r="G128" s="98">
        <v>0.25</v>
      </c>
      <c r="H128" s="99"/>
      <c r="I128" s="100" t="str">
        <f>IF(H128="","",VLOOKUP(H128,H$167:I$181,2))</f>
        <v/>
      </c>
      <c r="J128" s="99"/>
      <c r="K128" s="100" t="str">
        <f t="shared" si="37"/>
        <v/>
      </c>
      <c r="L128" s="99"/>
      <c r="M128" s="100" t="str">
        <f>IF(L128="","",VLOOKUP(L128,L$167:M$181,2))</f>
        <v/>
      </c>
      <c r="N128" s="99"/>
      <c r="O128" s="100" t="str">
        <f>IF(N128="","",VLOOKUP(N128,N$167:O$181,2))</f>
        <v/>
      </c>
      <c r="P128" s="99"/>
      <c r="Q128" s="100" t="str">
        <f>IF(P128="","",VLOOKUP(P128,P$167:Q$181,2))</f>
        <v/>
      </c>
      <c r="R128" s="99"/>
      <c r="S128" s="100" t="str">
        <f>IF(R128="","",VLOOKUP(R128,R$167:S$181,2))</f>
        <v/>
      </c>
      <c r="T128" s="99"/>
      <c r="U128" s="100" t="str">
        <f t="shared" si="26"/>
        <v/>
      </c>
      <c r="V128" s="99"/>
      <c r="W128" s="100" t="str">
        <f>IF(V128="","",VLOOKUP(V128,V$167:W$181,2))</f>
        <v/>
      </c>
    </row>
    <row r="129" spans="1:23" ht="15.9" customHeight="1" x14ac:dyDescent="0.2">
      <c r="A129" s="96">
        <v>126</v>
      </c>
      <c r="B129" s="39" t="s">
        <v>468</v>
      </c>
      <c r="C129" s="40" t="s">
        <v>147</v>
      </c>
      <c r="D129" s="45" t="s">
        <v>469</v>
      </c>
      <c r="E129" s="104">
        <f t="shared" si="24"/>
        <v>0</v>
      </c>
      <c r="F129" s="97">
        <f t="shared" si="25"/>
        <v>126</v>
      </c>
      <c r="G129" s="98">
        <v>0</v>
      </c>
      <c r="H129" s="99"/>
      <c r="I129" s="100" t="str">
        <f>IF(H129="","",VLOOKUP(H129,H$167:I$181,2))</f>
        <v/>
      </c>
      <c r="J129" s="99"/>
      <c r="K129" s="100" t="str">
        <f t="shared" si="37"/>
        <v/>
      </c>
      <c r="L129" s="99"/>
      <c r="M129" s="100" t="str">
        <f>IF(L129="","",VLOOKUP(L129,L$167:M$181,2))</f>
        <v/>
      </c>
      <c r="N129" s="99"/>
      <c r="O129" s="100" t="str">
        <f>IF(N129="","",VLOOKUP(N129,N$167:O$181,2))</f>
        <v/>
      </c>
      <c r="P129" s="99"/>
      <c r="Q129" s="100" t="str">
        <f>IF(P129="","",VLOOKUP(P129,P$167:Q$181,2))</f>
        <v/>
      </c>
      <c r="R129" s="99"/>
      <c r="S129" s="100" t="str">
        <f>IF(R129="","",VLOOKUP(R129,R$167:S$181,2))</f>
        <v/>
      </c>
      <c r="T129" s="99"/>
      <c r="U129" s="100" t="str">
        <f t="shared" si="26"/>
        <v/>
      </c>
      <c r="V129" s="99"/>
      <c r="W129" s="100" t="str">
        <f>IF(V129="","",VLOOKUP(V129,V$167:W$181,2))</f>
        <v/>
      </c>
    </row>
    <row r="130" spans="1:23" ht="15.9" customHeight="1" x14ac:dyDescent="0.2">
      <c r="A130" s="299">
        <v>127</v>
      </c>
      <c r="B130" s="39"/>
      <c r="C130" s="40"/>
      <c r="D130" s="45"/>
      <c r="E130" s="104">
        <f t="shared" si="24"/>
        <v>0</v>
      </c>
      <c r="F130" s="97">
        <f t="shared" si="25"/>
        <v>126</v>
      </c>
      <c r="G130" s="98"/>
      <c r="H130" s="99"/>
      <c r="I130" s="100" t="str">
        <f>IF(H130="","",VLOOKUP(H130,H$167:I$181,2))</f>
        <v/>
      </c>
      <c r="J130" s="99"/>
      <c r="K130" s="100" t="str">
        <f t="shared" si="37"/>
        <v/>
      </c>
      <c r="L130" s="99"/>
      <c r="M130" s="100" t="str">
        <f>IF(L130="","",VLOOKUP(L130,L$167:M$181,2))</f>
        <v/>
      </c>
      <c r="N130" s="99"/>
      <c r="O130" s="100" t="str">
        <f>IF(N130="","",VLOOKUP(N130,N$167:O$181,2))</f>
        <v/>
      </c>
      <c r="P130" s="99"/>
      <c r="Q130" s="100" t="str">
        <f>IF(P130="","",VLOOKUP(P130,P$167:Q$181,2))</f>
        <v/>
      </c>
      <c r="R130" s="99"/>
      <c r="S130" s="100" t="str">
        <f>IF(R130="","",VLOOKUP(R130,R$167:S$181,2))</f>
        <v/>
      </c>
      <c r="T130" s="99"/>
      <c r="U130" s="100" t="str">
        <f t="shared" si="26"/>
        <v/>
      </c>
      <c r="V130" s="99"/>
      <c r="W130" s="100" t="str">
        <f>IF(V130="","",VLOOKUP(V130,V$167:W$181,2))</f>
        <v/>
      </c>
    </row>
    <row r="131" spans="1:23" ht="15.9" customHeight="1" x14ac:dyDescent="0.2">
      <c r="A131" s="300">
        <v>128</v>
      </c>
      <c r="B131" s="39"/>
      <c r="C131" s="40"/>
      <c r="D131" s="45"/>
      <c r="E131" s="104">
        <f t="shared" si="24"/>
        <v>0</v>
      </c>
      <c r="F131" s="97">
        <f t="shared" si="25"/>
        <v>126</v>
      </c>
      <c r="G131" s="98"/>
      <c r="H131" s="99"/>
      <c r="I131" s="100"/>
      <c r="J131" s="99"/>
      <c r="K131" s="100" t="str">
        <f t="shared" si="37"/>
        <v/>
      </c>
      <c r="L131" s="99"/>
      <c r="M131" s="100"/>
      <c r="N131" s="99"/>
      <c r="O131" s="100"/>
      <c r="P131" s="99"/>
      <c r="Q131" s="100"/>
      <c r="R131" s="99"/>
      <c r="S131" s="100"/>
      <c r="T131" s="99"/>
      <c r="U131" s="100" t="str">
        <f t="shared" si="26"/>
        <v/>
      </c>
      <c r="V131" s="99"/>
      <c r="W131" s="100"/>
    </row>
    <row r="132" spans="1:23" ht="15.9" customHeight="1" x14ac:dyDescent="0.2">
      <c r="A132" s="299">
        <v>129</v>
      </c>
      <c r="B132" s="39"/>
      <c r="C132" s="40"/>
      <c r="D132" s="45"/>
      <c r="E132" s="104">
        <f t="shared" ref="E132:E164" si="38">SUM(G132,I132,K132,M132,O132,Q132,U132,W132,S132,)</f>
        <v>0</v>
      </c>
      <c r="F132" s="97">
        <f t="shared" ref="F132:F164" si="39">RANK(E132,$E$4:$E$164,0)</f>
        <v>126</v>
      </c>
      <c r="G132" s="98"/>
      <c r="H132" s="99"/>
      <c r="I132" s="100"/>
      <c r="J132" s="99"/>
      <c r="K132" s="100" t="str">
        <f t="shared" si="37"/>
        <v/>
      </c>
      <c r="L132" s="99"/>
      <c r="M132" s="100"/>
      <c r="N132" s="99"/>
      <c r="O132" s="100"/>
      <c r="P132" s="99"/>
      <c r="Q132" s="100"/>
      <c r="R132" s="99"/>
      <c r="S132" s="100"/>
      <c r="T132" s="99"/>
      <c r="U132" s="100" t="str">
        <f t="shared" ref="U132:U164" si="40">IF(T132="","",VLOOKUP(T132,T$167:U$181,2))</f>
        <v/>
      </c>
      <c r="V132" s="99"/>
      <c r="W132" s="100"/>
    </row>
    <row r="133" spans="1:23" ht="15.9" customHeight="1" x14ac:dyDescent="0.2">
      <c r="A133" s="299">
        <v>130</v>
      </c>
      <c r="B133" s="39"/>
      <c r="C133" s="40"/>
      <c r="D133" s="45"/>
      <c r="E133" s="104">
        <f t="shared" si="38"/>
        <v>0</v>
      </c>
      <c r="F133" s="97">
        <f t="shared" si="39"/>
        <v>126</v>
      </c>
      <c r="G133" s="98"/>
      <c r="H133" s="99"/>
      <c r="I133" s="100" t="str">
        <f t="shared" ref="I133:I164" si="41">IF(H133="","",VLOOKUP(H133,H$167:I$181,2))</f>
        <v/>
      </c>
      <c r="J133" s="99"/>
      <c r="K133" s="100" t="str">
        <f t="shared" si="37"/>
        <v/>
      </c>
      <c r="L133" s="99"/>
      <c r="M133" s="100" t="str">
        <f t="shared" ref="M133:M164" si="42">IF(L133="","",VLOOKUP(L133,L$167:M$181,2))</f>
        <v/>
      </c>
      <c r="N133" s="99"/>
      <c r="O133" s="100" t="str">
        <f t="shared" ref="O133:O164" si="43">IF(N133="","",VLOOKUP(N133,N$167:O$181,2))</f>
        <v/>
      </c>
      <c r="P133" s="99"/>
      <c r="Q133" s="100" t="str">
        <f t="shared" ref="Q133:Q164" si="44">IF(P133="","",VLOOKUP(P133,P$167:Q$181,2))</f>
        <v/>
      </c>
      <c r="R133" s="99"/>
      <c r="S133" s="100" t="str">
        <f t="shared" ref="S133:S164" si="45">IF(R133="","",VLOOKUP(R133,R$167:S$181,2))</f>
        <v/>
      </c>
      <c r="T133" s="99"/>
      <c r="U133" s="100" t="str">
        <f t="shared" si="40"/>
        <v/>
      </c>
      <c r="V133" s="99"/>
      <c r="W133" s="100" t="str">
        <f t="shared" ref="W133:W164" si="46">IF(V133="","",VLOOKUP(V133,V$167:W$181,2))</f>
        <v/>
      </c>
    </row>
    <row r="134" spans="1:23" ht="15.9" customHeight="1" x14ac:dyDescent="0.2">
      <c r="A134" s="300">
        <v>131</v>
      </c>
      <c r="B134" s="39"/>
      <c r="C134" s="40"/>
      <c r="D134" s="45"/>
      <c r="E134" s="104">
        <f t="shared" si="38"/>
        <v>0</v>
      </c>
      <c r="F134" s="97">
        <f t="shared" si="39"/>
        <v>126</v>
      </c>
      <c r="G134" s="98"/>
      <c r="H134" s="99"/>
      <c r="I134" s="100" t="str">
        <f t="shared" si="41"/>
        <v/>
      </c>
      <c r="J134" s="99"/>
      <c r="K134" s="100" t="str">
        <f t="shared" si="37"/>
        <v/>
      </c>
      <c r="L134" s="99"/>
      <c r="M134" s="100" t="str">
        <f t="shared" si="42"/>
        <v/>
      </c>
      <c r="N134" s="99"/>
      <c r="O134" s="100" t="str">
        <f t="shared" si="43"/>
        <v/>
      </c>
      <c r="P134" s="99"/>
      <c r="Q134" s="100" t="str">
        <f t="shared" si="44"/>
        <v/>
      </c>
      <c r="R134" s="99"/>
      <c r="S134" s="100" t="str">
        <f t="shared" si="45"/>
        <v/>
      </c>
      <c r="T134" s="99"/>
      <c r="U134" s="100" t="str">
        <f t="shared" si="40"/>
        <v/>
      </c>
      <c r="V134" s="99"/>
      <c r="W134" s="100" t="str">
        <f t="shared" si="46"/>
        <v/>
      </c>
    </row>
    <row r="135" spans="1:23" ht="15.9" customHeight="1" x14ac:dyDescent="0.2">
      <c r="A135" s="299">
        <v>132</v>
      </c>
      <c r="B135" s="39"/>
      <c r="C135" s="40"/>
      <c r="D135" s="45"/>
      <c r="E135" s="104">
        <f t="shared" si="38"/>
        <v>0</v>
      </c>
      <c r="F135" s="97">
        <f t="shared" si="39"/>
        <v>126</v>
      </c>
      <c r="G135" s="98"/>
      <c r="H135" s="99"/>
      <c r="I135" s="100" t="str">
        <f t="shared" si="41"/>
        <v/>
      </c>
      <c r="J135" s="99"/>
      <c r="K135" s="100" t="str">
        <f t="shared" si="37"/>
        <v/>
      </c>
      <c r="L135" s="99"/>
      <c r="M135" s="100" t="str">
        <f t="shared" si="42"/>
        <v/>
      </c>
      <c r="N135" s="99"/>
      <c r="O135" s="100" t="str">
        <f t="shared" si="43"/>
        <v/>
      </c>
      <c r="P135" s="99"/>
      <c r="Q135" s="100" t="str">
        <f t="shared" si="44"/>
        <v/>
      </c>
      <c r="R135" s="99"/>
      <c r="S135" s="100" t="str">
        <f t="shared" si="45"/>
        <v/>
      </c>
      <c r="T135" s="99"/>
      <c r="U135" s="100" t="str">
        <f t="shared" si="40"/>
        <v/>
      </c>
      <c r="V135" s="99"/>
      <c r="W135" s="100" t="str">
        <f t="shared" si="46"/>
        <v/>
      </c>
    </row>
    <row r="136" spans="1:23" ht="15.9" customHeight="1" x14ac:dyDescent="0.2">
      <c r="A136" s="299">
        <v>133</v>
      </c>
      <c r="B136" s="39"/>
      <c r="C136" s="40"/>
      <c r="D136" s="45"/>
      <c r="E136" s="104">
        <f t="shared" si="38"/>
        <v>0</v>
      </c>
      <c r="F136" s="97">
        <f t="shared" si="39"/>
        <v>126</v>
      </c>
      <c r="G136" s="98"/>
      <c r="H136" s="99"/>
      <c r="I136" s="100" t="str">
        <f t="shared" si="41"/>
        <v/>
      </c>
      <c r="J136" s="99"/>
      <c r="K136" s="100" t="str">
        <f t="shared" si="37"/>
        <v/>
      </c>
      <c r="L136" s="99"/>
      <c r="M136" s="100" t="str">
        <f t="shared" si="42"/>
        <v/>
      </c>
      <c r="N136" s="99"/>
      <c r="O136" s="100" t="str">
        <f t="shared" si="43"/>
        <v/>
      </c>
      <c r="P136" s="99"/>
      <c r="Q136" s="100" t="str">
        <f t="shared" si="44"/>
        <v/>
      </c>
      <c r="R136" s="99"/>
      <c r="S136" s="100" t="str">
        <f t="shared" si="45"/>
        <v/>
      </c>
      <c r="T136" s="99"/>
      <c r="U136" s="100" t="str">
        <f t="shared" si="40"/>
        <v/>
      </c>
      <c r="V136" s="99"/>
      <c r="W136" s="100" t="str">
        <f t="shared" si="46"/>
        <v/>
      </c>
    </row>
    <row r="137" spans="1:23" ht="15.9" customHeight="1" x14ac:dyDescent="0.2">
      <c r="A137" s="300">
        <v>134</v>
      </c>
      <c r="B137" s="39"/>
      <c r="C137" s="40"/>
      <c r="D137" s="45"/>
      <c r="E137" s="104">
        <f t="shared" si="38"/>
        <v>0</v>
      </c>
      <c r="F137" s="97">
        <f t="shared" si="39"/>
        <v>126</v>
      </c>
      <c r="G137" s="98"/>
      <c r="H137" s="99"/>
      <c r="I137" s="100" t="str">
        <f t="shared" si="41"/>
        <v/>
      </c>
      <c r="J137" s="99"/>
      <c r="K137" s="100" t="str">
        <f t="shared" si="37"/>
        <v/>
      </c>
      <c r="L137" s="99"/>
      <c r="M137" s="100" t="str">
        <f t="shared" si="42"/>
        <v/>
      </c>
      <c r="N137" s="99"/>
      <c r="O137" s="100" t="str">
        <f t="shared" si="43"/>
        <v/>
      </c>
      <c r="P137" s="99"/>
      <c r="Q137" s="100" t="str">
        <f t="shared" si="44"/>
        <v/>
      </c>
      <c r="R137" s="99"/>
      <c r="S137" s="100" t="str">
        <f t="shared" si="45"/>
        <v/>
      </c>
      <c r="T137" s="99"/>
      <c r="U137" s="100" t="str">
        <f t="shared" si="40"/>
        <v/>
      </c>
      <c r="V137" s="99"/>
      <c r="W137" s="100" t="str">
        <f t="shared" si="46"/>
        <v/>
      </c>
    </row>
    <row r="138" spans="1:23" ht="15.9" customHeight="1" x14ac:dyDescent="0.2">
      <c r="A138" s="299">
        <v>135</v>
      </c>
      <c r="B138" s="39"/>
      <c r="C138" s="40"/>
      <c r="D138" s="45"/>
      <c r="E138" s="104">
        <f t="shared" si="38"/>
        <v>0</v>
      </c>
      <c r="F138" s="97">
        <f t="shared" si="39"/>
        <v>126</v>
      </c>
      <c r="G138" s="98"/>
      <c r="H138" s="99"/>
      <c r="I138" s="100" t="str">
        <f t="shared" si="41"/>
        <v/>
      </c>
      <c r="J138" s="99"/>
      <c r="K138" s="100" t="str">
        <f t="shared" si="37"/>
        <v/>
      </c>
      <c r="L138" s="99"/>
      <c r="M138" s="100" t="str">
        <f t="shared" si="42"/>
        <v/>
      </c>
      <c r="N138" s="99"/>
      <c r="O138" s="100" t="str">
        <f t="shared" si="43"/>
        <v/>
      </c>
      <c r="P138" s="99"/>
      <c r="Q138" s="100" t="str">
        <f t="shared" si="44"/>
        <v/>
      </c>
      <c r="R138" s="99"/>
      <c r="S138" s="100" t="str">
        <f t="shared" si="45"/>
        <v/>
      </c>
      <c r="T138" s="99"/>
      <c r="U138" s="100" t="str">
        <f t="shared" si="40"/>
        <v/>
      </c>
      <c r="V138" s="99"/>
      <c r="W138" s="100" t="str">
        <f t="shared" si="46"/>
        <v/>
      </c>
    </row>
    <row r="139" spans="1:23" ht="15.9" customHeight="1" x14ac:dyDescent="0.2">
      <c r="A139" s="299">
        <v>136</v>
      </c>
      <c r="B139" s="36"/>
      <c r="C139" s="40"/>
      <c r="D139" s="45"/>
      <c r="E139" s="104">
        <f t="shared" si="38"/>
        <v>0</v>
      </c>
      <c r="F139" s="97">
        <f t="shared" si="39"/>
        <v>126</v>
      </c>
      <c r="G139" s="98"/>
      <c r="H139" s="99"/>
      <c r="I139" s="100" t="str">
        <f t="shared" si="41"/>
        <v/>
      </c>
      <c r="J139" s="99"/>
      <c r="K139" s="100" t="str">
        <f t="shared" si="37"/>
        <v/>
      </c>
      <c r="L139" s="99"/>
      <c r="M139" s="100" t="str">
        <f t="shared" si="42"/>
        <v/>
      </c>
      <c r="N139" s="99"/>
      <c r="O139" s="100" t="str">
        <f t="shared" si="43"/>
        <v/>
      </c>
      <c r="P139" s="99"/>
      <c r="Q139" s="100" t="str">
        <f t="shared" si="44"/>
        <v/>
      </c>
      <c r="R139" s="99"/>
      <c r="S139" s="100" t="str">
        <f t="shared" si="45"/>
        <v/>
      </c>
      <c r="T139" s="99"/>
      <c r="U139" s="100" t="str">
        <f t="shared" si="40"/>
        <v/>
      </c>
      <c r="V139" s="99"/>
      <c r="W139" s="100" t="str">
        <f t="shared" si="46"/>
        <v/>
      </c>
    </row>
    <row r="140" spans="1:23" ht="15.9" customHeight="1" x14ac:dyDescent="0.2">
      <c r="A140" s="300">
        <v>137</v>
      </c>
      <c r="B140" s="39"/>
      <c r="C140" s="40"/>
      <c r="D140" s="45"/>
      <c r="E140" s="104">
        <f t="shared" si="38"/>
        <v>0</v>
      </c>
      <c r="F140" s="97">
        <f t="shared" si="39"/>
        <v>126</v>
      </c>
      <c r="G140" s="98"/>
      <c r="H140" s="99"/>
      <c r="I140" s="100" t="str">
        <f t="shared" si="41"/>
        <v/>
      </c>
      <c r="J140" s="99"/>
      <c r="K140" s="100" t="str">
        <f t="shared" si="37"/>
        <v/>
      </c>
      <c r="L140" s="99"/>
      <c r="M140" s="100" t="str">
        <f t="shared" si="42"/>
        <v/>
      </c>
      <c r="N140" s="99"/>
      <c r="O140" s="100" t="str">
        <f t="shared" si="43"/>
        <v/>
      </c>
      <c r="P140" s="99"/>
      <c r="Q140" s="100" t="str">
        <f t="shared" si="44"/>
        <v/>
      </c>
      <c r="R140" s="99"/>
      <c r="S140" s="100" t="str">
        <f t="shared" si="45"/>
        <v/>
      </c>
      <c r="T140" s="99"/>
      <c r="U140" s="100" t="str">
        <f t="shared" si="40"/>
        <v/>
      </c>
      <c r="V140" s="99"/>
      <c r="W140" s="100" t="str">
        <f t="shared" si="46"/>
        <v/>
      </c>
    </row>
    <row r="141" spans="1:23" ht="15.9" customHeight="1" x14ac:dyDescent="0.2">
      <c r="A141" s="299">
        <v>138</v>
      </c>
      <c r="B141" s="39"/>
      <c r="C141" s="40"/>
      <c r="D141" s="45"/>
      <c r="E141" s="104">
        <f t="shared" si="38"/>
        <v>0</v>
      </c>
      <c r="F141" s="97">
        <f t="shared" si="39"/>
        <v>126</v>
      </c>
      <c r="G141" s="98"/>
      <c r="H141" s="99"/>
      <c r="I141" s="100" t="str">
        <f t="shared" si="41"/>
        <v/>
      </c>
      <c r="J141" s="99"/>
      <c r="K141" s="100" t="str">
        <f t="shared" si="37"/>
        <v/>
      </c>
      <c r="L141" s="99"/>
      <c r="M141" s="100" t="str">
        <f t="shared" si="42"/>
        <v/>
      </c>
      <c r="N141" s="99"/>
      <c r="O141" s="100" t="str">
        <f t="shared" si="43"/>
        <v/>
      </c>
      <c r="P141" s="99"/>
      <c r="Q141" s="100" t="str">
        <f t="shared" si="44"/>
        <v/>
      </c>
      <c r="R141" s="99"/>
      <c r="S141" s="100" t="str">
        <f t="shared" si="45"/>
        <v/>
      </c>
      <c r="T141" s="99"/>
      <c r="U141" s="100" t="str">
        <f t="shared" si="40"/>
        <v/>
      </c>
      <c r="V141" s="99"/>
      <c r="W141" s="100" t="str">
        <f t="shared" si="46"/>
        <v/>
      </c>
    </row>
    <row r="142" spans="1:23" ht="15.9" customHeight="1" x14ac:dyDescent="0.2">
      <c r="A142" s="299">
        <v>139</v>
      </c>
      <c r="B142" s="39"/>
      <c r="C142" s="40"/>
      <c r="D142" s="45"/>
      <c r="E142" s="104">
        <f t="shared" si="38"/>
        <v>0</v>
      </c>
      <c r="F142" s="97">
        <f t="shared" si="39"/>
        <v>126</v>
      </c>
      <c r="G142" s="98"/>
      <c r="H142" s="99"/>
      <c r="I142" s="100" t="str">
        <f t="shared" si="41"/>
        <v/>
      </c>
      <c r="J142" s="99"/>
      <c r="K142" s="100" t="str">
        <f t="shared" si="37"/>
        <v/>
      </c>
      <c r="L142" s="99"/>
      <c r="M142" s="100" t="str">
        <f t="shared" si="42"/>
        <v/>
      </c>
      <c r="N142" s="99"/>
      <c r="O142" s="100" t="str">
        <f t="shared" si="43"/>
        <v/>
      </c>
      <c r="P142" s="99"/>
      <c r="Q142" s="100" t="str">
        <f t="shared" si="44"/>
        <v/>
      </c>
      <c r="R142" s="99"/>
      <c r="S142" s="100" t="str">
        <f t="shared" si="45"/>
        <v/>
      </c>
      <c r="T142" s="99"/>
      <c r="U142" s="100" t="str">
        <f t="shared" si="40"/>
        <v/>
      </c>
      <c r="V142" s="99"/>
      <c r="W142" s="100" t="str">
        <f t="shared" si="46"/>
        <v/>
      </c>
    </row>
    <row r="143" spans="1:23" ht="15.9" customHeight="1" x14ac:dyDescent="0.2">
      <c r="A143" s="300">
        <v>140</v>
      </c>
      <c r="B143" s="39"/>
      <c r="C143" s="40"/>
      <c r="D143" s="45"/>
      <c r="E143" s="104">
        <f t="shared" si="38"/>
        <v>0</v>
      </c>
      <c r="F143" s="97">
        <f t="shared" si="39"/>
        <v>126</v>
      </c>
      <c r="G143" s="98"/>
      <c r="H143" s="99"/>
      <c r="I143" s="100" t="str">
        <f t="shared" si="41"/>
        <v/>
      </c>
      <c r="J143" s="99"/>
      <c r="K143" s="100" t="str">
        <f t="shared" si="37"/>
        <v/>
      </c>
      <c r="L143" s="99"/>
      <c r="M143" s="100" t="str">
        <f t="shared" si="42"/>
        <v/>
      </c>
      <c r="N143" s="99"/>
      <c r="O143" s="100" t="str">
        <f t="shared" si="43"/>
        <v/>
      </c>
      <c r="P143" s="99"/>
      <c r="Q143" s="100" t="str">
        <f t="shared" si="44"/>
        <v/>
      </c>
      <c r="R143" s="99"/>
      <c r="S143" s="100" t="str">
        <f t="shared" si="45"/>
        <v/>
      </c>
      <c r="T143" s="99"/>
      <c r="U143" s="100" t="str">
        <f t="shared" si="40"/>
        <v/>
      </c>
      <c r="V143" s="99"/>
      <c r="W143" s="100" t="str">
        <f t="shared" si="46"/>
        <v/>
      </c>
    </row>
    <row r="144" spans="1:23" ht="15.9" customHeight="1" x14ac:dyDescent="0.2">
      <c r="A144" s="299">
        <v>141</v>
      </c>
      <c r="B144" s="36"/>
      <c r="C144" s="40"/>
      <c r="D144" s="45"/>
      <c r="E144" s="104">
        <f t="shared" si="38"/>
        <v>0</v>
      </c>
      <c r="F144" s="97">
        <f t="shared" si="39"/>
        <v>126</v>
      </c>
      <c r="G144" s="98"/>
      <c r="H144" s="99"/>
      <c r="I144" s="100" t="str">
        <f t="shared" si="41"/>
        <v/>
      </c>
      <c r="J144" s="99"/>
      <c r="K144" s="100" t="str">
        <f t="shared" si="37"/>
        <v/>
      </c>
      <c r="L144" s="99"/>
      <c r="M144" s="100" t="str">
        <f t="shared" si="42"/>
        <v/>
      </c>
      <c r="N144" s="99"/>
      <c r="O144" s="100" t="str">
        <f t="shared" si="43"/>
        <v/>
      </c>
      <c r="P144" s="99"/>
      <c r="Q144" s="100" t="str">
        <f t="shared" si="44"/>
        <v/>
      </c>
      <c r="R144" s="99"/>
      <c r="S144" s="100" t="str">
        <f t="shared" si="45"/>
        <v/>
      </c>
      <c r="T144" s="99"/>
      <c r="U144" s="100" t="str">
        <f t="shared" si="40"/>
        <v/>
      </c>
      <c r="V144" s="99"/>
      <c r="W144" s="100" t="str">
        <f t="shared" si="46"/>
        <v/>
      </c>
    </row>
    <row r="145" spans="1:23" ht="15.9" customHeight="1" x14ac:dyDescent="0.2">
      <c r="A145" s="299">
        <v>142</v>
      </c>
      <c r="B145" s="36"/>
      <c r="C145" s="40"/>
      <c r="D145" s="45"/>
      <c r="E145" s="104">
        <f t="shared" si="38"/>
        <v>0</v>
      </c>
      <c r="F145" s="97">
        <f t="shared" si="39"/>
        <v>126</v>
      </c>
      <c r="G145" s="98"/>
      <c r="H145" s="99"/>
      <c r="I145" s="100" t="str">
        <f t="shared" si="41"/>
        <v/>
      </c>
      <c r="J145" s="99"/>
      <c r="K145" s="100" t="str">
        <f t="shared" si="37"/>
        <v/>
      </c>
      <c r="L145" s="99"/>
      <c r="M145" s="100" t="str">
        <f t="shared" si="42"/>
        <v/>
      </c>
      <c r="N145" s="99"/>
      <c r="O145" s="100" t="str">
        <f t="shared" si="43"/>
        <v/>
      </c>
      <c r="P145" s="99"/>
      <c r="Q145" s="100" t="str">
        <f t="shared" si="44"/>
        <v/>
      </c>
      <c r="R145" s="99"/>
      <c r="S145" s="100" t="str">
        <f t="shared" si="45"/>
        <v/>
      </c>
      <c r="T145" s="99"/>
      <c r="U145" s="100" t="str">
        <f t="shared" si="40"/>
        <v/>
      </c>
      <c r="V145" s="99"/>
      <c r="W145" s="100" t="str">
        <f t="shared" si="46"/>
        <v/>
      </c>
    </row>
    <row r="146" spans="1:23" ht="15.9" customHeight="1" x14ac:dyDescent="0.2">
      <c r="A146" s="300">
        <v>143</v>
      </c>
      <c r="B146" s="36"/>
      <c r="C146" s="40"/>
      <c r="D146" s="45"/>
      <c r="E146" s="104">
        <f t="shared" si="38"/>
        <v>0</v>
      </c>
      <c r="F146" s="97">
        <f t="shared" si="39"/>
        <v>126</v>
      </c>
      <c r="G146" s="98"/>
      <c r="H146" s="99"/>
      <c r="I146" s="100" t="str">
        <f t="shared" si="41"/>
        <v/>
      </c>
      <c r="J146" s="99"/>
      <c r="K146" s="100" t="str">
        <f t="shared" si="37"/>
        <v/>
      </c>
      <c r="L146" s="99"/>
      <c r="M146" s="100" t="str">
        <f t="shared" si="42"/>
        <v/>
      </c>
      <c r="N146" s="99"/>
      <c r="O146" s="100" t="str">
        <f t="shared" si="43"/>
        <v/>
      </c>
      <c r="P146" s="99"/>
      <c r="Q146" s="100" t="str">
        <f t="shared" si="44"/>
        <v/>
      </c>
      <c r="R146" s="99"/>
      <c r="S146" s="100" t="str">
        <f t="shared" si="45"/>
        <v/>
      </c>
      <c r="T146" s="99"/>
      <c r="U146" s="100" t="str">
        <f t="shared" si="40"/>
        <v/>
      </c>
      <c r="V146" s="99"/>
      <c r="W146" s="100" t="str">
        <f t="shared" si="46"/>
        <v/>
      </c>
    </row>
    <row r="147" spans="1:23" ht="15.9" customHeight="1" x14ac:dyDescent="0.2">
      <c r="A147" s="299">
        <v>144</v>
      </c>
      <c r="B147" s="36"/>
      <c r="C147" s="40"/>
      <c r="D147" s="45"/>
      <c r="E147" s="104">
        <f t="shared" si="38"/>
        <v>0</v>
      </c>
      <c r="F147" s="97">
        <f t="shared" si="39"/>
        <v>126</v>
      </c>
      <c r="G147" s="98"/>
      <c r="H147" s="99"/>
      <c r="I147" s="100" t="str">
        <f t="shared" si="41"/>
        <v/>
      </c>
      <c r="J147" s="99"/>
      <c r="K147" s="100" t="str">
        <f t="shared" si="37"/>
        <v/>
      </c>
      <c r="L147" s="99"/>
      <c r="M147" s="100" t="str">
        <f t="shared" si="42"/>
        <v/>
      </c>
      <c r="N147" s="99"/>
      <c r="O147" s="100" t="str">
        <f t="shared" si="43"/>
        <v/>
      </c>
      <c r="P147" s="99"/>
      <c r="Q147" s="100" t="str">
        <f t="shared" si="44"/>
        <v/>
      </c>
      <c r="R147" s="99"/>
      <c r="S147" s="100" t="str">
        <f t="shared" si="45"/>
        <v/>
      </c>
      <c r="T147" s="99"/>
      <c r="U147" s="100" t="str">
        <f t="shared" si="40"/>
        <v/>
      </c>
      <c r="V147" s="99"/>
      <c r="W147" s="100" t="str">
        <f t="shared" si="46"/>
        <v/>
      </c>
    </row>
    <row r="148" spans="1:23" ht="15.9" customHeight="1" x14ac:dyDescent="0.2">
      <c r="A148" s="299">
        <v>145</v>
      </c>
      <c r="B148" s="36"/>
      <c r="C148" s="40"/>
      <c r="D148" s="45"/>
      <c r="E148" s="104">
        <f t="shared" si="38"/>
        <v>0</v>
      </c>
      <c r="F148" s="97">
        <f t="shared" si="39"/>
        <v>126</v>
      </c>
      <c r="G148" s="98"/>
      <c r="H148" s="99"/>
      <c r="I148" s="100" t="str">
        <f t="shared" si="41"/>
        <v/>
      </c>
      <c r="J148" s="99"/>
      <c r="K148" s="100" t="str">
        <f t="shared" si="37"/>
        <v/>
      </c>
      <c r="L148" s="99"/>
      <c r="M148" s="100" t="str">
        <f t="shared" si="42"/>
        <v/>
      </c>
      <c r="N148" s="99"/>
      <c r="O148" s="100" t="str">
        <f t="shared" si="43"/>
        <v/>
      </c>
      <c r="P148" s="99"/>
      <c r="Q148" s="100" t="str">
        <f t="shared" si="44"/>
        <v/>
      </c>
      <c r="R148" s="99"/>
      <c r="S148" s="100" t="str">
        <f t="shared" si="45"/>
        <v/>
      </c>
      <c r="T148" s="99"/>
      <c r="U148" s="100" t="str">
        <f t="shared" si="40"/>
        <v/>
      </c>
      <c r="V148" s="99"/>
      <c r="W148" s="100" t="str">
        <f t="shared" si="46"/>
        <v/>
      </c>
    </row>
    <row r="149" spans="1:23" ht="15.9" customHeight="1" x14ac:dyDescent="0.2">
      <c r="A149" s="300">
        <v>146</v>
      </c>
      <c r="B149" s="39"/>
      <c r="C149" s="40"/>
      <c r="D149" s="45"/>
      <c r="E149" s="104">
        <f t="shared" si="38"/>
        <v>0</v>
      </c>
      <c r="F149" s="97">
        <f t="shared" si="39"/>
        <v>126</v>
      </c>
      <c r="G149" s="98"/>
      <c r="H149" s="99"/>
      <c r="I149" s="100" t="str">
        <f t="shared" si="41"/>
        <v/>
      </c>
      <c r="J149" s="99"/>
      <c r="K149" s="100" t="str">
        <f t="shared" si="37"/>
        <v/>
      </c>
      <c r="L149" s="99"/>
      <c r="M149" s="100" t="str">
        <f t="shared" si="42"/>
        <v/>
      </c>
      <c r="N149" s="99"/>
      <c r="O149" s="100" t="str">
        <f t="shared" si="43"/>
        <v/>
      </c>
      <c r="P149" s="99"/>
      <c r="Q149" s="100" t="str">
        <f t="shared" si="44"/>
        <v/>
      </c>
      <c r="R149" s="99"/>
      <c r="S149" s="100" t="str">
        <f t="shared" si="45"/>
        <v/>
      </c>
      <c r="T149" s="99"/>
      <c r="U149" s="100" t="str">
        <f t="shared" si="40"/>
        <v/>
      </c>
      <c r="V149" s="99"/>
      <c r="W149" s="100" t="str">
        <f t="shared" si="46"/>
        <v/>
      </c>
    </row>
    <row r="150" spans="1:23" ht="15.9" customHeight="1" x14ac:dyDescent="0.2">
      <c r="A150" s="299">
        <v>147</v>
      </c>
      <c r="B150" s="39"/>
      <c r="C150" s="40"/>
      <c r="D150" s="45"/>
      <c r="E150" s="104">
        <f t="shared" si="38"/>
        <v>0</v>
      </c>
      <c r="F150" s="97">
        <f t="shared" si="39"/>
        <v>126</v>
      </c>
      <c r="G150" s="98"/>
      <c r="H150" s="99"/>
      <c r="I150" s="100" t="str">
        <f t="shared" si="41"/>
        <v/>
      </c>
      <c r="J150" s="99"/>
      <c r="K150" s="100" t="str">
        <f t="shared" si="37"/>
        <v/>
      </c>
      <c r="L150" s="99"/>
      <c r="M150" s="100" t="str">
        <f t="shared" si="42"/>
        <v/>
      </c>
      <c r="N150" s="99"/>
      <c r="O150" s="100" t="str">
        <f t="shared" si="43"/>
        <v/>
      </c>
      <c r="P150" s="99"/>
      <c r="Q150" s="100" t="str">
        <f t="shared" si="44"/>
        <v/>
      </c>
      <c r="R150" s="99"/>
      <c r="S150" s="100" t="str">
        <f t="shared" si="45"/>
        <v/>
      </c>
      <c r="T150" s="99"/>
      <c r="U150" s="100" t="str">
        <f t="shared" si="40"/>
        <v/>
      </c>
      <c r="V150" s="99"/>
      <c r="W150" s="100" t="str">
        <f t="shared" si="46"/>
        <v/>
      </c>
    </row>
    <row r="151" spans="1:23" ht="15.9" customHeight="1" x14ac:dyDescent="0.2">
      <c r="A151" s="299">
        <v>148</v>
      </c>
      <c r="B151" s="39"/>
      <c r="C151" s="40"/>
      <c r="D151" s="45"/>
      <c r="E151" s="104">
        <f t="shared" si="38"/>
        <v>0</v>
      </c>
      <c r="F151" s="97">
        <f t="shared" si="39"/>
        <v>126</v>
      </c>
      <c r="G151" s="98"/>
      <c r="H151" s="99"/>
      <c r="I151" s="100" t="str">
        <f t="shared" si="41"/>
        <v/>
      </c>
      <c r="J151" s="99"/>
      <c r="K151" s="100" t="str">
        <f t="shared" si="37"/>
        <v/>
      </c>
      <c r="L151" s="99"/>
      <c r="M151" s="100" t="str">
        <f t="shared" si="42"/>
        <v/>
      </c>
      <c r="N151" s="99"/>
      <c r="O151" s="100" t="str">
        <f t="shared" si="43"/>
        <v/>
      </c>
      <c r="P151" s="99"/>
      <c r="Q151" s="100" t="str">
        <f t="shared" si="44"/>
        <v/>
      </c>
      <c r="R151" s="99"/>
      <c r="S151" s="100" t="str">
        <f t="shared" si="45"/>
        <v/>
      </c>
      <c r="T151" s="99"/>
      <c r="U151" s="100" t="str">
        <f t="shared" si="40"/>
        <v/>
      </c>
      <c r="V151" s="99"/>
      <c r="W151" s="100" t="str">
        <f t="shared" si="46"/>
        <v/>
      </c>
    </row>
    <row r="152" spans="1:23" ht="15.9" customHeight="1" x14ac:dyDescent="0.2">
      <c r="A152" s="300">
        <v>149</v>
      </c>
      <c r="B152" s="39"/>
      <c r="C152" s="40"/>
      <c r="D152" s="45"/>
      <c r="E152" s="104">
        <f t="shared" si="38"/>
        <v>0</v>
      </c>
      <c r="F152" s="97">
        <f t="shared" si="39"/>
        <v>126</v>
      </c>
      <c r="G152" s="98"/>
      <c r="H152" s="99"/>
      <c r="I152" s="100" t="str">
        <f t="shared" si="41"/>
        <v/>
      </c>
      <c r="J152" s="99"/>
      <c r="K152" s="100" t="str">
        <f t="shared" si="37"/>
        <v/>
      </c>
      <c r="L152" s="99"/>
      <c r="M152" s="100" t="str">
        <f t="shared" si="42"/>
        <v/>
      </c>
      <c r="N152" s="99"/>
      <c r="O152" s="100" t="str">
        <f t="shared" si="43"/>
        <v/>
      </c>
      <c r="P152" s="99"/>
      <c r="Q152" s="100" t="str">
        <f t="shared" si="44"/>
        <v/>
      </c>
      <c r="R152" s="99"/>
      <c r="S152" s="100" t="str">
        <f t="shared" si="45"/>
        <v/>
      </c>
      <c r="T152" s="99"/>
      <c r="U152" s="100" t="str">
        <f t="shared" si="40"/>
        <v/>
      </c>
      <c r="V152" s="99"/>
      <c r="W152" s="100" t="str">
        <f t="shared" si="46"/>
        <v/>
      </c>
    </row>
    <row r="153" spans="1:23" ht="15.9" customHeight="1" x14ac:dyDescent="0.2">
      <c r="A153" s="299">
        <v>150</v>
      </c>
      <c r="B153" s="39"/>
      <c r="C153" s="40"/>
      <c r="D153" s="45"/>
      <c r="E153" s="104">
        <f t="shared" si="38"/>
        <v>0</v>
      </c>
      <c r="F153" s="97">
        <f t="shared" si="39"/>
        <v>126</v>
      </c>
      <c r="G153" s="98"/>
      <c r="H153" s="99"/>
      <c r="I153" s="100" t="str">
        <f t="shared" si="41"/>
        <v/>
      </c>
      <c r="J153" s="99"/>
      <c r="K153" s="100" t="str">
        <f t="shared" si="37"/>
        <v/>
      </c>
      <c r="L153" s="99"/>
      <c r="M153" s="100" t="str">
        <f t="shared" si="42"/>
        <v/>
      </c>
      <c r="N153" s="99"/>
      <c r="O153" s="100" t="str">
        <f t="shared" si="43"/>
        <v/>
      </c>
      <c r="P153" s="99"/>
      <c r="Q153" s="100" t="str">
        <f t="shared" si="44"/>
        <v/>
      </c>
      <c r="R153" s="99"/>
      <c r="S153" s="100" t="str">
        <f t="shared" si="45"/>
        <v/>
      </c>
      <c r="T153" s="99"/>
      <c r="U153" s="100" t="str">
        <f t="shared" si="40"/>
        <v/>
      </c>
      <c r="V153" s="99"/>
      <c r="W153" s="100" t="str">
        <f t="shared" si="46"/>
        <v/>
      </c>
    </row>
    <row r="154" spans="1:23" ht="15.9" customHeight="1" x14ac:dyDescent="0.2">
      <c r="A154" s="299">
        <v>151</v>
      </c>
      <c r="B154" s="39"/>
      <c r="C154" s="40"/>
      <c r="D154" s="45"/>
      <c r="E154" s="104">
        <f t="shared" si="38"/>
        <v>0</v>
      </c>
      <c r="F154" s="97">
        <f t="shared" si="39"/>
        <v>126</v>
      </c>
      <c r="G154" s="98"/>
      <c r="H154" s="99"/>
      <c r="I154" s="100" t="str">
        <f t="shared" si="41"/>
        <v/>
      </c>
      <c r="J154" s="99"/>
      <c r="K154" s="100" t="str">
        <f t="shared" si="37"/>
        <v/>
      </c>
      <c r="L154" s="99"/>
      <c r="M154" s="100" t="str">
        <f t="shared" si="42"/>
        <v/>
      </c>
      <c r="N154" s="99"/>
      <c r="O154" s="100" t="str">
        <f t="shared" si="43"/>
        <v/>
      </c>
      <c r="P154" s="99"/>
      <c r="Q154" s="100" t="str">
        <f t="shared" si="44"/>
        <v/>
      </c>
      <c r="R154" s="99"/>
      <c r="S154" s="100" t="str">
        <f t="shared" si="45"/>
        <v/>
      </c>
      <c r="T154" s="99"/>
      <c r="U154" s="100" t="str">
        <f t="shared" si="40"/>
        <v/>
      </c>
      <c r="V154" s="99"/>
      <c r="W154" s="100" t="str">
        <f t="shared" si="46"/>
        <v/>
      </c>
    </row>
    <row r="155" spans="1:23" ht="15.9" customHeight="1" x14ac:dyDescent="0.2">
      <c r="A155" s="300">
        <v>152</v>
      </c>
      <c r="B155" s="39"/>
      <c r="C155" s="40"/>
      <c r="D155" s="45"/>
      <c r="E155" s="104">
        <f t="shared" si="38"/>
        <v>0</v>
      </c>
      <c r="F155" s="97">
        <f t="shared" si="39"/>
        <v>126</v>
      </c>
      <c r="G155" s="98"/>
      <c r="H155" s="99"/>
      <c r="I155" s="100" t="str">
        <f t="shared" si="41"/>
        <v/>
      </c>
      <c r="J155" s="99"/>
      <c r="K155" s="100" t="str">
        <f t="shared" si="37"/>
        <v/>
      </c>
      <c r="L155" s="99"/>
      <c r="M155" s="100" t="str">
        <f t="shared" si="42"/>
        <v/>
      </c>
      <c r="N155" s="99"/>
      <c r="O155" s="100" t="str">
        <f t="shared" si="43"/>
        <v/>
      </c>
      <c r="P155" s="99"/>
      <c r="Q155" s="100" t="str">
        <f t="shared" si="44"/>
        <v/>
      </c>
      <c r="R155" s="99"/>
      <c r="S155" s="100" t="str">
        <f t="shared" si="45"/>
        <v/>
      </c>
      <c r="T155" s="99"/>
      <c r="U155" s="100" t="str">
        <f t="shared" si="40"/>
        <v/>
      </c>
      <c r="V155" s="99"/>
      <c r="W155" s="100" t="str">
        <f t="shared" si="46"/>
        <v/>
      </c>
    </row>
    <row r="156" spans="1:23" ht="15.9" customHeight="1" x14ac:dyDescent="0.2">
      <c r="A156" s="299">
        <v>153</v>
      </c>
      <c r="B156" s="39"/>
      <c r="C156" s="40"/>
      <c r="D156" s="45"/>
      <c r="E156" s="104">
        <f t="shared" si="38"/>
        <v>0</v>
      </c>
      <c r="F156" s="97">
        <f t="shared" si="39"/>
        <v>126</v>
      </c>
      <c r="G156" s="98"/>
      <c r="H156" s="99"/>
      <c r="I156" s="100" t="str">
        <f t="shared" si="41"/>
        <v/>
      </c>
      <c r="J156" s="99"/>
      <c r="K156" s="100" t="str">
        <f t="shared" si="37"/>
        <v/>
      </c>
      <c r="L156" s="99"/>
      <c r="M156" s="100" t="str">
        <f t="shared" si="42"/>
        <v/>
      </c>
      <c r="N156" s="99"/>
      <c r="O156" s="100" t="str">
        <f t="shared" si="43"/>
        <v/>
      </c>
      <c r="P156" s="99"/>
      <c r="Q156" s="100" t="str">
        <f t="shared" si="44"/>
        <v/>
      </c>
      <c r="R156" s="99"/>
      <c r="S156" s="100" t="str">
        <f t="shared" si="45"/>
        <v/>
      </c>
      <c r="T156" s="99"/>
      <c r="U156" s="100" t="str">
        <f t="shared" si="40"/>
        <v/>
      </c>
      <c r="V156" s="99"/>
      <c r="W156" s="100" t="str">
        <f t="shared" si="46"/>
        <v/>
      </c>
    </row>
    <row r="157" spans="1:23" ht="15.9" customHeight="1" x14ac:dyDescent="0.2">
      <c r="A157" s="299">
        <v>154</v>
      </c>
      <c r="B157" s="39"/>
      <c r="C157" s="40"/>
      <c r="D157" s="45"/>
      <c r="E157" s="104">
        <f t="shared" si="38"/>
        <v>0</v>
      </c>
      <c r="F157" s="97">
        <f t="shared" si="39"/>
        <v>126</v>
      </c>
      <c r="G157" s="98"/>
      <c r="H157" s="99"/>
      <c r="I157" s="100" t="str">
        <f t="shared" si="41"/>
        <v/>
      </c>
      <c r="J157" s="99"/>
      <c r="K157" s="100" t="str">
        <f t="shared" si="37"/>
        <v/>
      </c>
      <c r="L157" s="99"/>
      <c r="M157" s="100" t="str">
        <f t="shared" si="42"/>
        <v/>
      </c>
      <c r="N157" s="99"/>
      <c r="O157" s="100" t="str">
        <f t="shared" si="43"/>
        <v/>
      </c>
      <c r="P157" s="99"/>
      <c r="Q157" s="100" t="str">
        <f t="shared" si="44"/>
        <v/>
      </c>
      <c r="R157" s="99"/>
      <c r="S157" s="100" t="str">
        <f t="shared" si="45"/>
        <v/>
      </c>
      <c r="T157" s="99"/>
      <c r="U157" s="100" t="str">
        <f t="shared" si="40"/>
        <v/>
      </c>
      <c r="V157" s="99"/>
      <c r="W157" s="100" t="str">
        <f t="shared" si="46"/>
        <v/>
      </c>
    </row>
    <row r="158" spans="1:23" ht="15.9" customHeight="1" x14ac:dyDescent="0.2">
      <c r="A158" s="300">
        <v>155</v>
      </c>
      <c r="B158" s="39"/>
      <c r="C158" s="40"/>
      <c r="D158" s="45"/>
      <c r="E158" s="104">
        <f t="shared" si="38"/>
        <v>0</v>
      </c>
      <c r="F158" s="97">
        <f t="shared" si="39"/>
        <v>126</v>
      </c>
      <c r="G158" s="98"/>
      <c r="H158" s="99"/>
      <c r="I158" s="100" t="str">
        <f t="shared" si="41"/>
        <v/>
      </c>
      <c r="J158" s="99"/>
      <c r="K158" s="100" t="str">
        <f t="shared" si="37"/>
        <v/>
      </c>
      <c r="L158" s="99"/>
      <c r="M158" s="100" t="str">
        <f t="shared" si="42"/>
        <v/>
      </c>
      <c r="N158" s="99"/>
      <c r="O158" s="100" t="str">
        <f t="shared" si="43"/>
        <v/>
      </c>
      <c r="P158" s="99"/>
      <c r="Q158" s="100" t="str">
        <f t="shared" si="44"/>
        <v/>
      </c>
      <c r="R158" s="99"/>
      <c r="S158" s="100" t="str">
        <f t="shared" si="45"/>
        <v/>
      </c>
      <c r="T158" s="99"/>
      <c r="U158" s="100" t="str">
        <f t="shared" si="40"/>
        <v/>
      </c>
      <c r="V158" s="99"/>
      <c r="W158" s="100" t="str">
        <f t="shared" si="46"/>
        <v/>
      </c>
    </row>
    <row r="159" spans="1:23" ht="15.9" customHeight="1" x14ac:dyDescent="0.2">
      <c r="A159" s="299">
        <v>156</v>
      </c>
      <c r="B159" s="36"/>
      <c r="C159" s="40"/>
      <c r="D159" s="45"/>
      <c r="E159" s="104">
        <f t="shared" si="38"/>
        <v>0</v>
      </c>
      <c r="F159" s="97">
        <f t="shared" si="39"/>
        <v>126</v>
      </c>
      <c r="G159" s="98"/>
      <c r="H159" s="99"/>
      <c r="I159" s="100" t="str">
        <f t="shared" si="41"/>
        <v/>
      </c>
      <c r="J159" s="99"/>
      <c r="K159" s="100" t="str">
        <f t="shared" si="37"/>
        <v/>
      </c>
      <c r="L159" s="99"/>
      <c r="M159" s="100" t="str">
        <f t="shared" si="42"/>
        <v/>
      </c>
      <c r="N159" s="99"/>
      <c r="O159" s="100" t="str">
        <f t="shared" si="43"/>
        <v/>
      </c>
      <c r="P159" s="99"/>
      <c r="Q159" s="100" t="str">
        <f t="shared" si="44"/>
        <v/>
      </c>
      <c r="R159" s="99"/>
      <c r="S159" s="100" t="str">
        <f t="shared" si="45"/>
        <v/>
      </c>
      <c r="T159" s="99"/>
      <c r="U159" s="100" t="str">
        <f t="shared" si="40"/>
        <v/>
      </c>
      <c r="V159" s="99"/>
      <c r="W159" s="100" t="str">
        <f t="shared" si="46"/>
        <v/>
      </c>
    </row>
    <row r="160" spans="1:23" ht="15.9" customHeight="1" x14ac:dyDescent="0.2">
      <c r="A160" s="299">
        <v>157</v>
      </c>
      <c r="B160" s="36"/>
      <c r="C160" s="40"/>
      <c r="D160" s="45"/>
      <c r="E160" s="104">
        <f t="shared" si="38"/>
        <v>0</v>
      </c>
      <c r="F160" s="97">
        <f t="shared" si="39"/>
        <v>126</v>
      </c>
      <c r="G160" s="98"/>
      <c r="H160" s="99"/>
      <c r="I160" s="100" t="str">
        <f t="shared" si="41"/>
        <v/>
      </c>
      <c r="J160" s="99"/>
      <c r="K160" s="100" t="str">
        <f t="shared" si="37"/>
        <v/>
      </c>
      <c r="L160" s="99"/>
      <c r="M160" s="100" t="str">
        <f t="shared" si="42"/>
        <v/>
      </c>
      <c r="N160" s="99"/>
      <c r="O160" s="100" t="str">
        <f t="shared" si="43"/>
        <v/>
      </c>
      <c r="P160" s="99"/>
      <c r="Q160" s="100" t="str">
        <f t="shared" si="44"/>
        <v/>
      </c>
      <c r="R160" s="99"/>
      <c r="S160" s="100" t="str">
        <f t="shared" si="45"/>
        <v/>
      </c>
      <c r="T160" s="99"/>
      <c r="U160" s="100" t="str">
        <f t="shared" si="40"/>
        <v/>
      </c>
      <c r="V160" s="99"/>
      <c r="W160" s="100" t="str">
        <f t="shared" si="46"/>
        <v/>
      </c>
    </row>
    <row r="161" spans="1:23" ht="15.9" customHeight="1" x14ac:dyDescent="0.2">
      <c r="A161" s="300">
        <v>158</v>
      </c>
      <c r="B161" s="36"/>
      <c r="C161" s="40"/>
      <c r="D161" s="45"/>
      <c r="E161" s="104">
        <f t="shared" si="38"/>
        <v>0</v>
      </c>
      <c r="F161" s="97">
        <f t="shared" si="39"/>
        <v>126</v>
      </c>
      <c r="G161" s="98"/>
      <c r="H161" s="99"/>
      <c r="I161" s="100" t="str">
        <f t="shared" si="41"/>
        <v/>
      </c>
      <c r="J161" s="99"/>
      <c r="K161" s="100" t="str">
        <f t="shared" si="37"/>
        <v/>
      </c>
      <c r="L161" s="99"/>
      <c r="M161" s="100" t="str">
        <f t="shared" si="42"/>
        <v/>
      </c>
      <c r="N161" s="99"/>
      <c r="O161" s="100" t="str">
        <f t="shared" si="43"/>
        <v/>
      </c>
      <c r="P161" s="99"/>
      <c r="Q161" s="100" t="str">
        <f t="shared" si="44"/>
        <v/>
      </c>
      <c r="R161" s="99"/>
      <c r="S161" s="100" t="str">
        <f t="shared" si="45"/>
        <v/>
      </c>
      <c r="T161" s="99"/>
      <c r="U161" s="100" t="str">
        <f t="shared" si="40"/>
        <v/>
      </c>
      <c r="V161" s="99"/>
      <c r="W161" s="100" t="str">
        <f t="shared" si="46"/>
        <v/>
      </c>
    </row>
    <row r="162" spans="1:23" ht="15.9" customHeight="1" x14ac:dyDescent="0.2">
      <c r="A162" s="299">
        <v>159</v>
      </c>
      <c r="B162" s="36"/>
      <c r="C162" s="40"/>
      <c r="D162" s="45"/>
      <c r="E162" s="104">
        <f t="shared" si="38"/>
        <v>0</v>
      </c>
      <c r="F162" s="97">
        <f t="shared" si="39"/>
        <v>126</v>
      </c>
      <c r="G162" s="98"/>
      <c r="H162" s="99"/>
      <c r="I162" s="100" t="str">
        <f t="shared" si="41"/>
        <v/>
      </c>
      <c r="J162" s="99"/>
      <c r="K162" s="100" t="str">
        <f t="shared" si="37"/>
        <v/>
      </c>
      <c r="L162" s="99"/>
      <c r="M162" s="100" t="str">
        <f t="shared" si="42"/>
        <v/>
      </c>
      <c r="N162" s="99"/>
      <c r="O162" s="100" t="str">
        <f t="shared" si="43"/>
        <v/>
      </c>
      <c r="P162" s="99"/>
      <c r="Q162" s="100" t="str">
        <f t="shared" si="44"/>
        <v/>
      </c>
      <c r="R162" s="99"/>
      <c r="S162" s="100" t="str">
        <f t="shared" si="45"/>
        <v/>
      </c>
      <c r="T162" s="99"/>
      <c r="U162" s="100" t="str">
        <f t="shared" si="40"/>
        <v/>
      </c>
      <c r="V162" s="99"/>
      <c r="W162" s="100" t="str">
        <f t="shared" si="46"/>
        <v/>
      </c>
    </row>
    <row r="163" spans="1:23" ht="15.9" customHeight="1" x14ac:dyDescent="0.2">
      <c r="A163" s="299">
        <v>160</v>
      </c>
      <c r="B163" s="36"/>
      <c r="C163" s="40"/>
      <c r="D163" s="45"/>
      <c r="E163" s="104">
        <f t="shared" si="38"/>
        <v>0</v>
      </c>
      <c r="F163" s="97">
        <f t="shared" si="39"/>
        <v>126</v>
      </c>
      <c r="G163" s="98"/>
      <c r="H163" s="99"/>
      <c r="I163" s="100" t="str">
        <f t="shared" si="41"/>
        <v/>
      </c>
      <c r="J163" s="99"/>
      <c r="K163" s="100" t="str">
        <f t="shared" si="37"/>
        <v/>
      </c>
      <c r="L163" s="99"/>
      <c r="M163" s="100" t="str">
        <f t="shared" si="42"/>
        <v/>
      </c>
      <c r="N163" s="99"/>
      <c r="O163" s="100" t="str">
        <f t="shared" si="43"/>
        <v/>
      </c>
      <c r="P163" s="99"/>
      <c r="Q163" s="100" t="str">
        <f t="shared" si="44"/>
        <v/>
      </c>
      <c r="R163" s="99"/>
      <c r="S163" s="100" t="str">
        <f t="shared" si="45"/>
        <v/>
      </c>
      <c r="T163" s="99"/>
      <c r="U163" s="100" t="str">
        <f t="shared" si="40"/>
        <v/>
      </c>
      <c r="V163" s="99"/>
      <c r="W163" s="100" t="str">
        <f t="shared" si="46"/>
        <v/>
      </c>
    </row>
    <row r="164" spans="1:23" ht="15.9" customHeight="1" x14ac:dyDescent="0.2">
      <c r="A164" s="300">
        <v>161</v>
      </c>
      <c r="B164" s="36"/>
      <c r="C164" s="40"/>
      <c r="D164" s="45"/>
      <c r="E164" s="104">
        <f t="shared" si="38"/>
        <v>0</v>
      </c>
      <c r="F164" s="97">
        <f t="shared" si="39"/>
        <v>126</v>
      </c>
      <c r="G164" s="98"/>
      <c r="H164" s="99"/>
      <c r="I164" s="100" t="str">
        <f t="shared" si="41"/>
        <v/>
      </c>
      <c r="J164" s="99"/>
      <c r="K164" s="100" t="str">
        <f t="shared" si="37"/>
        <v/>
      </c>
      <c r="L164" s="99"/>
      <c r="M164" s="100" t="str">
        <f t="shared" si="42"/>
        <v/>
      </c>
      <c r="N164" s="99"/>
      <c r="O164" s="100" t="str">
        <f t="shared" si="43"/>
        <v/>
      </c>
      <c r="P164" s="99"/>
      <c r="Q164" s="100" t="str">
        <f t="shared" si="44"/>
        <v/>
      </c>
      <c r="R164" s="99"/>
      <c r="S164" s="100" t="str">
        <f t="shared" si="45"/>
        <v/>
      </c>
      <c r="T164" s="99"/>
      <c r="U164" s="100" t="str">
        <f t="shared" si="40"/>
        <v/>
      </c>
      <c r="V164" s="99"/>
      <c r="W164" s="100" t="str">
        <f t="shared" si="46"/>
        <v/>
      </c>
    </row>
    <row r="165" spans="1:23" ht="14.25" customHeight="1" thickBot="1" x14ac:dyDescent="0.25">
      <c r="A165" s="106"/>
      <c r="C165" s="107"/>
    </row>
    <row r="166" spans="1:23" ht="78" customHeight="1" thickBot="1" x14ac:dyDescent="0.25">
      <c r="C166" s="107"/>
      <c r="H166" s="109" t="str">
        <f t="shared" ref="H166:W166" si="47">H3</f>
        <v>令和７年度ＩＨ予選</v>
      </c>
      <c r="I166" s="110" t="str">
        <f t="shared" si="47"/>
        <v>ポイント</v>
      </c>
      <c r="J166" s="111" t="str">
        <f t="shared" si="47"/>
        <v>令和７年度新人大会</v>
      </c>
      <c r="K166" s="110" t="str">
        <f t="shared" si="47"/>
        <v>ポイント</v>
      </c>
      <c r="L166" s="111" t="str">
        <f t="shared" si="47"/>
        <v>令和７年度強化練習会</v>
      </c>
      <c r="M166" s="110" t="str">
        <f t="shared" si="47"/>
        <v>ポイント</v>
      </c>
      <c r="N166" s="111" t="str">
        <f t="shared" si="47"/>
        <v>令和７年度全日本JrU18</v>
      </c>
      <c r="O166" s="112" t="str">
        <f t="shared" si="47"/>
        <v>ポイント</v>
      </c>
      <c r="P166" s="111" t="str">
        <f t="shared" si="47"/>
        <v>令和７年度全日本JrU16</v>
      </c>
      <c r="Q166" s="110" t="str">
        <f t="shared" si="47"/>
        <v>ポイント</v>
      </c>
      <c r="R166" s="111" t="str">
        <f t="shared" si="47"/>
        <v>令和７年度全日本JrU14</v>
      </c>
      <c r="S166" s="113" t="str">
        <f t="shared" si="47"/>
        <v>ポイント</v>
      </c>
      <c r="T166" s="111" t="str">
        <f t="shared" si="47"/>
        <v>令和７年度東海毎日U18</v>
      </c>
      <c r="U166" s="114" t="str">
        <f t="shared" si="47"/>
        <v>ポイント</v>
      </c>
      <c r="V166" s="111" t="str">
        <f t="shared" si="47"/>
        <v>令和７年度東海毎日U16</v>
      </c>
      <c r="W166" s="114" t="str">
        <f t="shared" si="47"/>
        <v>ポイント</v>
      </c>
    </row>
    <row r="167" spans="1:23" x14ac:dyDescent="0.2">
      <c r="C167" s="107"/>
      <c r="G167" s="115"/>
      <c r="H167" s="116">
        <v>1</v>
      </c>
      <c r="I167" s="117">
        <v>16.5</v>
      </c>
      <c r="J167" s="116">
        <v>1</v>
      </c>
      <c r="K167" s="117">
        <v>16.5</v>
      </c>
      <c r="L167" s="116"/>
      <c r="M167" s="118">
        <v>16.5</v>
      </c>
      <c r="N167" s="119"/>
      <c r="O167" s="117">
        <v>16.5</v>
      </c>
      <c r="P167" s="120"/>
      <c r="Q167" s="121">
        <v>16.5</v>
      </c>
      <c r="R167" s="122"/>
      <c r="S167" s="121">
        <v>16.5</v>
      </c>
      <c r="T167" s="116"/>
      <c r="U167" s="117">
        <v>16.5</v>
      </c>
      <c r="V167" s="120"/>
      <c r="W167" s="117">
        <v>16.5</v>
      </c>
    </row>
    <row r="168" spans="1:23" x14ac:dyDescent="0.2">
      <c r="C168" s="107"/>
      <c r="H168" s="123"/>
      <c r="I168" s="124">
        <v>11</v>
      </c>
      <c r="J168" s="123"/>
      <c r="K168" s="124">
        <v>11</v>
      </c>
      <c r="L168" s="123">
        <v>1</v>
      </c>
      <c r="M168" s="125">
        <v>11</v>
      </c>
      <c r="N168" s="126">
        <v>1</v>
      </c>
      <c r="O168" s="124">
        <v>11</v>
      </c>
      <c r="P168" s="127"/>
      <c r="Q168" s="128">
        <v>11</v>
      </c>
      <c r="R168" s="129"/>
      <c r="S168" s="130">
        <v>11</v>
      </c>
      <c r="T168" s="123">
        <v>1</v>
      </c>
      <c r="U168" s="124">
        <v>11</v>
      </c>
      <c r="V168" s="127"/>
      <c r="W168" s="124">
        <v>11</v>
      </c>
    </row>
    <row r="169" spans="1:23" x14ac:dyDescent="0.2">
      <c r="C169" s="107"/>
      <c r="H169" s="123">
        <v>2</v>
      </c>
      <c r="I169" s="124">
        <v>10.5</v>
      </c>
      <c r="J169" s="123">
        <v>2</v>
      </c>
      <c r="K169" s="124">
        <v>10.5</v>
      </c>
      <c r="L169" s="123"/>
      <c r="M169" s="125">
        <v>10.5</v>
      </c>
      <c r="N169" s="126"/>
      <c r="O169" s="124">
        <v>10.5</v>
      </c>
      <c r="P169" s="127"/>
      <c r="Q169" s="128">
        <v>10.5</v>
      </c>
      <c r="R169" s="129"/>
      <c r="S169" s="130">
        <v>10.5</v>
      </c>
      <c r="T169" s="123"/>
      <c r="U169" s="124">
        <v>10.5</v>
      </c>
      <c r="V169" s="127"/>
      <c r="W169" s="124">
        <v>10.5</v>
      </c>
    </row>
    <row r="170" spans="1:23" x14ac:dyDescent="0.2">
      <c r="C170" s="107"/>
      <c r="H170" s="123">
        <v>3</v>
      </c>
      <c r="I170" s="124">
        <v>8</v>
      </c>
      <c r="J170" s="123">
        <v>3</v>
      </c>
      <c r="K170" s="124">
        <v>8</v>
      </c>
      <c r="L170" s="123"/>
      <c r="M170" s="125">
        <v>8</v>
      </c>
      <c r="N170" s="126"/>
      <c r="O170" s="124">
        <v>8</v>
      </c>
      <c r="P170" s="127"/>
      <c r="Q170" s="128">
        <v>8</v>
      </c>
      <c r="R170" s="129"/>
      <c r="S170" s="130">
        <v>8</v>
      </c>
      <c r="T170" s="123"/>
      <c r="U170" s="124">
        <v>8</v>
      </c>
      <c r="V170" s="127"/>
      <c r="W170" s="124">
        <v>8</v>
      </c>
    </row>
    <row r="171" spans="1:23" x14ac:dyDescent="0.2">
      <c r="C171" s="107"/>
      <c r="H171" s="123"/>
      <c r="I171" s="124">
        <v>7</v>
      </c>
      <c r="J171" s="123"/>
      <c r="K171" s="124">
        <v>7</v>
      </c>
      <c r="L171" s="123">
        <v>2</v>
      </c>
      <c r="M171" s="125">
        <v>7</v>
      </c>
      <c r="N171" s="126">
        <v>2</v>
      </c>
      <c r="O171" s="124">
        <v>7</v>
      </c>
      <c r="P171" s="127"/>
      <c r="Q171" s="128">
        <v>7</v>
      </c>
      <c r="R171" s="129"/>
      <c r="S171" s="130">
        <v>7</v>
      </c>
      <c r="T171" s="123">
        <v>2</v>
      </c>
      <c r="U171" s="124">
        <v>7</v>
      </c>
      <c r="V171" s="127"/>
      <c r="W171" s="124">
        <v>7</v>
      </c>
    </row>
    <row r="172" spans="1:23" x14ac:dyDescent="0.2">
      <c r="C172" s="107"/>
      <c r="H172" s="123">
        <v>4</v>
      </c>
      <c r="I172" s="124">
        <v>6</v>
      </c>
      <c r="J172" s="123">
        <v>4</v>
      </c>
      <c r="K172" s="124">
        <v>6</v>
      </c>
      <c r="L172" s="123"/>
      <c r="M172" s="125">
        <v>6</v>
      </c>
      <c r="N172" s="126"/>
      <c r="O172" s="124">
        <v>6</v>
      </c>
      <c r="P172" s="127">
        <v>1</v>
      </c>
      <c r="Q172" s="128">
        <v>6</v>
      </c>
      <c r="R172" s="129"/>
      <c r="S172" s="130">
        <v>6</v>
      </c>
      <c r="T172" s="123"/>
      <c r="U172" s="124">
        <v>6</v>
      </c>
      <c r="V172" s="127">
        <v>1</v>
      </c>
      <c r="W172" s="124">
        <v>6</v>
      </c>
    </row>
    <row r="173" spans="1:23" x14ac:dyDescent="0.2">
      <c r="C173" s="107"/>
      <c r="H173" s="123"/>
      <c r="I173" s="124">
        <v>5.5</v>
      </c>
      <c r="J173" s="123"/>
      <c r="K173" s="124">
        <v>5.5</v>
      </c>
      <c r="L173" s="123">
        <v>3</v>
      </c>
      <c r="M173" s="125">
        <v>5.5</v>
      </c>
      <c r="N173" s="126">
        <v>3</v>
      </c>
      <c r="O173" s="124">
        <v>5.5</v>
      </c>
      <c r="P173" s="127"/>
      <c r="Q173" s="128">
        <v>5.5</v>
      </c>
      <c r="R173" s="129"/>
      <c r="S173" s="130">
        <v>5.5</v>
      </c>
      <c r="T173" s="123">
        <v>3</v>
      </c>
      <c r="U173" s="124">
        <v>5.5</v>
      </c>
      <c r="V173" s="127"/>
      <c r="W173" s="124">
        <v>5.5</v>
      </c>
    </row>
    <row r="174" spans="1:23" x14ac:dyDescent="0.2">
      <c r="C174" s="107"/>
      <c r="H174" s="123">
        <v>5</v>
      </c>
      <c r="I174" s="124">
        <v>4</v>
      </c>
      <c r="J174" s="123"/>
      <c r="K174" s="124">
        <v>4</v>
      </c>
      <c r="L174" s="123">
        <v>4</v>
      </c>
      <c r="M174" s="125">
        <v>4</v>
      </c>
      <c r="N174" s="126">
        <v>4</v>
      </c>
      <c r="O174" s="124">
        <v>4</v>
      </c>
      <c r="P174" s="127">
        <v>2</v>
      </c>
      <c r="Q174" s="128">
        <v>4</v>
      </c>
      <c r="R174" s="129">
        <v>1</v>
      </c>
      <c r="S174" s="130">
        <v>4</v>
      </c>
      <c r="T174" s="123">
        <v>4</v>
      </c>
      <c r="U174" s="124">
        <v>4</v>
      </c>
      <c r="V174" s="127">
        <v>2</v>
      </c>
      <c r="W174" s="124">
        <v>4</v>
      </c>
    </row>
    <row r="175" spans="1:23" x14ac:dyDescent="0.2">
      <c r="C175" s="107"/>
      <c r="H175" s="123">
        <v>6</v>
      </c>
      <c r="I175" s="124">
        <v>4</v>
      </c>
      <c r="J175" s="123"/>
      <c r="K175" s="124">
        <v>4</v>
      </c>
      <c r="L175" s="123"/>
      <c r="M175" s="125">
        <v>4</v>
      </c>
      <c r="N175" s="126"/>
      <c r="O175" s="124">
        <v>3.5</v>
      </c>
      <c r="P175" s="127"/>
      <c r="Q175" s="128">
        <v>3.5</v>
      </c>
      <c r="R175" s="129"/>
      <c r="S175" s="130">
        <v>3.5</v>
      </c>
      <c r="T175" s="123"/>
      <c r="U175" s="124">
        <v>3.5</v>
      </c>
      <c r="V175" s="127"/>
      <c r="W175" s="124">
        <v>3.5</v>
      </c>
    </row>
    <row r="176" spans="1:23" x14ac:dyDescent="0.2">
      <c r="C176" s="107"/>
      <c r="H176" s="123">
        <v>7</v>
      </c>
      <c r="I176" s="124">
        <v>4</v>
      </c>
      <c r="J176" s="123"/>
      <c r="K176" s="124">
        <v>4</v>
      </c>
      <c r="L176" s="123"/>
      <c r="M176" s="125">
        <v>4</v>
      </c>
      <c r="N176" s="126">
        <v>5</v>
      </c>
      <c r="O176" s="124">
        <v>3</v>
      </c>
      <c r="P176" s="127">
        <v>3</v>
      </c>
      <c r="Q176" s="128">
        <v>3</v>
      </c>
      <c r="R176" s="129">
        <v>2</v>
      </c>
      <c r="S176" s="130">
        <v>3</v>
      </c>
      <c r="T176" s="123">
        <v>5</v>
      </c>
      <c r="U176" s="124">
        <v>3</v>
      </c>
      <c r="V176" s="127">
        <v>3</v>
      </c>
      <c r="W176" s="124">
        <v>3</v>
      </c>
    </row>
    <row r="177" spans="3:23" x14ac:dyDescent="0.2">
      <c r="C177" s="107"/>
      <c r="H177" s="123">
        <v>8</v>
      </c>
      <c r="I177" s="124">
        <v>4</v>
      </c>
      <c r="J177" s="123">
        <v>8</v>
      </c>
      <c r="K177" s="124">
        <v>4</v>
      </c>
      <c r="L177" s="123">
        <v>8</v>
      </c>
      <c r="M177" s="125">
        <v>3</v>
      </c>
      <c r="N177" s="126">
        <v>6</v>
      </c>
      <c r="O177" s="124">
        <v>3</v>
      </c>
      <c r="P177" s="127"/>
      <c r="Q177" s="128">
        <v>2.5</v>
      </c>
      <c r="R177" s="129"/>
      <c r="S177" s="130">
        <v>2.5</v>
      </c>
      <c r="T177" s="123">
        <v>6</v>
      </c>
      <c r="U177" s="124">
        <v>3</v>
      </c>
      <c r="V177" s="127"/>
      <c r="W177" s="124">
        <v>2.5</v>
      </c>
    </row>
    <row r="178" spans="3:23" x14ac:dyDescent="0.2">
      <c r="C178" s="107"/>
      <c r="H178" s="123"/>
      <c r="I178" s="124">
        <v>2</v>
      </c>
      <c r="J178" s="123"/>
      <c r="K178" s="124">
        <v>2</v>
      </c>
      <c r="L178" s="123"/>
      <c r="M178" s="125">
        <v>2</v>
      </c>
      <c r="N178" s="126">
        <v>7</v>
      </c>
      <c r="O178" s="124">
        <v>3</v>
      </c>
      <c r="P178" s="127">
        <v>4</v>
      </c>
      <c r="Q178" s="128">
        <v>2</v>
      </c>
      <c r="R178" s="129"/>
      <c r="S178" s="130">
        <v>2</v>
      </c>
      <c r="T178" s="123">
        <v>7</v>
      </c>
      <c r="U178" s="124">
        <v>3</v>
      </c>
      <c r="V178" s="127">
        <v>4</v>
      </c>
      <c r="W178" s="124">
        <v>2</v>
      </c>
    </row>
    <row r="179" spans="3:23" x14ac:dyDescent="0.2">
      <c r="C179" s="107"/>
      <c r="H179" s="123">
        <v>16</v>
      </c>
      <c r="I179" s="124">
        <v>1.5</v>
      </c>
      <c r="J179" s="123">
        <v>16</v>
      </c>
      <c r="K179" s="124">
        <v>1.5</v>
      </c>
      <c r="L179" s="123">
        <v>16</v>
      </c>
      <c r="M179" s="125">
        <v>1</v>
      </c>
      <c r="N179" s="126">
        <v>8</v>
      </c>
      <c r="O179" s="124">
        <v>3</v>
      </c>
      <c r="P179" s="127"/>
      <c r="Q179" s="128">
        <v>1.5</v>
      </c>
      <c r="R179" s="129">
        <v>3</v>
      </c>
      <c r="S179" s="130">
        <v>1.5</v>
      </c>
      <c r="T179" s="123">
        <v>8</v>
      </c>
      <c r="U179" s="124">
        <v>3</v>
      </c>
      <c r="V179" s="127"/>
      <c r="W179" s="124">
        <v>1.5</v>
      </c>
    </row>
    <row r="180" spans="3:23" x14ac:dyDescent="0.2">
      <c r="H180" s="123">
        <v>24</v>
      </c>
      <c r="I180" s="131">
        <v>0.75</v>
      </c>
      <c r="J180" s="123">
        <v>24</v>
      </c>
      <c r="K180" s="131">
        <v>0.75</v>
      </c>
      <c r="L180" s="123"/>
      <c r="M180" s="125">
        <v>0.5</v>
      </c>
      <c r="N180" s="126">
        <v>16</v>
      </c>
      <c r="O180" s="124">
        <v>1</v>
      </c>
      <c r="P180" s="127">
        <v>8</v>
      </c>
      <c r="Q180" s="128">
        <v>1</v>
      </c>
      <c r="R180" s="129">
        <v>4</v>
      </c>
      <c r="S180" s="130">
        <v>1</v>
      </c>
      <c r="T180" s="123">
        <v>16</v>
      </c>
      <c r="U180" s="124">
        <v>1</v>
      </c>
      <c r="V180" s="127">
        <v>8</v>
      </c>
      <c r="W180" s="124">
        <v>1</v>
      </c>
    </row>
    <row r="181" spans="3:23" ht="14.25" customHeight="1" thickBot="1" x14ac:dyDescent="0.25">
      <c r="H181" s="132"/>
      <c r="I181" s="133">
        <v>0.625</v>
      </c>
      <c r="J181" s="132"/>
      <c r="K181" s="133">
        <v>0.625</v>
      </c>
      <c r="L181" s="132">
        <v>32</v>
      </c>
      <c r="M181" s="134">
        <v>0.5</v>
      </c>
      <c r="N181" s="135"/>
      <c r="O181" s="133">
        <v>0.625</v>
      </c>
      <c r="P181" s="136"/>
      <c r="Q181" s="137">
        <v>0.5</v>
      </c>
      <c r="R181" s="138"/>
      <c r="S181" s="139">
        <v>0.5</v>
      </c>
      <c r="T181" s="132"/>
      <c r="U181" s="133">
        <v>0.625</v>
      </c>
      <c r="V181" s="136"/>
      <c r="W181" s="133">
        <v>0.5</v>
      </c>
    </row>
  </sheetData>
  <autoFilter ref="A3:AC116" xr:uid="{00000000-0001-0000-0300-000000000000}"/>
  <mergeCells count="3">
    <mergeCell ref="H2:M2"/>
    <mergeCell ref="A1:W1"/>
    <mergeCell ref="N2:W2"/>
  </mergeCells>
  <phoneticPr fontId="25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9E5E-A195-43C1-8F1C-20956C75854A}">
  <dimension ref="A1:W180"/>
  <sheetViews>
    <sheetView workbookViewId="0">
      <selection activeCell="Y3" sqref="Y3"/>
    </sheetView>
  </sheetViews>
  <sheetFormatPr defaultColWidth="6.23046875" defaultRowHeight="13.2" x14ac:dyDescent="0.2"/>
  <cols>
    <col min="1" max="1" width="4.23046875" style="46" customWidth="1"/>
    <col min="2" max="2" width="8.61328125" style="46" customWidth="1"/>
    <col min="3" max="3" width="3.3828125" style="46" customWidth="1"/>
    <col min="4" max="4" width="7.53515625" style="46" customWidth="1"/>
    <col min="5" max="5" width="6.53515625" style="46" customWidth="1"/>
    <col min="6" max="6" width="5.15234375" style="46" customWidth="1"/>
    <col min="7" max="7" width="6.53515625" style="108" customWidth="1"/>
    <col min="8" max="23" width="3.765625" style="46" customWidth="1"/>
    <col min="24" max="16384" width="6.23046875" style="46"/>
  </cols>
  <sheetData>
    <row r="1" spans="1:23" ht="28.35" customHeight="1" x14ac:dyDescent="0.2">
      <c r="A1" s="414" t="s">
        <v>470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</row>
    <row r="2" spans="1:23" ht="18.899999999999999" customHeight="1" thickBot="1" x14ac:dyDescent="0.25">
      <c r="A2" s="75"/>
      <c r="B2" s="75"/>
      <c r="C2" s="76"/>
      <c r="D2" s="75"/>
      <c r="E2" s="75"/>
      <c r="F2" s="75"/>
      <c r="G2" s="77"/>
      <c r="H2" s="413"/>
      <c r="I2" s="413"/>
      <c r="J2" s="413"/>
      <c r="K2" s="413"/>
      <c r="L2" s="413"/>
      <c r="M2" s="413"/>
      <c r="N2" s="413"/>
      <c r="O2" s="413"/>
      <c r="P2" s="415"/>
      <c r="Q2" s="413"/>
      <c r="R2" s="413"/>
      <c r="S2" s="413"/>
      <c r="T2" s="413"/>
      <c r="U2" s="413"/>
      <c r="V2" s="413"/>
      <c r="W2" s="413"/>
    </row>
    <row r="3" spans="1:23" ht="177.75" customHeight="1" thickBot="1" x14ac:dyDescent="0.25">
      <c r="A3" s="78" t="s">
        <v>131</v>
      </c>
      <c r="B3" s="79" t="s">
        <v>132</v>
      </c>
      <c r="C3" s="80" t="s">
        <v>133</v>
      </c>
      <c r="D3" s="81" t="s">
        <v>134</v>
      </c>
      <c r="E3" s="82" t="s">
        <v>305</v>
      </c>
      <c r="F3" s="83" t="s">
        <v>306</v>
      </c>
      <c r="G3" s="84" t="s">
        <v>307</v>
      </c>
      <c r="H3" s="85" t="s">
        <v>308</v>
      </c>
      <c r="I3" s="86" t="s">
        <v>135</v>
      </c>
      <c r="J3" s="87" t="s">
        <v>310</v>
      </c>
      <c r="K3" s="86" t="s">
        <v>135</v>
      </c>
      <c r="L3" s="87" t="s">
        <v>309</v>
      </c>
      <c r="M3" s="86" t="s">
        <v>135</v>
      </c>
      <c r="N3" s="87" t="s">
        <v>311</v>
      </c>
      <c r="O3" s="81" t="s">
        <v>135</v>
      </c>
      <c r="P3" s="87" t="s">
        <v>312</v>
      </c>
      <c r="Q3" s="86" t="s">
        <v>135</v>
      </c>
      <c r="R3" s="87" t="s">
        <v>313</v>
      </c>
      <c r="S3" s="88" t="s">
        <v>135</v>
      </c>
      <c r="T3" s="87" t="s">
        <v>316</v>
      </c>
      <c r="U3" s="34" t="s">
        <v>135</v>
      </c>
      <c r="V3" s="87" t="s">
        <v>317</v>
      </c>
      <c r="W3" s="34" t="s">
        <v>135</v>
      </c>
    </row>
    <row r="4" spans="1:23" ht="15.9" customHeight="1" x14ac:dyDescent="0.2">
      <c r="A4" s="89">
        <v>1</v>
      </c>
      <c r="B4" s="90" t="s">
        <v>195</v>
      </c>
      <c r="C4" s="91">
        <v>2</v>
      </c>
      <c r="D4" s="297" t="s">
        <v>142</v>
      </c>
      <c r="E4" s="298">
        <f t="shared" ref="E4:E67" si="0">SUM(G4,I4,K4,M4,O4,Q4,U4,W4,S4,)</f>
        <v>67.25</v>
      </c>
      <c r="F4" s="92">
        <f t="shared" ref="F4:F67" si="1">RANK(E4,$E$4:$E$163,0)</f>
        <v>1</v>
      </c>
      <c r="G4" s="93">
        <v>27.25</v>
      </c>
      <c r="H4" s="94">
        <v>1</v>
      </c>
      <c r="I4" s="95">
        <f t="shared" ref="I4:I40" si="2">IF(H4="","",VLOOKUP(H4,H$166:I$180,2))</f>
        <v>16.5</v>
      </c>
      <c r="J4" s="94">
        <v>1</v>
      </c>
      <c r="K4" s="95">
        <f t="shared" ref="K4:K22" si="3">IF(J4="","",VLOOKUP(J4,J$166:K$180,2))</f>
        <v>16.5</v>
      </c>
      <c r="L4" s="94"/>
      <c r="M4" s="95" t="str">
        <f t="shared" ref="M4:M22" si="4">IF(L4="","",VLOOKUP(L4,L$166:M$180,2))</f>
        <v/>
      </c>
      <c r="N4" s="94">
        <v>2</v>
      </c>
      <c r="O4" s="95">
        <f t="shared" ref="O4:O22" si="5">IF(N4="","",VLOOKUP(N4,N$166:O$180,2))</f>
        <v>7</v>
      </c>
      <c r="P4" s="94"/>
      <c r="Q4" s="95" t="str">
        <f t="shared" ref="Q4:Q32" si="6">IF(P4="","",VLOOKUP(P4,P$166:Q$180,2))</f>
        <v/>
      </c>
      <c r="R4" s="94"/>
      <c r="S4" s="95" t="str">
        <f t="shared" ref="S4:S22" si="7">IF(R4="","",VLOOKUP(R4,R$166:S$180,2))</f>
        <v/>
      </c>
      <c r="T4" s="94"/>
      <c r="U4" s="95" t="str">
        <f t="shared" ref="U4:U67" si="8">IF(T4="","",VLOOKUP(T4,T$166:U$180,2))</f>
        <v/>
      </c>
      <c r="V4" s="94"/>
      <c r="W4" s="95" t="str">
        <f t="shared" ref="W4:W22" si="9">IF(V4="","",VLOOKUP(V4,V$166:W$180,2))</f>
        <v/>
      </c>
    </row>
    <row r="5" spans="1:23" ht="15.9" customHeight="1" x14ac:dyDescent="0.2">
      <c r="A5" s="96">
        <v>2</v>
      </c>
      <c r="B5" s="39" t="s">
        <v>196</v>
      </c>
      <c r="C5" s="40">
        <v>2</v>
      </c>
      <c r="D5" s="103" t="s">
        <v>142</v>
      </c>
      <c r="E5" s="104">
        <f t="shared" si="0"/>
        <v>67.25</v>
      </c>
      <c r="F5" s="97">
        <f t="shared" si="1"/>
        <v>1</v>
      </c>
      <c r="G5" s="98">
        <v>27.25</v>
      </c>
      <c r="H5" s="99">
        <v>1</v>
      </c>
      <c r="I5" s="100">
        <f t="shared" si="2"/>
        <v>16.5</v>
      </c>
      <c r="J5" s="99">
        <v>1</v>
      </c>
      <c r="K5" s="100">
        <f t="shared" si="3"/>
        <v>16.5</v>
      </c>
      <c r="L5" s="99"/>
      <c r="M5" s="100" t="str">
        <f t="shared" si="4"/>
        <v/>
      </c>
      <c r="N5" s="99">
        <v>2</v>
      </c>
      <c r="O5" s="100">
        <f t="shared" si="5"/>
        <v>7</v>
      </c>
      <c r="P5" s="99"/>
      <c r="Q5" s="100" t="str">
        <f t="shared" si="6"/>
        <v/>
      </c>
      <c r="R5" s="99"/>
      <c r="S5" s="100" t="str">
        <f t="shared" si="7"/>
        <v/>
      </c>
      <c r="T5" s="99"/>
      <c r="U5" s="100" t="str">
        <f t="shared" si="8"/>
        <v/>
      </c>
      <c r="V5" s="99"/>
      <c r="W5" s="100" t="str">
        <f t="shared" si="9"/>
        <v/>
      </c>
    </row>
    <row r="6" spans="1:23" ht="15.9" customHeight="1" x14ac:dyDescent="0.2">
      <c r="A6" s="96">
        <v>3</v>
      </c>
      <c r="B6" s="39" t="s">
        <v>199</v>
      </c>
      <c r="C6" s="40">
        <v>3</v>
      </c>
      <c r="D6" s="103" t="s">
        <v>137</v>
      </c>
      <c r="E6" s="104">
        <f t="shared" si="0"/>
        <v>35</v>
      </c>
      <c r="F6" s="97">
        <f t="shared" si="1"/>
        <v>3</v>
      </c>
      <c r="G6" s="98">
        <v>19</v>
      </c>
      <c r="H6" s="99">
        <v>2</v>
      </c>
      <c r="I6" s="100">
        <f t="shared" si="2"/>
        <v>10.5</v>
      </c>
      <c r="J6" s="99"/>
      <c r="K6" s="100" t="str">
        <f t="shared" si="3"/>
        <v/>
      </c>
      <c r="L6" s="99"/>
      <c r="M6" s="100" t="str">
        <f t="shared" si="4"/>
        <v/>
      </c>
      <c r="N6" s="99">
        <v>3</v>
      </c>
      <c r="O6" s="100">
        <f t="shared" si="5"/>
        <v>5.5</v>
      </c>
      <c r="P6" s="99"/>
      <c r="Q6" s="100" t="str">
        <f t="shared" si="6"/>
        <v/>
      </c>
      <c r="R6" s="99"/>
      <c r="S6" s="100" t="str">
        <f t="shared" si="7"/>
        <v/>
      </c>
      <c r="T6" s="99"/>
      <c r="U6" s="100" t="str">
        <f t="shared" si="8"/>
        <v/>
      </c>
      <c r="V6" s="99"/>
      <c r="W6" s="100" t="str">
        <f t="shared" si="9"/>
        <v/>
      </c>
    </row>
    <row r="7" spans="1:23" ht="15.9" customHeight="1" x14ac:dyDescent="0.2">
      <c r="A7" s="96">
        <v>4</v>
      </c>
      <c r="B7" s="39" t="s">
        <v>200</v>
      </c>
      <c r="C7" s="40">
        <v>3</v>
      </c>
      <c r="D7" s="103" t="s">
        <v>142</v>
      </c>
      <c r="E7" s="104">
        <f t="shared" si="0"/>
        <v>32.125</v>
      </c>
      <c r="F7" s="97">
        <f t="shared" si="1"/>
        <v>4</v>
      </c>
      <c r="G7" s="98">
        <v>13.125</v>
      </c>
      <c r="H7" s="99">
        <v>3</v>
      </c>
      <c r="I7" s="100">
        <f t="shared" si="2"/>
        <v>8</v>
      </c>
      <c r="J7" s="99"/>
      <c r="K7" s="100" t="str">
        <f t="shared" si="3"/>
        <v/>
      </c>
      <c r="L7" s="99"/>
      <c r="M7" s="100" t="str">
        <f t="shared" si="4"/>
        <v/>
      </c>
      <c r="N7" s="99">
        <v>1</v>
      </c>
      <c r="O7" s="100">
        <f t="shared" si="5"/>
        <v>11</v>
      </c>
      <c r="P7" s="99"/>
      <c r="Q7" s="100" t="str">
        <f t="shared" si="6"/>
        <v/>
      </c>
      <c r="R7" s="99"/>
      <c r="S7" s="100" t="str">
        <f t="shared" si="7"/>
        <v/>
      </c>
      <c r="T7" s="99"/>
      <c r="U7" s="100" t="str">
        <f t="shared" si="8"/>
        <v/>
      </c>
      <c r="V7" s="99"/>
      <c r="W7" s="100" t="str">
        <f t="shared" si="9"/>
        <v/>
      </c>
    </row>
    <row r="8" spans="1:23" ht="15.9" customHeight="1" x14ac:dyDescent="0.2">
      <c r="A8" s="96">
        <v>5</v>
      </c>
      <c r="B8" s="39" t="s">
        <v>201</v>
      </c>
      <c r="C8" s="40">
        <v>3</v>
      </c>
      <c r="D8" s="103" t="s">
        <v>142</v>
      </c>
      <c r="E8" s="104">
        <f t="shared" si="0"/>
        <v>32.125</v>
      </c>
      <c r="F8" s="97">
        <f t="shared" si="1"/>
        <v>4</v>
      </c>
      <c r="G8" s="98">
        <v>13.125</v>
      </c>
      <c r="H8" s="99">
        <v>3</v>
      </c>
      <c r="I8" s="100">
        <f t="shared" si="2"/>
        <v>8</v>
      </c>
      <c r="J8" s="99"/>
      <c r="K8" s="100" t="str">
        <f t="shared" si="3"/>
        <v/>
      </c>
      <c r="L8" s="99"/>
      <c r="M8" s="100" t="str">
        <f t="shared" si="4"/>
        <v/>
      </c>
      <c r="N8" s="99">
        <v>1</v>
      </c>
      <c r="O8" s="100">
        <f t="shared" si="5"/>
        <v>11</v>
      </c>
      <c r="P8" s="99"/>
      <c r="Q8" s="100" t="str">
        <f t="shared" si="6"/>
        <v/>
      </c>
      <c r="R8" s="99"/>
      <c r="S8" s="100" t="str">
        <f t="shared" si="7"/>
        <v/>
      </c>
      <c r="T8" s="99"/>
      <c r="U8" s="100" t="str">
        <f t="shared" si="8"/>
        <v/>
      </c>
      <c r="V8" s="99"/>
      <c r="W8" s="100" t="str">
        <f t="shared" si="9"/>
        <v/>
      </c>
    </row>
    <row r="9" spans="1:23" ht="15.9" customHeight="1" x14ac:dyDescent="0.2">
      <c r="A9" s="96">
        <v>6</v>
      </c>
      <c r="B9" s="39" t="s">
        <v>215</v>
      </c>
      <c r="C9" s="40">
        <v>3</v>
      </c>
      <c r="D9" s="103" t="s">
        <v>137</v>
      </c>
      <c r="E9" s="104">
        <f t="shared" si="0"/>
        <v>27.4375</v>
      </c>
      <c r="F9" s="97">
        <f t="shared" si="1"/>
        <v>6</v>
      </c>
      <c r="G9" s="98">
        <v>12.9375</v>
      </c>
      <c r="H9" s="99">
        <v>2</v>
      </c>
      <c r="I9" s="100">
        <f t="shared" si="2"/>
        <v>10.5</v>
      </c>
      <c r="J9" s="99"/>
      <c r="K9" s="100" t="str">
        <f t="shared" si="3"/>
        <v/>
      </c>
      <c r="L9" s="99"/>
      <c r="M9" s="100" t="str">
        <f t="shared" si="4"/>
        <v/>
      </c>
      <c r="N9" s="99">
        <v>4</v>
      </c>
      <c r="O9" s="100">
        <f t="shared" si="5"/>
        <v>4</v>
      </c>
      <c r="P9" s="99"/>
      <c r="Q9" s="100" t="str">
        <f t="shared" si="6"/>
        <v/>
      </c>
      <c r="R9" s="99"/>
      <c r="S9" s="100" t="str">
        <f t="shared" si="7"/>
        <v/>
      </c>
      <c r="T9" s="99"/>
      <c r="U9" s="100" t="str">
        <f t="shared" si="8"/>
        <v/>
      </c>
      <c r="V9" s="99"/>
      <c r="W9" s="100" t="str">
        <f t="shared" si="9"/>
        <v/>
      </c>
    </row>
    <row r="10" spans="1:23" ht="15.9" customHeight="1" x14ac:dyDescent="0.2">
      <c r="A10" s="96">
        <v>7</v>
      </c>
      <c r="B10" s="39" t="s">
        <v>370</v>
      </c>
      <c r="C10" s="40">
        <v>1</v>
      </c>
      <c r="D10" s="103" t="s">
        <v>142</v>
      </c>
      <c r="E10" s="104">
        <f t="shared" si="0"/>
        <v>26</v>
      </c>
      <c r="F10" s="97">
        <f t="shared" si="1"/>
        <v>7</v>
      </c>
      <c r="G10" s="98">
        <v>9</v>
      </c>
      <c r="H10" s="99">
        <v>4</v>
      </c>
      <c r="I10" s="100">
        <f t="shared" si="2"/>
        <v>6</v>
      </c>
      <c r="J10" s="99">
        <v>3</v>
      </c>
      <c r="K10" s="100">
        <f t="shared" si="3"/>
        <v>8</v>
      </c>
      <c r="L10" s="99"/>
      <c r="M10" s="100" t="str">
        <f t="shared" si="4"/>
        <v/>
      </c>
      <c r="N10" s="99"/>
      <c r="O10" s="100" t="str">
        <f t="shared" si="5"/>
        <v/>
      </c>
      <c r="P10" s="99">
        <v>3</v>
      </c>
      <c r="Q10" s="100">
        <f t="shared" si="6"/>
        <v>3</v>
      </c>
      <c r="R10" s="99"/>
      <c r="S10" s="100" t="str">
        <f t="shared" si="7"/>
        <v/>
      </c>
      <c r="T10" s="99"/>
      <c r="U10" s="100" t="str">
        <f t="shared" si="8"/>
        <v/>
      </c>
      <c r="V10" s="99"/>
      <c r="W10" s="100" t="str">
        <f t="shared" si="9"/>
        <v/>
      </c>
    </row>
    <row r="11" spans="1:23" ht="15.9" customHeight="1" x14ac:dyDescent="0.2">
      <c r="A11" s="96">
        <v>8</v>
      </c>
      <c r="B11" s="39" t="s">
        <v>240</v>
      </c>
      <c r="C11" s="40">
        <v>2</v>
      </c>
      <c r="D11" s="103" t="s">
        <v>142</v>
      </c>
      <c r="E11" s="104">
        <f t="shared" si="0"/>
        <v>25</v>
      </c>
      <c r="F11" s="97">
        <f t="shared" si="1"/>
        <v>8</v>
      </c>
      <c r="G11" s="98">
        <v>8</v>
      </c>
      <c r="H11" s="99">
        <v>4</v>
      </c>
      <c r="I11" s="100">
        <f t="shared" si="2"/>
        <v>6</v>
      </c>
      <c r="J11" s="99">
        <v>3</v>
      </c>
      <c r="K11" s="100">
        <f t="shared" si="3"/>
        <v>8</v>
      </c>
      <c r="L11" s="99"/>
      <c r="M11" s="100" t="str">
        <f t="shared" si="4"/>
        <v/>
      </c>
      <c r="N11" s="99"/>
      <c r="O11" s="100" t="str">
        <f t="shared" si="5"/>
        <v/>
      </c>
      <c r="P11" s="99">
        <v>3</v>
      </c>
      <c r="Q11" s="100">
        <f t="shared" si="6"/>
        <v>3</v>
      </c>
      <c r="R11" s="99"/>
      <c r="S11" s="100" t="str">
        <f t="shared" si="7"/>
        <v/>
      </c>
      <c r="T11" s="99"/>
      <c r="U11" s="100" t="str">
        <f t="shared" si="8"/>
        <v/>
      </c>
      <c r="V11" s="99"/>
      <c r="W11" s="100" t="str">
        <f t="shared" si="9"/>
        <v/>
      </c>
    </row>
    <row r="12" spans="1:23" ht="15.9" customHeight="1" x14ac:dyDescent="0.2">
      <c r="A12" s="96">
        <v>9</v>
      </c>
      <c r="B12" s="39" t="s">
        <v>376</v>
      </c>
      <c r="C12" s="40">
        <v>1</v>
      </c>
      <c r="D12" s="105" t="s">
        <v>159</v>
      </c>
      <c r="E12" s="104">
        <f t="shared" si="0"/>
        <v>23.5</v>
      </c>
      <c r="F12" s="97">
        <f t="shared" si="1"/>
        <v>9</v>
      </c>
      <c r="G12" s="98">
        <v>3</v>
      </c>
      <c r="H12" s="99">
        <v>8</v>
      </c>
      <c r="I12" s="100">
        <f t="shared" si="2"/>
        <v>4</v>
      </c>
      <c r="J12" s="99">
        <v>2</v>
      </c>
      <c r="K12" s="100">
        <f t="shared" si="3"/>
        <v>10.5</v>
      </c>
      <c r="L12" s="99"/>
      <c r="M12" s="100" t="str">
        <f t="shared" si="4"/>
        <v/>
      </c>
      <c r="N12" s="99"/>
      <c r="O12" s="100" t="str">
        <f t="shared" si="5"/>
        <v/>
      </c>
      <c r="P12" s="99">
        <v>1</v>
      </c>
      <c r="Q12" s="100">
        <f t="shared" si="6"/>
        <v>6</v>
      </c>
      <c r="R12" s="99"/>
      <c r="S12" s="100" t="str">
        <f t="shared" si="7"/>
        <v/>
      </c>
      <c r="T12" s="99"/>
      <c r="U12" s="100" t="str">
        <f t="shared" si="8"/>
        <v/>
      </c>
      <c r="V12" s="99"/>
      <c r="W12" s="100" t="str">
        <f t="shared" si="9"/>
        <v/>
      </c>
    </row>
    <row r="13" spans="1:23" ht="15.9" customHeight="1" x14ac:dyDescent="0.2">
      <c r="A13" s="96">
        <v>10</v>
      </c>
      <c r="B13" s="39" t="s">
        <v>206</v>
      </c>
      <c r="C13" s="40">
        <v>3</v>
      </c>
      <c r="D13" s="103" t="s">
        <v>203</v>
      </c>
      <c r="E13" s="104">
        <f t="shared" si="0"/>
        <v>20.125</v>
      </c>
      <c r="F13" s="97">
        <f t="shared" si="1"/>
        <v>10</v>
      </c>
      <c r="G13" s="98">
        <v>16.125</v>
      </c>
      <c r="H13" s="99">
        <v>8</v>
      </c>
      <c r="I13" s="100">
        <f t="shared" si="2"/>
        <v>4</v>
      </c>
      <c r="J13" s="99"/>
      <c r="K13" s="100" t="str">
        <f t="shared" si="3"/>
        <v/>
      </c>
      <c r="L13" s="99"/>
      <c r="M13" s="100" t="str">
        <f t="shared" si="4"/>
        <v/>
      </c>
      <c r="N13" s="99"/>
      <c r="O13" s="100" t="str">
        <f t="shared" si="5"/>
        <v/>
      </c>
      <c r="P13" s="99"/>
      <c r="Q13" s="100" t="str">
        <f t="shared" si="6"/>
        <v/>
      </c>
      <c r="R13" s="99"/>
      <c r="S13" s="100" t="str">
        <f t="shared" si="7"/>
        <v/>
      </c>
      <c r="T13" s="99"/>
      <c r="U13" s="100" t="str">
        <f t="shared" si="8"/>
        <v/>
      </c>
      <c r="V13" s="99"/>
      <c r="W13" s="100" t="str">
        <f t="shared" si="9"/>
        <v/>
      </c>
    </row>
    <row r="14" spans="1:23" ht="15.9" customHeight="1" x14ac:dyDescent="0.2">
      <c r="A14" s="96">
        <v>11</v>
      </c>
      <c r="B14" s="39" t="s">
        <v>202</v>
      </c>
      <c r="C14" s="40">
        <v>3</v>
      </c>
      <c r="D14" s="103" t="s">
        <v>203</v>
      </c>
      <c r="E14" s="104">
        <f t="shared" si="0"/>
        <v>19.625</v>
      </c>
      <c r="F14" s="97">
        <f t="shared" si="1"/>
        <v>11</v>
      </c>
      <c r="G14" s="98">
        <v>15.625</v>
      </c>
      <c r="H14" s="99">
        <v>8</v>
      </c>
      <c r="I14" s="100">
        <f t="shared" si="2"/>
        <v>4</v>
      </c>
      <c r="J14" s="99"/>
      <c r="K14" s="100" t="str">
        <f t="shared" si="3"/>
        <v/>
      </c>
      <c r="L14" s="99"/>
      <c r="M14" s="100" t="str">
        <f t="shared" si="4"/>
        <v/>
      </c>
      <c r="N14" s="99"/>
      <c r="O14" s="100" t="str">
        <f t="shared" si="5"/>
        <v/>
      </c>
      <c r="P14" s="99"/>
      <c r="Q14" s="100" t="str">
        <f t="shared" si="6"/>
        <v/>
      </c>
      <c r="R14" s="99"/>
      <c r="S14" s="100" t="str">
        <f t="shared" si="7"/>
        <v/>
      </c>
      <c r="T14" s="99"/>
      <c r="U14" s="100" t="str">
        <f t="shared" si="8"/>
        <v/>
      </c>
      <c r="V14" s="99"/>
      <c r="W14" s="100" t="str">
        <f t="shared" si="9"/>
        <v/>
      </c>
    </row>
    <row r="15" spans="1:23" ht="15.9" customHeight="1" x14ac:dyDescent="0.2">
      <c r="A15" s="96">
        <v>12</v>
      </c>
      <c r="B15" s="39" t="s">
        <v>197</v>
      </c>
      <c r="C15" s="2">
        <v>3</v>
      </c>
      <c r="D15" s="105" t="s">
        <v>198</v>
      </c>
      <c r="E15" s="104">
        <f t="shared" si="0"/>
        <v>16.625</v>
      </c>
      <c r="F15" s="97">
        <f t="shared" si="1"/>
        <v>12</v>
      </c>
      <c r="G15" s="98">
        <v>9.625</v>
      </c>
      <c r="H15" s="99">
        <v>16</v>
      </c>
      <c r="I15" s="100">
        <f t="shared" si="2"/>
        <v>1.5</v>
      </c>
      <c r="J15" s="99"/>
      <c r="K15" s="100" t="str">
        <f t="shared" si="3"/>
        <v/>
      </c>
      <c r="L15" s="99"/>
      <c r="M15" s="100" t="str">
        <f t="shared" si="4"/>
        <v/>
      </c>
      <c r="N15" s="99">
        <v>3</v>
      </c>
      <c r="O15" s="100">
        <f t="shared" si="5"/>
        <v>5.5</v>
      </c>
      <c r="P15" s="99"/>
      <c r="Q15" s="100" t="str">
        <f t="shared" si="6"/>
        <v/>
      </c>
      <c r="R15" s="99"/>
      <c r="S15" s="100" t="str">
        <f t="shared" si="7"/>
        <v/>
      </c>
      <c r="T15" s="99"/>
      <c r="U15" s="100" t="str">
        <f t="shared" si="8"/>
        <v/>
      </c>
      <c r="V15" s="99"/>
      <c r="W15" s="100" t="str">
        <f t="shared" si="9"/>
        <v/>
      </c>
    </row>
    <row r="16" spans="1:23" ht="15.9" customHeight="1" x14ac:dyDescent="0.2">
      <c r="A16" s="96">
        <v>13</v>
      </c>
      <c r="B16" s="39" t="s">
        <v>371</v>
      </c>
      <c r="C16" s="40">
        <v>1</v>
      </c>
      <c r="D16" s="103" t="s">
        <v>137</v>
      </c>
      <c r="E16" s="104">
        <f t="shared" si="0"/>
        <v>14.5</v>
      </c>
      <c r="F16" s="97">
        <f t="shared" si="1"/>
        <v>13</v>
      </c>
      <c r="G16" s="98">
        <v>3</v>
      </c>
      <c r="H16" s="99">
        <v>16</v>
      </c>
      <c r="I16" s="100">
        <f t="shared" si="2"/>
        <v>1.5</v>
      </c>
      <c r="J16" s="99">
        <v>8</v>
      </c>
      <c r="K16" s="100">
        <f t="shared" si="3"/>
        <v>4</v>
      </c>
      <c r="L16" s="99"/>
      <c r="M16" s="100" t="str">
        <f t="shared" si="4"/>
        <v/>
      </c>
      <c r="N16" s="99"/>
      <c r="O16" s="100" t="str">
        <f t="shared" si="5"/>
        <v/>
      </c>
      <c r="P16" s="99">
        <v>1</v>
      </c>
      <c r="Q16" s="100">
        <f t="shared" si="6"/>
        <v>6</v>
      </c>
      <c r="R16" s="99"/>
      <c r="S16" s="100" t="str">
        <f t="shared" si="7"/>
        <v/>
      </c>
      <c r="T16" s="99"/>
      <c r="U16" s="100" t="str">
        <f t="shared" si="8"/>
        <v/>
      </c>
      <c r="V16" s="99"/>
      <c r="W16" s="100" t="str">
        <f t="shared" si="9"/>
        <v/>
      </c>
    </row>
    <row r="17" spans="1:23" ht="15.9" customHeight="1" x14ac:dyDescent="0.2">
      <c r="A17" s="96">
        <v>14</v>
      </c>
      <c r="B17" s="39" t="s">
        <v>374</v>
      </c>
      <c r="C17" s="40">
        <v>1</v>
      </c>
      <c r="D17" s="105" t="s">
        <v>142</v>
      </c>
      <c r="E17" s="104">
        <f t="shared" si="0"/>
        <v>13.5</v>
      </c>
      <c r="F17" s="97">
        <f t="shared" si="1"/>
        <v>14</v>
      </c>
      <c r="G17" s="98">
        <v>2</v>
      </c>
      <c r="H17" s="99">
        <v>16</v>
      </c>
      <c r="I17" s="100">
        <f t="shared" si="2"/>
        <v>1.5</v>
      </c>
      <c r="J17" s="99">
        <v>4</v>
      </c>
      <c r="K17" s="100">
        <f t="shared" si="3"/>
        <v>6</v>
      </c>
      <c r="L17" s="99"/>
      <c r="M17" s="100" t="str">
        <f t="shared" si="4"/>
        <v/>
      </c>
      <c r="N17" s="99"/>
      <c r="O17" s="100" t="str">
        <f t="shared" si="5"/>
        <v/>
      </c>
      <c r="P17" s="99">
        <v>2</v>
      </c>
      <c r="Q17" s="100">
        <f t="shared" si="6"/>
        <v>4</v>
      </c>
      <c r="R17" s="99"/>
      <c r="S17" s="100" t="str">
        <f t="shared" si="7"/>
        <v/>
      </c>
      <c r="T17" s="99"/>
      <c r="U17" s="100" t="str">
        <f t="shared" si="8"/>
        <v/>
      </c>
      <c r="V17" s="99"/>
      <c r="W17" s="100" t="str">
        <f t="shared" si="9"/>
        <v/>
      </c>
    </row>
    <row r="18" spans="1:23" ht="15.9" customHeight="1" x14ac:dyDescent="0.2">
      <c r="A18" s="96">
        <v>15</v>
      </c>
      <c r="B18" s="39" t="s">
        <v>375</v>
      </c>
      <c r="C18" s="40">
        <v>1</v>
      </c>
      <c r="D18" s="105" t="s">
        <v>159</v>
      </c>
      <c r="E18" s="104">
        <f t="shared" si="0"/>
        <v>12.75</v>
      </c>
      <c r="F18" s="97">
        <f t="shared" si="1"/>
        <v>15</v>
      </c>
      <c r="G18" s="98">
        <v>1.5</v>
      </c>
      <c r="H18" s="99">
        <v>24</v>
      </c>
      <c r="I18" s="100">
        <f t="shared" si="2"/>
        <v>0.75</v>
      </c>
      <c r="J18" s="99">
        <v>2</v>
      </c>
      <c r="K18" s="100">
        <f t="shared" si="3"/>
        <v>10.5</v>
      </c>
      <c r="L18" s="99"/>
      <c r="M18" s="100" t="str">
        <f t="shared" si="4"/>
        <v/>
      </c>
      <c r="N18" s="99"/>
      <c r="O18" s="100" t="str">
        <f t="shared" si="5"/>
        <v/>
      </c>
      <c r="P18" s="99"/>
      <c r="Q18" s="100" t="str">
        <f t="shared" si="6"/>
        <v/>
      </c>
      <c r="R18" s="99"/>
      <c r="S18" s="100" t="str">
        <f t="shared" si="7"/>
        <v/>
      </c>
      <c r="T18" s="99"/>
      <c r="U18" s="100" t="str">
        <f t="shared" si="8"/>
        <v/>
      </c>
      <c r="V18" s="99"/>
      <c r="W18" s="100" t="str">
        <f t="shared" si="9"/>
        <v/>
      </c>
    </row>
    <row r="19" spans="1:23" ht="15.9" customHeight="1" x14ac:dyDescent="0.2">
      <c r="A19" s="96">
        <v>16</v>
      </c>
      <c r="B19" s="39" t="s">
        <v>209</v>
      </c>
      <c r="C19" s="40">
        <v>2</v>
      </c>
      <c r="D19" s="103" t="s">
        <v>185</v>
      </c>
      <c r="E19" s="104">
        <f t="shared" si="0"/>
        <v>12.5</v>
      </c>
      <c r="F19" s="97">
        <f t="shared" si="1"/>
        <v>16</v>
      </c>
      <c r="G19" s="98">
        <v>3</v>
      </c>
      <c r="H19" s="99">
        <v>16</v>
      </c>
      <c r="I19" s="100">
        <f t="shared" si="2"/>
        <v>1.5</v>
      </c>
      <c r="J19" s="99">
        <v>8</v>
      </c>
      <c r="K19" s="100">
        <f t="shared" si="3"/>
        <v>4</v>
      </c>
      <c r="L19" s="99"/>
      <c r="M19" s="100" t="str">
        <f t="shared" si="4"/>
        <v/>
      </c>
      <c r="N19" s="99">
        <v>4</v>
      </c>
      <c r="O19" s="100">
        <f t="shared" si="5"/>
        <v>4</v>
      </c>
      <c r="P19" s="99"/>
      <c r="Q19" s="100" t="str">
        <f t="shared" si="6"/>
        <v/>
      </c>
      <c r="R19" s="99"/>
      <c r="S19" s="100" t="str">
        <f t="shared" si="7"/>
        <v/>
      </c>
      <c r="T19" s="99"/>
      <c r="U19" s="100" t="str">
        <f t="shared" si="8"/>
        <v/>
      </c>
      <c r="V19" s="99"/>
      <c r="W19" s="100" t="str">
        <f t="shared" si="9"/>
        <v/>
      </c>
    </row>
    <row r="20" spans="1:23" ht="15.9" customHeight="1" x14ac:dyDescent="0.2">
      <c r="A20" s="96">
        <v>17</v>
      </c>
      <c r="B20" s="39" t="s">
        <v>378</v>
      </c>
      <c r="C20" s="40">
        <v>2</v>
      </c>
      <c r="D20" s="103" t="s">
        <v>143</v>
      </c>
      <c r="E20" s="104">
        <f t="shared" si="0"/>
        <v>10</v>
      </c>
      <c r="F20" s="97">
        <f t="shared" si="1"/>
        <v>17</v>
      </c>
      <c r="G20" s="98">
        <v>2.5</v>
      </c>
      <c r="H20" s="99">
        <v>8</v>
      </c>
      <c r="I20" s="100">
        <f t="shared" si="2"/>
        <v>4</v>
      </c>
      <c r="J20" s="99">
        <v>16</v>
      </c>
      <c r="K20" s="100">
        <f t="shared" si="3"/>
        <v>1.5</v>
      </c>
      <c r="L20" s="99"/>
      <c r="M20" s="100" t="str">
        <f t="shared" si="4"/>
        <v/>
      </c>
      <c r="N20" s="99"/>
      <c r="O20" s="100" t="str">
        <f t="shared" si="5"/>
        <v/>
      </c>
      <c r="P20" s="99">
        <v>4</v>
      </c>
      <c r="Q20" s="100">
        <f t="shared" si="6"/>
        <v>2</v>
      </c>
      <c r="R20" s="99"/>
      <c r="S20" s="100" t="str">
        <f t="shared" si="7"/>
        <v/>
      </c>
      <c r="T20" s="99"/>
      <c r="U20" s="100" t="str">
        <f t="shared" si="8"/>
        <v/>
      </c>
      <c r="V20" s="99"/>
      <c r="W20" s="100" t="str">
        <f t="shared" si="9"/>
        <v/>
      </c>
    </row>
    <row r="21" spans="1:23" ht="15.9" customHeight="1" x14ac:dyDescent="0.2">
      <c r="A21" s="96">
        <v>18</v>
      </c>
      <c r="B21" s="39" t="s">
        <v>213</v>
      </c>
      <c r="C21" s="102">
        <v>2</v>
      </c>
      <c r="D21" s="105" t="s">
        <v>175</v>
      </c>
      <c r="E21" s="104">
        <f t="shared" si="0"/>
        <v>10</v>
      </c>
      <c r="F21" s="97">
        <f t="shared" si="1"/>
        <v>17</v>
      </c>
      <c r="G21" s="98">
        <v>2.25</v>
      </c>
      <c r="H21" s="99">
        <v>24</v>
      </c>
      <c r="I21" s="100">
        <f t="shared" si="2"/>
        <v>0.75</v>
      </c>
      <c r="J21" s="99">
        <v>8</v>
      </c>
      <c r="K21" s="100">
        <f t="shared" si="3"/>
        <v>4</v>
      </c>
      <c r="L21" s="99"/>
      <c r="M21" s="100" t="str">
        <f t="shared" si="4"/>
        <v/>
      </c>
      <c r="N21" s="99">
        <v>8</v>
      </c>
      <c r="O21" s="100">
        <f t="shared" si="5"/>
        <v>3</v>
      </c>
      <c r="P21" s="99"/>
      <c r="Q21" s="100" t="str">
        <f t="shared" si="6"/>
        <v/>
      </c>
      <c r="R21" s="99"/>
      <c r="S21" s="100" t="str">
        <f t="shared" si="7"/>
        <v/>
      </c>
      <c r="T21" s="99"/>
      <c r="U21" s="100" t="str">
        <f t="shared" si="8"/>
        <v/>
      </c>
      <c r="V21" s="99"/>
      <c r="W21" s="100" t="str">
        <f t="shared" si="9"/>
        <v/>
      </c>
    </row>
    <row r="22" spans="1:23" ht="15.9" customHeight="1" x14ac:dyDescent="0.2">
      <c r="A22" s="96">
        <v>19</v>
      </c>
      <c r="B22" s="39" t="s">
        <v>211</v>
      </c>
      <c r="C22" s="40">
        <v>3</v>
      </c>
      <c r="D22" s="103" t="s">
        <v>143</v>
      </c>
      <c r="E22" s="104">
        <f t="shared" si="0"/>
        <v>9.875</v>
      </c>
      <c r="F22" s="97">
        <f t="shared" si="1"/>
        <v>19</v>
      </c>
      <c r="G22" s="98">
        <v>5.875</v>
      </c>
      <c r="H22" s="99">
        <v>8</v>
      </c>
      <c r="I22" s="100">
        <f t="shared" si="2"/>
        <v>4</v>
      </c>
      <c r="J22" s="99"/>
      <c r="K22" s="100" t="str">
        <f t="shared" si="3"/>
        <v/>
      </c>
      <c r="L22" s="99"/>
      <c r="M22" s="100" t="str">
        <f t="shared" si="4"/>
        <v/>
      </c>
      <c r="N22" s="99"/>
      <c r="O22" s="100" t="str">
        <f t="shared" si="5"/>
        <v/>
      </c>
      <c r="P22" s="99"/>
      <c r="Q22" s="100" t="str">
        <f t="shared" si="6"/>
        <v/>
      </c>
      <c r="R22" s="99"/>
      <c r="S22" s="100" t="str">
        <f t="shared" si="7"/>
        <v/>
      </c>
      <c r="T22" s="99"/>
      <c r="U22" s="100" t="str">
        <f t="shared" si="8"/>
        <v/>
      </c>
      <c r="V22" s="99"/>
      <c r="W22" s="100" t="str">
        <f t="shared" si="9"/>
        <v/>
      </c>
    </row>
    <row r="23" spans="1:23" ht="15.9" customHeight="1" x14ac:dyDescent="0.2">
      <c r="A23" s="96">
        <v>20</v>
      </c>
      <c r="B23" s="39" t="s">
        <v>471</v>
      </c>
      <c r="C23" s="102">
        <v>1</v>
      </c>
      <c r="D23" s="103" t="s">
        <v>142</v>
      </c>
      <c r="E23" s="104">
        <f t="shared" si="0"/>
        <v>9.5</v>
      </c>
      <c r="F23" s="97">
        <f t="shared" si="1"/>
        <v>20</v>
      </c>
      <c r="G23" s="98" cm="1">
        <f t="array" ref="G23">_xlfn.IFS(C23=3,4/2,C23=2,4/2,C23=1,4,TRUE,0)</f>
        <v>4</v>
      </c>
      <c r="H23" s="99">
        <v>16</v>
      </c>
      <c r="I23" s="100">
        <f t="shared" si="2"/>
        <v>1.5</v>
      </c>
      <c r="J23" s="99"/>
      <c r="K23" s="100"/>
      <c r="L23" s="99"/>
      <c r="M23" s="100"/>
      <c r="N23" s="99"/>
      <c r="O23" s="100"/>
      <c r="P23" s="99">
        <v>2</v>
      </c>
      <c r="Q23" s="100">
        <f t="shared" si="6"/>
        <v>4</v>
      </c>
      <c r="R23" s="99"/>
      <c r="S23" s="100"/>
      <c r="T23" s="99"/>
      <c r="U23" s="100" t="str">
        <f t="shared" si="8"/>
        <v/>
      </c>
      <c r="V23" s="99"/>
      <c r="W23" s="100"/>
    </row>
    <row r="24" spans="1:23" ht="15.9" customHeight="1" x14ac:dyDescent="0.2">
      <c r="A24" s="96">
        <v>21</v>
      </c>
      <c r="B24" s="39" t="s">
        <v>210</v>
      </c>
      <c r="C24" s="40">
        <v>3</v>
      </c>
      <c r="D24" s="105" t="s">
        <v>143</v>
      </c>
      <c r="E24" s="104">
        <f t="shared" si="0"/>
        <v>9.375</v>
      </c>
      <c r="F24" s="97">
        <f t="shared" si="1"/>
        <v>21</v>
      </c>
      <c r="G24" s="98">
        <v>5.375</v>
      </c>
      <c r="H24" s="99">
        <v>8</v>
      </c>
      <c r="I24" s="100">
        <f t="shared" si="2"/>
        <v>4</v>
      </c>
      <c r="J24" s="99"/>
      <c r="K24" s="100" t="str">
        <f t="shared" ref="K24:K87" si="10">IF(J24="","",VLOOKUP(J24,J$166:K$180,2))</f>
        <v/>
      </c>
      <c r="L24" s="99"/>
      <c r="M24" s="100" t="str">
        <f t="shared" ref="M24:M54" si="11">IF(L24="","",VLOOKUP(L24,L$166:M$180,2))</f>
        <v/>
      </c>
      <c r="N24" s="99"/>
      <c r="O24" s="100" t="str">
        <f t="shared" ref="O24:O32" si="12">IF(N24="","",VLOOKUP(N24,N$166:O$180,2))</f>
        <v/>
      </c>
      <c r="P24" s="99"/>
      <c r="Q24" s="100" t="str">
        <f t="shared" si="6"/>
        <v/>
      </c>
      <c r="R24" s="99"/>
      <c r="S24" s="100" t="str">
        <f t="shared" ref="S24:S32" si="13">IF(R24="","",VLOOKUP(R24,R$166:S$180,2))</f>
        <v/>
      </c>
      <c r="T24" s="99"/>
      <c r="U24" s="100" t="str">
        <f t="shared" si="8"/>
        <v/>
      </c>
      <c r="V24" s="99"/>
      <c r="W24" s="100" t="str">
        <f t="shared" ref="W24:W32" si="14">IF(V24="","",VLOOKUP(V24,V$166:W$180,2))</f>
        <v/>
      </c>
    </row>
    <row r="25" spans="1:23" ht="15.9" customHeight="1" x14ac:dyDescent="0.2">
      <c r="A25" s="96">
        <v>22</v>
      </c>
      <c r="B25" s="39" t="s">
        <v>241</v>
      </c>
      <c r="C25" s="40">
        <v>3</v>
      </c>
      <c r="D25" s="103" t="s">
        <v>178</v>
      </c>
      <c r="E25" s="104">
        <f t="shared" si="0"/>
        <v>8.75</v>
      </c>
      <c r="F25" s="97">
        <f t="shared" si="1"/>
        <v>22</v>
      </c>
      <c r="G25" s="98">
        <v>5.75</v>
      </c>
      <c r="H25" s="99"/>
      <c r="I25" s="100" t="str">
        <f t="shared" si="2"/>
        <v/>
      </c>
      <c r="J25" s="99"/>
      <c r="K25" s="100" t="str">
        <f t="shared" si="10"/>
        <v/>
      </c>
      <c r="L25" s="99"/>
      <c r="M25" s="100" t="str">
        <f t="shared" si="11"/>
        <v/>
      </c>
      <c r="N25" s="99">
        <v>8</v>
      </c>
      <c r="O25" s="100">
        <f t="shared" si="12"/>
        <v>3</v>
      </c>
      <c r="P25" s="99"/>
      <c r="Q25" s="100" t="str">
        <f t="shared" si="6"/>
        <v/>
      </c>
      <c r="R25" s="99"/>
      <c r="S25" s="100" t="str">
        <f t="shared" si="13"/>
        <v/>
      </c>
      <c r="T25" s="99"/>
      <c r="U25" s="100" t="str">
        <f t="shared" si="8"/>
        <v/>
      </c>
      <c r="V25" s="99"/>
      <c r="W25" s="100" t="str">
        <f t="shared" si="14"/>
        <v/>
      </c>
    </row>
    <row r="26" spans="1:23" ht="15.9" customHeight="1" x14ac:dyDescent="0.2">
      <c r="A26" s="96">
        <v>23</v>
      </c>
      <c r="B26" s="39" t="s">
        <v>208</v>
      </c>
      <c r="C26" s="2">
        <v>3</v>
      </c>
      <c r="D26" s="105" t="s">
        <v>159</v>
      </c>
      <c r="E26" s="104">
        <f t="shared" si="0"/>
        <v>8.25</v>
      </c>
      <c r="F26" s="97">
        <f t="shared" si="1"/>
        <v>23</v>
      </c>
      <c r="G26" s="98">
        <v>4.25</v>
      </c>
      <c r="H26" s="99">
        <v>8</v>
      </c>
      <c r="I26" s="100">
        <f t="shared" si="2"/>
        <v>4</v>
      </c>
      <c r="J26" s="99"/>
      <c r="K26" s="100" t="str">
        <f t="shared" si="10"/>
        <v/>
      </c>
      <c r="L26" s="99"/>
      <c r="M26" s="100" t="str">
        <f t="shared" si="11"/>
        <v/>
      </c>
      <c r="N26" s="99"/>
      <c r="O26" s="100" t="str">
        <f t="shared" si="12"/>
        <v/>
      </c>
      <c r="P26" s="99"/>
      <c r="Q26" s="100" t="str">
        <f t="shared" si="6"/>
        <v/>
      </c>
      <c r="R26" s="99"/>
      <c r="S26" s="100" t="str">
        <f t="shared" si="13"/>
        <v/>
      </c>
      <c r="T26" s="99"/>
      <c r="U26" s="100" t="str">
        <f t="shared" si="8"/>
        <v/>
      </c>
      <c r="V26" s="99"/>
      <c r="W26" s="100" t="str">
        <f t="shared" si="14"/>
        <v/>
      </c>
    </row>
    <row r="27" spans="1:23" ht="15.9" customHeight="1" x14ac:dyDescent="0.2">
      <c r="A27" s="96">
        <v>24</v>
      </c>
      <c r="B27" s="39" t="s">
        <v>287</v>
      </c>
      <c r="C27" s="40">
        <v>2</v>
      </c>
      <c r="D27" s="103" t="s">
        <v>155</v>
      </c>
      <c r="E27" s="104">
        <f t="shared" si="0"/>
        <v>8</v>
      </c>
      <c r="F27" s="97">
        <f t="shared" si="1"/>
        <v>24</v>
      </c>
      <c r="G27" s="98">
        <v>2.5</v>
      </c>
      <c r="H27" s="99">
        <v>16</v>
      </c>
      <c r="I27" s="100">
        <f t="shared" si="2"/>
        <v>1.5</v>
      </c>
      <c r="J27" s="99">
        <v>8</v>
      </c>
      <c r="K27" s="100">
        <f t="shared" si="10"/>
        <v>4</v>
      </c>
      <c r="L27" s="99"/>
      <c r="M27" s="100" t="str">
        <f t="shared" si="11"/>
        <v/>
      </c>
      <c r="N27" s="99"/>
      <c r="O27" s="100" t="str">
        <f t="shared" si="12"/>
        <v/>
      </c>
      <c r="P27" s="99"/>
      <c r="Q27" s="100" t="str">
        <f t="shared" si="6"/>
        <v/>
      </c>
      <c r="R27" s="99"/>
      <c r="S27" s="100" t="str">
        <f t="shared" si="13"/>
        <v/>
      </c>
      <c r="T27" s="99"/>
      <c r="U27" s="100" t="str">
        <f t="shared" si="8"/>
        <v/>
      </c>
      <c r="V27" s="99"/>
      <c r="W27" s="100" t="str">
        <f t="shared" si="14"/>
        <v/>
      </c>
    </row>
    <row r="28" spans="1:23" ht="15.9" customHeight="1" x14ac:dyDescent="0.2">
      <c r="A28" s="96">
        <v>25</v>
      </c>
      <c r="B28" s="39" t="s">
        <v>472</v>
      </c>
      <c r="C28" s="40">
        <v>1</v>
      </c>
      <c r="D28" s="105" t="s">
        <v>142</v>
      </c>
      <c r="E28" s="104">
        <f t="shared" si="0"/>
        <v>8</v>
      </c>
      <c r="F28" s="97">
        <f t="shared" si="1"/>
        <v>24</v>
      </c>
      <c r="G28" s="98">
        <v>0</v>
      </c>
      <c r="H28" s="99"/>
      <c r="I28" s="100" t="str">
        <f t="shared" si="2"/>
        <v/>
      </c>
      <c r="J28" s="99">
        <v>4</v>
      </c>
      <c r="K28" s="100">
        <f t="shared" si="10"/>
        <v>6</v>
      </c>
      <c r="L28" s="99"/>
      <c r="M28" s="100" t="str">
        <f t="shared" si="11"/>
        <v/>
      </c>
      <c r="N28" s="99"/>
      <c r="O28" s="100" t="str">
        <f t="shared" si="12"/>
        <v/>
      </c>
      <c r="P28" s="99">
        <v>4</v>
      </c>
      <c r="Q28" s="100">
        <f t="shared" si="6"/>
        <v>2</v>
      </c>
      <c r="R28" s="99"/>
      <c r="S28" s="100" t="str">
        <f t="shared" si="13"/>
        <v/>
      </c>
      <c r="T28" s="99"/>
      <c r="U28" s="100" t="str">
        <f t="shared" si="8"/>
        <v/>
      </c>
      <c r="V28" s="99"/>
      <c r="W28" s="100" t="str">
        <f t="shared" si="14"/>
        <v/>
      </c>
    </row>
    <row r="29" spans="1:23" ht="15.9" customHeight="1" x14ac:dyDescent="0.2">
      <c r="A29" s="96">
        <v>26</v>
      </c>
      <c r="B29" s="39" t="s">
        <v>251</v>
      </c>
      <c r="C29" s="102">
        <v>3</v>
      </c>
      <c r="D29" s="103" t="s">
        <v>178</v>
      </c>
      <c r="E29" s="104">
        <f t="shared" si="0"/>
        <v>7.375</v>
      </c>
      <c r="F29" s="97">
        <f t="shared" si="1"/>
        <v>26</v>
      </c>
      <c r="G29" s="98">
        <v>4.375</v>
      </c>
      <c r="H29" s="99"/>
      <c r="I29" s="100" t="str">
        <f t="shared" si="2"/>
        <v/>
      </c>
      <c r="J29" s="99"/>
      <c r="K29" s="100" t="str">
        <f t="shared" si="10"/>
        <v/>
      </c>
      <c r="L29" s="99"/>
      <c r="M29" s="100" t="str">
        <f t="shared" si="11"/>
        <v/>
      </c>
      <c r="N29" s="99">
        <v>8</v>
      </c>
      <c r="O29" s="100">
        <f t="shared" si="12"/>
        <v>3</v>
      </c>
      <c r="P29" s="99"/>
      <c r="Q29" s="100" t="str">
        <f t="shared" si="6"/>
        <v/>
      </c>
      <c r="R29" s="99"/>
      <c r="S29" s="100" t="str">
        <f t="shared" si="13"/>
        <v/>
      </c>
      <c r="T29" s="99"/>
      <c r="U29" s="100" t="str">
        <f t="shared" si="8"/>
        <v/>
      </c>
      <c r="V29" s="99"/>
      <c r="W29" s="100" t="str">
        <f t="shared" si="14"/>
        <v/>
      </c>
    </row>
    <row r="30" spans="1:23" ht="15.9" customHeight="1" x14ac:dyDescent="0.2">
      <c r="A30" s="96">
        <v>27</v>
      </c>
      <c r="B30" s="39" t="s">
        <v>243</v>
      </c>
      <c r="C30" s="40">
        <v>3</v>
      </c>
      <c r="D30" s="103" t="s">
        <v>187</v>
      </c>
      <c r="E30" s="104">
        <f t="shared" si="0"/>
        <v>6.625</v>
      </c>
      <c r="F30" s="97">
        <f t="shared" si="1"/>
        <v>27</v>
      </c>
      <c r="G30" s="98">
        <v>2.875</v>
      </c>
      <c r="H30" s="99">
        <v>24</v>
      </c>
      <c r="I30" s="100">
        <f t="shared" si="2"/>
        <v>0.75</v>
      </c>
      <c r="J30" s="99"/>
      <c r="K30" s="100" t="str">
        <f t="shared" si="10"/>
        <v/>
      </c>
      <c r="L30" s="99"/>
      <c r="M30" s="100" t="str">
        <f t="shared" si="11"/>
        <v/>
      </c>
      <c r="N30" s="99">
        <v>8</v>
      </c>
      <c r="O30" s="100">
        <f t="shared" si="12"/>
        <v>3</v>
      </c>
      <c r="P30" s="99"/>
      <c r="Q30" s="100" t="str">
        <f t="shared" si="6"/>
        <v/>
      </c>
      <c r="R30" s="99"/>
      <c r="S30" s="100" t="str">
        <f t="shared" si="13"/>
        <v/>
      </c>
      <c r="T30" s="99"/>
      <c r="U30" s="100" t="str">
        <f t="shared" si="8"/>
        <v/>
      </c>
      <c r="V30" s="99"/>
      <c r="W30" s="100" t="str">
        <f t="shared" si="14"/>
        <v/>
      </c>
    </row>
    <row r="31" spans="1:23" ht="15.9" customHeight="1" x14ac:dyDescent="0.2">
      <c r="A31" s="96">
        <v>28</v>
      </c>
      <c r="B31" s="39" t="s">
        <v>245</v>
      </c>
      <c r="C31" s="40">
        <v>3</v>
      </c>
      <c r="D31" s="105" t="s">
        <v>143</v>
      </c>
      <c r="E31" s="104">
        <f t="shared" si="0"/>
        <v>6.375</v>
      </c>
      <c r="F31" s="97">
        <f t="shared" si="1"/>
        <v>28</v>
      </c>
      <c r="G31" s="98">
        <v>4.875</v>
      </c>
      <c r="H31" s="99">
        <v>16</v>
      </c>
      <c r="I31" s="100">
        <f t="shared" si="2"/>
        <v>1.5</v>
      </c>
      <c r="J31" s="99"/>
      <c r="K31" s="100" t="str">
        <f t="shared" si="10"/>
        <v/>
      </c>
      <c r="L31" s="99"/>
      <c r="M31" s="100" t="str">
        <f t="shared" si="11"/>
        <v/>
      </c>
      <c r="N31" s="99"/>
      <c r="O31" s="100" t="str">
        <f t="shared" si="12"/>
        <v/>
      </c>
      <c r="P31" s="99"/>
      <c r="Q31" s="100" t="str">
        <f t="shared" si="6"/>
        <v/>
      </c>
      <c r="R31" s="99"/>
      <c r="S31" s="100" t="str">
        <f t="shared" si="13"/>
        <v/>
      </c>
      <c r="T31" s="99"/>
      <c r="U31" s="100" t="str">
        <f t="shared" si="8"/>
        <v/>
      </c>
      <c r="V31" s="99"/>
      <c r="W31" s="100" t="str">
        <f t="shared" si="14"/>
        <v/>
      </c>
    </row>
    <row r="32" spans="1:23" ht="15.9" customHeight="1" x14ac:dyDescent="0.2">
      <c r="A32" s="96">
        <v>29</v>
      </c>
      <c r="B32" s="39" t="s">
        <v>473</v>
      </c>
      <c r="C32" s="40">
        <v>1</v>
      </c>
      <c r="D32" s="103" t="s">
        <v>223</v>
      </c>
      <c r="E32" s="104">
        <f t="shared" si="0"/>
        <v>6</v>
      </c>
      <c r="F32" s="97">
        <f t="shared" si="1"/>
        <v>29</v>
      </c>
      <c r="G32" s="98">
        <v>6</v>
      </c>
      <c r="H32" s="99"/>
      <c r="I32" s="100" t="str">
        <f t="shared" si="2"/>
        <v/>
      </c>
      <c r="J32" s="99"/>
      <c r="K32" s="100" t="str">
        <f t="shared" si="10"/>
        <v/>
      </c>
      <c r="L32" s="99"/>
      <c r="M32" s="100" t="str">
        <f t="shared" si="11"/>
        <v/>
      </c>
      <c r="N32" s="99"/>
      <c r="O32" s="100" t="str">
        <f t="shared" si="12"/>
        <v/>
      </c>
      <c r="P32" s="99"/>
      <c r="Q32" s="100" t="str">
        <f t="shared" si="6"/>
        <v/>
      </c>
      <c r="R32" s="99"/>
      <c r="S32" s="100" t="str">
        <f t="shared" si="13"/>
        <v/>
      </c>
      <c r="T32" s="99"/>
      <c r="U32" s="100" t="str">
        <f t="shared" si="8"/>
        <v/>
      </c>
      <c r="V32" s="99"/>
      <c r="W32" s="100" t="str">
        <f t="shared" si="14"/>
        <v/>
      </c>
    </row>
    <row r="33" spans="1:23" ht="15.9" customHeight="1" x14ac:dyDescent="0.2">
      <c r="A33" s="96">
        <v>30</v>
      </c>
      <c r="B33" s="39" t="s">
        <v>294</v>
      </c>
      <c r="C33" s="40">
        <v>2</v>
      </c>
      <c r="D33" s="103" t="s">
        <v>143</v>
      </c>
      <c r="E33" s="104">
        <f t="shared" si="0"/>
        <v>5.875</v>
      </c>
      <c r="F33" s="97">
        <f t="shared" si="1"/>
        <v>30</v>
      </c>
      <c r="G33" s="98">
        <v>0.375</v>
      </c>
      <c r="H33" s="99">
        <v>8</v>
      </c>
      <c r="I33" s="100">
        <f t="shared" si="2"/>
        <v>4</v>
      </c>
      <c r="J33" s="99">
        <v>16</v>
      </c>
      <c r="K33" s="100">
        <f t="shared" si="10"/>
        <v>1.5</v>
      </c>
      <c r="L33" s="99"/>
      <c r="M33" s="100" t="str">
        <f t="shared" si="11"/>
        <v/>
      </c>
      <c r="N33" s="99"/>
      <c r="O33" s="100"/>
      <c r="P33" s="99"/>
      <c r="Q33" s="100"/>
      <c r="R33" s="99"/>
      <c r="S33" s="100"/>
      <c r="T33" s="99"/>
      <c r="U33" s="100" t="str">
        <f t="shared" si="8"/>
        <v/>
      </c>
      <c r="V33" s="99"/>
      <c r="W33" s="100"/>
    </row>
    <row r="34" spans="1:23" ht="15.9" customHeight="1" x14ac:dyDescent="0.2">
      <c r="A34" s="96">
        <v>31</v>
      </c>
      <c r="B34" s="39" t="s">
        <v>216</v>
      </c>
      <c r="C34" s="40">
        <v>1</v>
      </c>
      <c r="D34" s="103" t="s">
        <v>474</v>
      </c>
      <c r="E34" s="104">
        <f t="shared" si="0"/>
        <v>5.5</v>
      </c>
      <c r="F34" s="97">
        <f t="shared" si="1"/>
        <v>31</v>
      </c>
      <c r="G34" s="98">
        <v>0</v>
      </c>
      <c r="H34" s="99">
        <v>16</v>
      </c>
      <c r="I34" s="100">
        <f t="shared" si="2"/>
        <v>1.5</v>
      </c>
      <c r="J34" s="99">
        <v>8</v>
      </c>
      <c r="K34" s="100">
        <f t="shared" si="10"/>
        <v>4</v>
      </c>
      <c r="L34" s="99"/>
      <c r="M34" s="100" t="str">
        <f t="shared" si="11"/>
        <v/>
      </c>
      <c r="N34" s="99"/>
      <c r="O34" s="100" t="str">
        <f t="shared" ref="O34:O54" si="15">IF(N34="","",VLOOKUP(N34,N$166:O$180,2))</f>
        <v/>
      </c>
      <c r="P34" s="99"/>
      <c r="Q34" s="100" t="str">
        <f t="shared" ref="Q34:Q54" si="16">IF(P34="","",VLOOKUP(P34,P$166:Q$180,2))</f>
        <v/>
      </c>
      <c r="R34" s="99"/>
      <c r="S34" s="100" t="str">
        <f t="shared" ref="S34:S54" si="17">IF(R34="","",VLOOKUP(R34,R$166:S$180,2))</f>
        <v/>
      </c>
      <c r="T34" s="99"/>
      <c r="U34" s="100" t="str">
        <f t="shared" si="8"/>
        <v/>
      </c>
      <c r="V34" s="99"/>
      <c r="W34" s="100" t="str">
        <f t="shared" ref="W34:W54" si="18">IF(V34="","",VLOOKUP(V34,V$166:W$180,2))</f>
        <v/>
      </c>
    </row>
    <row r="35" spans="1:23" ht="15.9" customHeight="1" x14ac:dyDescent="0.2">
      <c r="A35" s="96">
        <v>32</v>
      </c>
      <c r="B35" s="39" t="s">
        <v>289</v>
      </c>
      <c r="C35" s="40">
        <v>2</v>
      </c>
      <c r="D35" s="103" t="s">
        <v>172</v>
      </c>
      <c r="E35" s="104">
        <f t="shared" si="0"/>
        <v>5.25</v>
      </c>
      <c r="F35" s="97">
        <f t="shared" si="1"/>
        <v>32</v>
      </c>
      <c r="G35" s="98">
        <v>0.75</v>
      </c>
      <c r="H35" s="99">
        <v>24</v>
      </c>
      <c r="I35" s="100">
        <f t="shared" si="2"/>
        <v>0.75</v>
      </c>
      <c r="J35" s="99">
        <v>24</v>
      </c>
      <c r="K35" s="100">
        <f t="shared" si="10"/>
        <v>0.75</v>
      </c>
      <c r="L35" s="99"/>
      <c r="M35" s="100" t="str">
        <f t="shared" si="11"/>
        <v/>
      </c>
      <c r="N35" s="99">
        <v>8</v>
      </c>
      <c r="O35" s="100">
        <f t="shared" si="15"/>
        <v>3</v>
      </c>
      <c r="P35" s="99"/>
      <c r="Q35" s="100" t="str">
        <f t="shared" si="16"/>
        <v/>
      </c>
      <c r="R35" s="99"/>
      <c r="S35" s="100" t="str">
        <f t="shared" si="17"/>
        <v/>
      </c>
      <c r="T35" s="99"/>
      <c r="U35" s="100" t="str">
        <f t="shared" si="8"/>
        <v/>
      </c>
      <c r="V35" s="99"/>
      <c r="W35" s="100" t="str">
        <f t="shared" si="18"/>
        <v/>
      </c>
    </row>
    <row r="36" spans="1:23" ht="15.9" customHeight="1" x14ac:dyDescent="0.2">
      <c r="A36" s="96">
        <v>33</v>
      </c>
      <c r="B36" s="39" t="s">
        <v>244</v>
      </c>
      <c r="C36" s="40">
        <v>3</v>
      </c>
      <c r="D36" s="103" t="s">
        <v>155</v>
      </c>
      <c r="E36" s="104">
        <f t="shared" si="0"/>
        <v>5.125</v>
      </c>
      <c r="F36" s="97">
        <f t="shared" si="1"/>
        <v>33</v>
      </c>
      <c r="G36" s="98">
        <v>3.625</v>
      </c>
      <c r="H36" s="99">
        <v>16</v>
      </c>
      <c r="I36" s="100">
        <f t="shared" si="2"/>
        <v>1.5</v>
      </c>
      <c r="J36" s="99"/>
      <c r="K36" s="100" t="str">
        <f t="shared" si="10"/>
        <v/>
      </c>
      <c r="L36" s="99"/>
      <c r="M36" s="100" t="str">
        <f t="shared" si="11"/>
        <v/>
      </c>
      <c r="N36" s="99"/>
      <c r="O36" s="100" t="str">
        <f t="shared" si="15"/>
        <v/>
      </c>
      <c r="P36" s="99"/>
      <c r="Q36" s="100" t="str">
        <f t="shared" si="16"/>
        <v/>
      </c>
      <c r="R36" s="99"/>
      <c r="S36" s="100" t="str">
        <f t="shared" si="17"/>
        <v/>
      </c>
      <c r="T36" s="99"/>
      <c r="U36" s="100" t="str">
        <f t="shared" si="8"/>
        <v/>
      </c>
      <c r="V36" s="99"/>
      <c r="W36" s="100" t="str">
        <f t="shared" si="18"/>
        <v/>
      </c>
    </row>
    <row r="37" spans="1:23" ht="15.9" customHeight="1" x14ac:dyDescent="0.2">
      <c r="A37" s="96">
        <v>34</v>
      </c>
      <c r="B37" s="39" t="s">
        <v>212</v>
      </c>
      <c r="C37" s="40">
        <v>3</v>
      </c>
      <c r="D37" s="103" t="s">
        <v>184</v>
      </c>
      <c r="E37" s="104">
        <f t="shared" si="0"/>
        <v>4.875</v>
      </c>
      <c r="F37" s="97">
        <f t="shared" si="1"/>
        <v>34</v>
      </c>
      <c r="G37" s="98">
        <v>4.125</v>
      </c>
      <c r="H37" s="99">
        <v>24</v>
      </c>
      <c r="I37" s="100">
        <f t="shared" si="2"/>
        <v>0.75</v>
      </c>
      <c r="J37" s="99"/>
      <c r="K37" s="100" t="str">
        <f t="shared" si="10"/>
        <v/>
      </c>
      <c r="L37" s="99"/>
      <c r="M37" s="100" t="str">
        <f t="shared" si="11"/>
        <v/>
      </c>
      <c r="N37" s="99"/>
      <c r="O37" s="100" t="str">
        <f t="shared" si="15"/>
        <v/>
      </c>
      <c r="P37" s="99"/>
      <c r="Q37" s="100" t="str">
        <f t="shared" si="16"/>
        <v/>
      </c>
      <c r="R37" s="99"/>
      <c r="S37" s="100" t="str">
        <f t="shared" si="17"/>
        <v/>
      </c>
      <c r="T37" s="99"/>
      <c r="U37" s="100" t="str">
        <f t="shared" si="8"/>
        <v/>
      </c>
      <c r="V37" s="99"/>
      <c r="W37" s="100" t="str">
        <f t="shared" si="18"/>
        <v/>
      </c>
    </row>
    <row r="38" spans="1:23" ht="15.9" customHeight="1" x14ac:dyDescent="0.2">
      <c r="A38" s="96">
        <v>35</v>
      </c>
      <c r="B38" s="39" t="s">
        <v>387</v>
      </c>
      <c r="C38" s="40">
        <v>1</v>
      </c>
      <c r="D38" s="103" t="s">
        <v>475</v>
      </c>
      <c r="E38" s="104">
        <f t="shared" si="0"/>
        <v>4.5</v>
      </c>
      <c r="F38" s="97">
        <f t="shared" si="1"/>
        <v>35</v>
      </c>
      <c r="G38" s="98">
        <v>1.5</v>
      </c>
      <c r="H38" s="99"/>
      <c r="I38" s="100" t="str">
        <f t="shared" si="2"/>
        <v/>
      </c>
      <c r="J38" s="99"/>
      <c r="K38" s="100" t="str">
        <f t="shared" si="10"/>
        <v/>
      </c>
      <c r="L38" s="99"/>
      <c r="M38" s="100" t="str">
        <f t="shared" si="11"/>
        <v/>
      </c>
      <c r="N38" s="99">
        <v>8</v>
      </c>
      <c r="O38" s="100">
        <f t="shared" si="15"/>
        <v>3</v>
      </c>
      <c r="P38" s="99"/>
      <c r="Q38" s="100" t="str">
        <f t="shared" si="16"/>
        <v/>
      </c>
      <c r="R38" s="99"/>
      <c r="S38" s="100" t="str">
        <f t="shared" si="17"/>
        <v/>
      </c>
      <c r="T38" s="99"/>
      <c r="U38" s="100" t="str">
        <f t="shared" si="8"/>
        <v/>
      </c>
      <c r="V38" s="99"/>
      <c r="W38" s="100" t="str">
        <f t="shared" si="18"/>
        <v/>
      </c>
    </row>
    <row r="39" spans="1:23" ht="15.9" customHeight="1" x14ac:dyDescent="0.2">
      <c r="A39" s="96">
        <v>36</v>
      </c>
      <c r="B39" s="39" t="s">
        <v>389</v>
      </c>
      <c r="C39" s="2" t="s">
        <v>169</v>
      </c>
      <c r="D39" s="105" t="s">
        <v>193</v>
      </c>
      <c r="E39" s="104">
        <f t="shared" si="0"/>
        <v>4</v>
      </c>
      <c r="F39" s="97">
        <f t="shared" si="1"/>
        <v>36</v>
      </c>
      <c r="G39" s="98">
        <v>0</v>
      </c>
      <c r="H39" s="99"/>
      <c r="I39" s="100" t="str">
        <f t="shared" si="2"/>
        <v/>
      </c>
      <c r="J39" s="99"/>
      <c r="K39" s="100" t="str">
        <f t="shared" si="10"/>
        <v/>
      </c>
      <c r="L39" s="99"/>
      <c r="M39" s="100" t="str">
        <f t="shared" si="11"/>
        <v/>
      </c>
      <c r="N39" s="99"/>
      <c r="O39" s="100" t="str">
        <f t="shared" si="15"/>
        <v/>
      </c>
      <c r="P39" s="99"/>
      <c r="Q39" s="100" t="str">
        <f t="shared" si="16"/>
        <v/>
      </c>
      <c r="R39" s="99">
        <v>1</v>
      </c>
      <c r="S39" s="100">
        <f t="shared" si="17"/>
        <v>4</v>
      </c>
      <c r="T39" s="99"/>
      <c r="U39" s="100" t="str">
        <f t="shared" si="8"/>
        <v/>
      </c>
      <c r="V39" s="99"/>
      <c r="W39" s="100" t="str">
        <f t="shared" si="18"/>
        <v/>
      </c>
    </row>
    <row r="40" spans="1:23" ht="15.9" customHeight="1" x14ac:dyDescent="0.2">
      <c r="A40" s="96">
        <v>37</v>
      </c>
      <c r="B40" s="39" t="s">
        <v>204</v>
      </c>
      <c r="C40" s="2" t="s">
        <v>147</v>
      </c>
      <c r="D40" s="105" t="s">
        <v>334</v>
      </c>
      <c r="E40" s="104">
        <f t="shared" si="0"/>
        <v>4</v>
      </c>
      <c r="F40" s="97">
        <f t="shared" si="1"/>
        <v>36</v>
      </c>
      <c r="G40" s="98">
        <v>0</v>
      </c>
      <c r="H40" s="99"/>
      <c r="I40" s="100" t="str">
        <f t="shared" si="2"/>
        <v/>
      </c>
      <c r="J40" s="99"/>
      <c r="K40" s="100" t="str">
        <f t="shared" si="10"/>
        <v/>
      </c>
      <c r="L40" s="99"/>
      <c r="M40" s="100" t="str">
        <f t="shared" si="11"/>
        <v/>
      </c>
      <c r="N40" s="99"/>
      <c r="O40" s="100" t="str">
        <f t="shared" si="15"/>
        <v/>
      </c>
      <c r="P40" s="99"/>
      <c r="Q40" s="100" t="str">
        <f t="shared" si="16"/>
        <v/>
      </c>
      <c r="R40" s="99">
        <v>1</v>
      </c>
      <c r="S40" s="100">
        <f t="shared" si="17"/>
        <v>4</v>
      </c>
      <c r="T40" s="99"/>
      <c r="U40" s="100" t="str">
        <f t="shared" si="8"/>
        <v/>
      </c>
      <c r="V40" s="99"/>
      <c r="W40" s="100" t="str">
        <f t="shared" si="18"/>
        <v/>
      </c>
    </row>
    <row r="41" spans="1:23" ht="15.9" customHeight="1" x14ac:dyDescent="0.2">
      <c r="A41" s="96">
        <v>38</v>
      </c>
      <c r="B41" s="39" t="s">
        <v>476</v>
      </c>
      <c r="C41" s="40">
        <v>2</v>
      </c>
      <c r="D41" s="103" t="s">
        <v>185</v>
      </c>
      <c r="E41" s="104">
        <f t="shared" si="0"/>
        <v>4</v>
      </c>
      <c r="F41" s="97">
        <f t="shared" si="1"/>
        <v>36</v>
      </c>
      <c r="G41" s="98"/>
      <c r="H41" s="99"/>
      <c r="I41" s="100"/>
      <c r="J41" s="99">
        <v>8</v>
      </c>
      <c r="K41" s="100">
        <f t="shared" si="10"/>
        <v>4</v>
      </c>
      <c r="L41" s="99"/>
      <c r="M41" s="100" t="str">
        <f t="shared" si="11"/>
        <v/>
      </c>
      <c r="N41" s="99"/>
      <c r="O41" s="100" t="str">
        <f t="shared" si="15"/>
        <v/>
      </c>
      <c r="P41" s="99"/>
      <c r="Q41" s="100" t="str">
        <f t="shared" si="16"/>
        <v/>
      </c>
      <c r="R41" s="99"/>
      <c r="S41" s="100" t="str">
        <f t="shared" si="17"/>
        <v/>
      </c>
      <c r="T41" s="99"/>
      <c r="U41" s="100" t="str">
        <f t="shared" si="8"/>
        <v/>
      </c>
      <c r="V41" s="99"/>
      <c r="W41" s="100" t="str">
        <f t="shared" si="18"/>
        <v/>
      </c>
    </row>
    <row r="42" spans="1:23" ht="15.9" customHeight="1" x14ac:dyDescent="0.2">
      <c r="A42" s="96">
        <v>39</v>
      </c>
      <c r="B42" s="39" t="s">
        <v>477</v>
      </c>
      <c r="C42" s="40">
        <v>1</v>
      </c>
      <c r="D42" s="103" t="s">
        <v>140</v>
      </c>
      <c r="E42" s="104">
        <f t="shared" si="0"/>
        <v>4</v>
      </c>
      <c r="F42" s="97">
        <f t="shared" si="1"/>
        <v>36</v>
      </c>
      <c r="G42" s="98"/>
      <c r="H42" s="99"/>
      <c r="I42" s="100" t="str">
        <f>IF(H42="","",VLOOKUP(H42,H$166:I$180,2))</f>
        <v/>
      </c>
      <c r="J42" s="99">
        <v>8</v>
      </c>
      <c r="K42" s="100">
        <f t="shared" si="10"/>
        <v>4</v>
      </c>
      <c r="L42" s="99"/>
      <c r="M42" s="100" t="str">
        <f t="shared" si="11"/>
        <v/>
      </c>
      <c r="N42" s="99"/>
      <c r="O42" s="100" t="str">
        <f t="shared" si="15"/>
        <v/>
      </c>
      <c r="P42" s="99"/>
      <c r="Q42" s="100" t="str">
        <f t="shared" si="16"/>
        <v/>
      </c>
      <c r="R42" s="99"/>
      <c r="S42" s="100" t="str">
        <f t="shared" si="17"/>
        <v/>
      </c>
      <c r="T42" s="99"/>
      <c r="U42" s="100" t="str">
        <f t="shared" si="8"/>
        <v/>
      </c>
      <c r="V42" s="99"/>
      <c r="W42" s="100" t="str">
        <f t="shared" si="18"/>
        <v/>
      </c>
    </row>
    <row r="43" spans="1:23" ht="15.9" customHeight="1" x14ac:dyDescent="0.2">
      <c r="A43" s="96">
        <v>40</v>
      </c>
      <c r="B43" s="36" t="s">
        <v>404</v>
      </c>
      <c r="C43" s="2">
        <v>1</v>
      </c>
      <c r="D43" s="105" t="s">
        <v>405</v>
      </c>
      <c r="E43" s="104">
        <f t="shared" si="0"/>
        <v>4</v>
      </c>
      <c r="F43" s="97">
        <f t="shared" si="1"/>
        <v>36</v>
      </c>
      <c r="G43" s="98"/>
      <c r="H43" s="99"/>
      <c r="I43" s="100" t="str">
        <f>IF(H43="","",VLOOKUP(H43,H$166:I$180,2))</f>
        <v/>
      </c>
      <c r="J43" s="99">
        <v>8</v>
      </c>
      <c r="K43" s="100">
        <f t="shared" si="10"/>
        <v>4</v>
      </c>
      <c r="L43" s="99"/>
      <c r="M43" s="100" t="str">
        <f t="shared" si="11"/>
        <v/>
      </c>
      <c r="N43" s="99"/>
      <c r="O43" s="100" t="str">
        <f t="shared" si="15"/>
        <v/>
      </c>
      <c r="P43" s="99"/>
      <c r="Q43" s="100" t="str">
        <f t="shared" si="16"/>
        <v/>
      </c>
      <c r="R43" s="99"/>
      <c r="S43" s="100" t="str">
        <f t="shared" si="17"/>
        <v/>
      </c>
      <c r="T43" s="99"/>
      <c r="U43" s="100" t="str">
        <f t="shared" si="8"/>
        <v/>
      </c>
      <c r="V43" s="99"/>
      <c r="W43" s="100" t="str">
        <f t="shared" si="18"/>
        <v/>
      </c>
    </row>
    <row r="44" spans="1:23" ht="15.9" customHeight="1" x14ac:dyDescent="0.2">
      <c r="A44" s="96">
        <v>41</v>
      </c>
      <c r="B44" s="39" t="s">
        <v>214</v>
      </c>
      <c r="C44" s="40">
        <v>3</v>
      </c>
      <c r="D44" s="103" t="s">
        <v>143</v>
      </c>
      <c r="E44" s="104">
        <f t="shared" si="0"/>
        <v>3.8125</v>
      </c>
      <c r="F44" s="97">
        <f t="shared" si="1"/>
        <v>41</v>
      </c>
      <c r="G44" s="98">
        <v>2.3125</v>
      </c>
      <c r="H44" s="99">
        <v>16</v>
      </c>
      <c r="I44" s="100">
        <f>IF(H44="","",VLOOKUP(H44,H$166:I$180,2))</f>
        <v>1.5</v>
      </c>
      <c r="J44" s="99"/>
      <c r="K44" s="100" t="str">
        <f t="shared" si="10"/>
        <v/>
      </c>
      <c r="L44" s="99"/>
      <c r="M44" s="100" t="str">
        <f t="shared" si="11"/>
        <v/>
      </c>
      <c r="N44" s="99"/>
      <c r="O44" s="100" t="str">
        <f t="shared" si="15"/>
        <v/>
      </c>
      <c r="P44" s="99"/>
      <c r="Q44" s="100" t="str">
        <f t="shared" si="16"/>
        <v/>
      </c>
      <c r="R44" s="99"/>
      <c r="S44" s="100" t="str">
        <f t="shared" si="17"/>
        <v/>
      </c>
      <c r="T44" s="99"/>
      <c r="U44" s="100" t="str">
        <f t="shared" si="8"/>
        <v/>
      </c>
      <c r="V44" s="99"/>
      <c r="W44" s="100" t="str">
        <f t="shared" si="18"/>
        <v/>
      </c>
    </row>
    <row r="45" spans="1:23" ht="15.9" customHeight="1" x14ac:dyDescent="0.2">
      <c r="A45" s="96">
        <v>42</v>
      </c>
      <c r="B45" s="39" t="s">
        <v>478</v>
      </c>
      <c r="C45" s="40">
        <v>3</v>
      </c>
      <c r="D45" s="103" t="s">
        <v>178</v>
      </c>
      <c r="E45" s="104">
        <f t="shared" si="0"/>
        <v>3.5</v>
      </c>
      <c r="F45" s="97">
        <f t="shared" si="1"/>
        <v>42</v>
      </c>
      <c r="G45" s="98">
        <v>0.5</v>
      </c>
      <c r="H45" s="99"/>
      <c r="I45" s="100"/>
      <c r="J45" s="99"/>
      <c r="K45" s="100" t="str">
        <f t="shared" si="10"/>
        <v/>
      </c>
      <c r="L45" s="99"/>
      <c r="M45" s="100" t="str">
        <f t="shared" si="11"/>
        <v/>
      </c>
      <c r="N45" s="99">
        <v>8</v>
      </c>
      <c r="O45" s="100">
        <f t="shared" si="15"/>
        <v>3</v>
      </c>
      <c r="P45" s="99"/>
      <c r="Q45" s="100" t="str">
        <f t="shared" si="16"/>
        <v/>
      </c>
      <c r="R45" s="99"/>
      <c r="S45" s="100" t="str">
        <f t="shared" si="17"/>
        <v/>
      </c>
      <c r="T45" s="99"/>
      <c r="U45" s="100" t="str">
        <f t="shared" si="8"/>
        <v/>
      </c>
      <c r="V45" s="99"/>
      <c r="W45" s="100" t="str">
        <f t="shared" si="18"/>
        <v/>
      </c>
    </row>
    <row r="46" spans="1:23" ht="15.9" customHeight="1" x14ac:dyDescent="0.2">
      <c r="A46" s="96">
        <v>43</v>
      </c>
      <c r="B46" s="39" t="s">
        <v>479</v>
      </c>
      <c r="C46" s="40">
        <v>2</v>
      </c>
      <c r="D46" s="103" t="s">
        <v>178</v>
      </c>
      <c r="E46" s="104">
        <f t="shared" si="0"/>
        <v>3.5</v>
      </c>
      <c r="F46" s="97">
        <f t="shared" si="1"/>
        <v>42</v>
      </c>
      <c r="G46" s="98">
        <v>0.5</v>
      </c>
      <c r="H46" s="99"/>
      <c r="I46" s="100" t="str">
        <f t="shared" ref="I46:I56" si="19">IF(H46="","",VLOOKUP(H46,H$166:I$180,2))</f>
        <v/>
      </c>
      <c r="J46" s="99"/>
      <c r="K46" s="100" t="str">
        <f t="shared" si="10"/>
        <v/>
      </c>
      <c r="L46" s="99"/>
      <c r="M46" s="100" t="str">
        <f t="shared" si="11"/>
        <v/>
      </c>
      <c r="N46" s="99">
        <v>8</v>
      </c>
      <c r="O46" s="100">
        <f t="shared" si="15"/>
        <v>3</v>
      </c>
      <c r="P46" s="99"/>
      <c r="Q46" s="100" t="str">
        <f t="shared" si="16"/>
        <v/>
      </c>
      <c r="R46" s="99"/>
      <c r="S46" s="100" t="str">
        <f t="shared" si="17"/>
        <v/>
      </c>
      <c r="T46" s="99"/>
      <c r="U46" s="100" t="str">
        <f t="shared" si="8"/>
        <v/>
      </c>
      <c r="V46" s="99"/>
      <c r="W46" s="100" t="str">
        <f t="shared" si="18"/>
        <v/>
      </c>
    </row>
    <row r="47" spans="1:23" ht="15.9" customHeight="1" x14ac:dyDescent="0.2">
      <c r="A47" s="96">
        <v>44</v>
      </c>
      <c r="B47" s="39" t="s">
        <v>286</v>
      </c>
      <c r="C47" s="40">
        <v>2</v>
      </c>
      <c r="D47" s="103" t="s">
        <v>187</v>
      </c>
      <c r="E47" s="104">
        <f t="shared" si="0"/>
        <v>3.5</v>
      </c>
      <c r="F47" s="97">
        <f t="shared" si="1"/>
        <v>42</v>
      </c>
      <c r="G47" s="98">
        <v>1.25</v>
      </c>
      <c r="H47" s="99">
        <v>24</v>
      </c>
      <c r="I47" s="100">
        <f t="shared" si="19"/>
        <v>0.75</v>
      </c>
      <c r="J47" s="99">
        <v>16</v>
      </c>
      <c r="K47" s="100">
        <f t="shared" si="10"/>
        <v>1.5</v>
      </c>
      <c r="L47" s="99"/>
      <c r="M47" s="100" t="str">
        <f t="shared" si="11"/>
        <v/>
      </c>
      <c r="N47" s="99"/>
      <c r="O47" s="100" t="str">
        <f t="shared" si="15"/>
        <v/>
      </c>
      <c r="P47" s="99"/>
      <c r="Q47" s="100" t="str">
        <f t="shared" si="16"/>
        <v/>
      </c>
      <c r="R47" s="99"/>
      <c r="S47" s="100" t="str">
        <f t="shared" si="17"/>
        <v/>
      </c>
      <c r="T47" s="99"/>
      <c r="U47" s="100" t="str">
        <f t="shared" si="8"/>
        <v/>
      </c>
      <c r="V47" s="99"/>
      <c r="W47" s="100" t="str">
        <f t="shared" si="18"/>
        <v/>
      </c>
    </row>
    <row r="48" spans="1:23" ht="15.9" customHeight="1" x14ac:dyDescent="0.2">
      <c r="A48" s="96">
        <v>45</v>
      </c>
      <c r="B48" s="39" t="s">
        <v>248</v>
      </c>
      <c r="C48" s="40">
        <v>3</v>
      </c>
      <c r="D48" s="103" t="s">
        <v>155</v>
      </c>
      <c r="E48" s="104">
        <f t="shared" si="0"/>
        <v>3.25</v>
      </c>
      <c r="F48" s="97">
        <f t="shared" si="1"/>
        <v>45</v>
      </c>
      <c r="G48" s="98">
        <v>2.5</v>
      </c>
      <c r="H48" s="99">
        <v>24</v>
      </c>
      <c r="I48" s="100">
        <f t="shared" si="19"/>
        <v>0.75</v>
      </c>
      <c r="J48" s="99"/>
      <c r="K48" s="100" t="str">
        <f t="shared" si="10"/>
        <v/>
      </c>
      <c r="L48" s="99"/>
      <c r="M48" s="100" t="str">
        <f t="shared" si="11"/>
        <v/>
      </c>
      <c r="N48" s="99"/>
      <c r="O48" s="100" t="str">
        <f t="shared" si="15"/>
        <v/>
      </c>
      <c r="P48" s="99"/>
      <c r="Q48" s="100" t="str">
        <f t="shared" si="16"/>
        <v/>
      </c>
      <c r="R48" s="99"/>
      <c r="S48" s="100" t="str">
        <f t="shared" si="17"/>
        <v/>
      </c>
      <c r="T48" s="99"/>
      <c r="U48" s="100" t="str">
        <f t="shared" si="8"/>
        <v/>
      </c>
      <c r="V48" s="99"/>
      <c r="W48" s="100" t="str">
        <f t="shared" si="18"/>
        <v/>
      </c>
    </row>
    <row r="49" spans="1:23" ht="15.9" customHeight="1" x14ac:dyDescent="0.2">
      <c r="A49" s="96">
        <v>46</v>
      </c>
      <c r="B49" s="39" t="s">
        <v>249</v>
      </c>
      <c r="C49" s="102">
        <v>3</v>
      </c>
      <c r="D49" s="105" t="s">
        <v>142</v>
      </c>
      <c r="E49" s="104">
        <f t="shared" si="0"/>
        <v>3</v>
      </c>
      <c r="F49" s="97">
        <f t="shared" si="1"/>
        <v>46</v>
      </c>
      <c r="G49" s="98">
        <v>3</v>
      </c>
      <c r="H49" s="99"/>
      <c r="I49" s="100" t="str">
        <f t="shared" si="19"/>
        <v/>
      </c>
      <c r="J49" s="99"/>
      <c r="K49" s="100" t="str">
        <f t="shared" si="10"/>
        <v/>
      </c>
      <c r="L49" s="99"/>
      <c r="M49" s="100" t="str">
        <f t="shared" si="11"/>
        <v/>
      </c>
      <c r="N49" s="99"/>
      <c r="O49" s="100" t="str">
        <f t="shared" si="15"/>
        <v/>
      </c>
      <c r="P49" s="99"/>
      <c r="Q49" s="100" t="str">
        <f t="shared" si="16"/>
        <v/>
      </c>
      <c r="R49" s="99"/>
      <c r="S49" s="100" t="str">
        <f t="shared" si="17"/>
        <v/>
      </c>
      <c r="T49" s="99"/>
      <c r="U49" s="100" t="str">
        <f t="shared" si="8"/>
        <v/>
      </c>
      <c r="V49" s="99"/>
      <c r="W49" s="100" t="str">
        <f t="shared" si="18"/>
        <v/>
      </c>
    </row>
    <row r="50" spans="1:23" ht="15.9" customHeight="1" x14ac:dyDescent="0.2">
      <c r="A50" s="96">
        <v>47</v>
      </c>
      <c r="B50" s="39" t="s">
        <v>284</v>
      </c>
      <c r="C50" s="40">
        <v>3</v>
      </c>
      <c r="D50" s="103" t="s">
        <v>175</v>
      </c>
      <c r="E50" s="104">
        <f t="shared" si="0"/>
        <v>3</v>
      </c>
      <c r="F50" s="97">
        <f t="shared" si="1"/>
        <v>46</v>
      </c>
      <c r="G50" s="98">
        <v>2.25</v>
      </c>
      <c r="H50" s="99">
        <v>24</v>
      </c>
      <c r="I50" s="100">
        <f t="shared" si="19"/>
        <v>0.75</v>
      </c>
      <c r="J50" s="99"/>
      <c r="K50" s="100" t="str">
        <f t="shared" si="10"/>
        <v/>
      </c>
      <c r="L50" s="99"/>
      <c r="M50" s="100" t="str">
        <f t="shared" si="11"/>
        <v/>
      </c>
      <c r="N50" s="99"/>
      <c r="O50" s="100" t="str">
        <f t="shared" si="15"/>
        <v/>
      </c>
      <c r="P50" s="99"/>
      <c r="Q50" s="100" t="str">
        <f t="shared" si="16"/>
        <v/>
      </c>
      <c r="R50" s="99"/>
      <c r="S50" s="100" t="str">
        <f t="shared" si="17"/>
        <v/>
      </c>
      <c r="T50" s="99"/>
      <c r="U50" s="100" t="str">
        <f t="shared" si="8"/>
        <v/>
      </c>
      <c r="V50" s="99"/>
      <c r="W50" s="100" t="str">
        <f t="shared" si="18"/>
        <v/>
      </c>
    </row>
    <row r="51" spans="1:23" ht="15.9" customHeight="1" x14ac:dyDescent="0.2">
      <c r="A51" s="96">
        <v>48</v>
      </c>
      <c r="B51" s="39" t="s">
        <v>480</v>
      </c>
      <c r="C51" s="40">
        <v>3</v>
      </c>
      <c r="D51" s="103" t="s">
        <v>185</v>
      </c>
      <c r="E51" s="104">
        <f t="shared" si="0"/>
        <v>3</v>
      </c>
      <c r="F51" s="97">
        <f t="shared" si="1"/>
        <v>46</v>
      </c>
      <c r="G51" s="98">
        <v>1.5</v>
      </c>
      <c r="H51" s="99">
        <v>16</v>
      </c>
      <c r="I51" s="100">
        <f t="shared" si="19"/>
        <v>1.5</v>
      </c>
      <c r="J51" s="99"/>
      <c r="K51" s="100" t="str">
        <f t="shared" si="10"/>
        <v/>
      </c>
      <c r="L51" s="99"/>
      <c r="M51" s="100" t="str">
        <f t="shared" si="11"/>
        <v/>
      </c>
      <c r="N51" s="99"/>
      <c r="O51" s="100" t="str">
        <f t="shared" si="15"/>
        <v/>
      </c>
      <c r="P51" s="99"/>
      <c r="Q51" s="100" t="str">
        <f t="shared" si="16"/>
        <v/>
      </c>
      <c r="R51" s="99"/>
      <c r="S51" s="100" t="str">
        <f t="shared" si="17"/>
        <v/>
      </c>
      <c r="T51" s="99"/>
      <c r="U51" s="100" t="str">
        <f t="shared" si="8"/>
        <v/>
      </c>
      <c r="V51" s="99"/>
      <c r="W51" s="100" t="str">
        <f t="shared" si="18"/>
        <v/>
      </c>
    </row>
    <row r="52" spans="1:23" ht="15.9" customHeight="1" x14ac:dyDescent="0.2">
      <c r="A52" s="96">
        <v>49</v>
      </c>
      <c r="B52" s="39" t="s">
        <v>380</v>
      </c>
      <c r="C52" s="2"/>
      <c r="D52" s="105" t="s">
        <v>381</v>
      </c>
      <c r="E52" s="104">
        <f t="shared" si="0"/>
        <v>3</v>
      </c>
      <c r="F52" s="97">
        <f t="shared" si="1"/>
        <v>46</v>
      </c>
      <c r="G52" s="98">
        <v>0</v>
      </c>
      <c r="H52" s="99"/>
      <c r="I52" s="100" t="str">
        <f t="shared" si="19"/>
        <v/>
      </c>
      <c r="J52" s="99"/>
      <c r="K52" s="100" t="str">
        <f t="shared" si="10"/>
        <v/>
      </c>
      <c r="L52" s="99"/>
      <c r="M52" s="100" t="str">
        <f t="shared" si="11"/>
        <v/>
      </c>
      <c r="N52" s="99"/>
      <c r="O52" s="100" t="str">
        <f t="shared" si="15"/>
        <v/>
      </c>
      <c r="P52" s="99"/>
      <c r="Q52" s="100" t="str">
        <f t="shared" si="16"/>
        <v/>
      </c>
      <c r="R52" s="99">
        <v>2</v>
      </c>
      <c r="S52" s="100">
        <f t="shared" si="17"/>
        <v>3</v>
      </c>
      <c r="T52" s="99"/>
      <c r="U52" s="100" t="str">
        <f t="shared" si="8"/>
        <v/>
      </c>
      <c r="V52" s="99"/>
      <c r="W52" s="100" t="str">
        <f t="shared" si="18"/>
        <v/>
      </c>
    </row>
    <row r="53" spans="1:23" ht="15.9" customHeight="1" x14ac:dyDescent="0.2">
      <c r="A53" s="96">
        <v>50</v>
      </c>
      <c r="B53" s="39" t="s">
        <v>481</v>
      </c>
      <c r="C53" s="40"/>
      <c r="D53" s="105" t="s">
        <v>381</v>
      </c>
      <c r="E53" s="104">
        <f t="shared" si="0"/>
        <v>3</v>
      </c>
      <c r="F53" s="97">
        <f t="shared" si="1"/>
        <v>46</v>
      </c>
      <c r="G53" s="98">
        <v>0</v>
      </c>
      <c r="H53" s="99"/>
      <c r="I53" s="100" t="str">
        <f t="shared" si="19"/>
        <v/>
      </c>
      <c r="J53" s="99"/>
      <c r="K53" s="100" t="str">
        <f t="shared" si="10"/>
        <v/>
      </c>
      <c r="L53" s="99"/>
      <c r="M53" s="100" t="str">
        <f t="shared" si="11"/>
        <v/>
      </c>
      <c r="N53" s="99"/>
      <c r="O53" s="100" t="str">
        <f t="shared" si="15"/>
        <v/>
      </c>
      <c r="P53" s="99"/>
      <c r="Q53" s="100" t="str">
        <f t="shared" si="16"/>
        <v/>
      </c>
      <c r="R53" s="99">
        <v>2</v>
      </c>
      <c r="S53" s="100">
        <f t="shared" si="17"/>
        <v>3</v>
      </c>
      <c r="T53" s="99"/>
      <c r="U53" s="100" t="str">
        <f t="shared" si="8"/>
        <v/>
      </c>
      <c r="V53" s="99"/>
      <c r="W53" s="100" t="str">
        <f t="shared" si="18"/>
        <v/>
      </c>
    </row>
    <row r="54" spans="1:23" ht="15.9" customHeight="1" x14ac:dyDescent="0.2">
      <c r="A54" s="96">
        <v>51</v>
      </c>
      <c r="B54" s="39" t="s">
        <v>372</v>
      </c>
      <c r="C54" s="40">
        <v>1</v>
      </c>
      <c r="D54" s="103" t="s">
        <v>482</v>
      </c>
      <c r="E54" s="104">
        <f t="shared" si="0"/>
        <v>3</v>
      </c>
      <c r="F54" s="97">
        <f t="shared" si="1"/>
        <v>46</v>
      </c>
      <c r="G54" s="98">
        <v>0</v>
      </c>
      <c r="H54" s="99">
        <v>16</v>
      </c>
      <c r="I54" s="100">
        <f t="shared" si="19"/>
        <v>1.5</v>
      </c>
      <c r="J54" s="99">
        <v>16</v>
      </c>
      <c r="K54" s="100">
        <f t="shared" si="10"/>
        <v>1.5</v>
      </c>
      <c r="L54" s="99"/>
      <c r="M54" s="100" t="str">
        <f t="shared" si="11"/>
        <v/>
      </c>
      <c r="N54" s="99"/>
      <c r="O54" s="100" t="str">
        <f t="shared" si="15"/>
        <v/>
      </c>
      <c r="P54" s="99"/>
      <c r="Q54" s="100" t="str">
        <f t="shared" si="16"/>
        <v/>
      </c>
      <c r="R54" s="99"/>
      <c r="S54" s="100" t="str">
        <f t="shared" si="17"/>
        <v/>
      </c>
      <c r="T54" s="99"/>
      <c r="U54" s="100" t="str">
        <f t="shared" si="8"/>
        <v/>
      </c>
      <c r="V54" s="99"/>
      <c r="W54" s="100" t="str">
        <f t="shared" si="18"/>
        <v/>
      </c>
    </row>
    <row r="55" spans="1:23" ht="15.9" customHeight="1" x14ac:dyDescent="0.2">
      <c r="A55" s="96">
        <v>52</v>
      </c>
      <c r="B55" s="39" t="s">
        <v>483</v>
      </c>
      <c r="C55" s="40">
        <v>2</v>
      </c>
      <c r="D55" s="103" t="s">
        <v>482</v>
      </c>
      <c r="E55" s="104">
        <f t="shared" si="0"/>
        <v>3</v>
      </c>
      <c r="F55" s="97">
        <f t="shared" si="1"/>
        <v>46</v>
      </c>
      <c r="G55" s="98">
        <v>0</v>
      </c>
      <c r="H55" s="99">
        <v>16</v>
      </c>
      <c r="I55" s="100">
        <f t="shared" si="19"/>
        <v>1.5</v>
      </c>
      <c r="J55" s="99">
        <v>16</v>
      </c>
      <c r="K55" s="100">
        <f t="shared" si="10"/>
        <v>1.5</v>
      </c>
      <c r="L55" s="99"/>
      <c r="M55" s="100"/>
      <c r="N55" s="99"/>
      <c r="O55" s="100"/>
      <c r="P55" s="99"/>
      <c r="Q55" s="100"/>
      <c r="R55" s="99"/>
      <c r="S55" s="100"/>
      <c r="T55" s="99"/>
      <c r="U55" s="100" t="str">
        <f t="shared" si="8"/>
        <v/>
      </c>
      <c r="V55" s="99"/>
      <c r="W55" s="100"/>
    </row>
    <row r="56" spans="1:23" ht="15.9" customHeight="1" x14ac:dyDescent="0.2">
      <c r="A56" s="96">
        <v>53</v>
      </c>
      <c r="B56" s="39" t="s">
        <v>484</v>
      </c>
      <c r="C56" s="40">
        <v>1</v>
      </c>
      <c r="D56" s="103" t="s">
        <v>474</v>
      </c>
      <c r="E56" s="104">
        <f t="shared" si="0"/>
        <v>3</v>
      </c>
      <c r="F56" s="97">
        <f t="shared" si="1"/>
        <v>46</v>
      </c>
      <c r="G56" s="98">
        <v>0</v>
      </c>
      <c r="H56" s="99">
        <v>16</v>
      </c>
      <c r="I56" s="100">
        <f t="shared" si="19"/>
        <v>1.5</v>
      </c>
      <c r="J56" s="99">
        <v>16</v>
      </c>
      <c r="K56" s="100">
        <f t="shared" si="10"/>
        <v>1.5</v>
      </c>
      <c r="L56" s="99"/>
      <c r="M56" s="100" t="str">
        <f>IF(L56="","",VLOOKUP(L56,L$166:M$180,2))</f>
        <v/>
      </c>
      <c r="N56" s="99"/>
      <c r="O56" s="100" t="str">
        <f>IF(N56="","",VLOOKUP(N56,N$166:O$180,2))</f>
        <v/>
      </c>
      <c r="P56" s="99"/>
      <c r="Q56" s="100" t="str">
        <f>IF(P56="","",VLOOKUP(P56,P$166:Q$180,2))</f>
        <v/>
      </c>
      <c r="R56" s="99"/>
      <c r="S56" s="100" t="str">
        <f>IF(R56="","",VLOOKUP(R56,R$166:S$180,2))</f>
        <v/>
      </c>
      <c r="T56" s="99"/>
      <c r="U56" s="100" t="str">
        <f t="shared" si="8"/>
        <v/>
      </c>
      <c r="V56" s="99"/>
      <c r="W56" s="100" t="str">
        <f>IF(V56="","",VLOOKUP(V56,V$166:W$180,2))</f>
        <v/>
      </c>
    </row>
    <row r="57" spans="1:23" ht="15.9" customHeight="1" x14ac:dyDescent="0.2">
      <c r="A57" s="96">
        <v>54</v>
      </c>
      <c r="B57" s="39" t="s">
        <v>485</v>
      </c>
      <c r="C57" s="40">
        <v>2</v>
      </c>
      <c r="D57" s="103" t="s">
        <v>158</v>
      </c>
      <c r="E57" s="104">
        <f t="shared" si="0"/>
        <v>2.5</v>
      </c>
      <c r="F57" s="97">
        <f t="shared" si="1"/>
        <v>54</v>
      </c>
      <c r="G57" s="98">
        <v>1</v>
      </c>
      <c r="H57" s="99"/>
      <c r="I57" s="100"/>
      <c r="J57" s="99">
        <v>16</v>
      </c>
      <c r="K57" s="100">
        <f t="shared" si="10"/>
        <v>1.5</v>
      </c>
      <c r="L57" s="99"/>
      <c r="M57" s="100"/>
      <c r="N57" s="99"/>
      <c r="O57" s="100"/>
      <c r="P57" s="99"/>
      <c r="Q57" s="100"/>
      <c r="R57" s="99"/>
      <c r="S57" s="100" t="str">
        <f>IF(R57="","",VLOOKUP(R57,R$166:S$180,2))</f>
        <v/>
      </c>
      <c r="T57" s="99"/>
      <c r="U57" s="100" t="str">
        <f t="shared" si="8"/>
        <v/>
      </c>
      <c r="V57" s="99"/>
      <c r="W57" s="100"/>
    </row>
    <row r="58" spans="1:23" ht="15.9" customHeight="1" x14ac:dyDescent="0.2">
      <c r="A58" s="96">
        <v>55</v>
      </c>
      <c r="B58" s="39" t="s">
        <v>247</v>
      </c>
      <c r="C58" s="2">
        <v>2</v>
      </c>
      <c r="D58" s="105" t="s">
        <v>150</v>
      </c>
      <c r="E58" s="104">
        <f t="shared" si="0"/>
        <v>2.375</v>
      </c>
      <c r="F58" s="97">
        <f t="shared" si="1"/>
        <v>55</v>
      </c>
      <c r="G58" s="98">
        <v>1.625</v>
      </c>
      <c r="H58" s="99">
        <v>24</v>
      </c>
      <c r="I58" s="100">
        <f t="shared" ref="I58:I70" si="20">IF(H58="","",VLOOKUP(H58,H$166:I$180,2))</f>
        <v>0.75</v>
      </c>
      <c r="J58" s="99"/>
      <c r="K58" s="100" t="str">
        <f t="shared" si="10"/>
        <v/>
      </c>
      <c r="L58" s="99"/>
      <c r="M58" s="100" t="str">
        <f>IF(L58="","",VLOOKUP(L58,L$166:M$180,2))</f>
        <v/>
      </c>
      <c r="N58" s="99"/>
      <c r="O58" s="100" t="str">
        <f>IF(N58="","",VLOOKUP(N58,N$166:O$180,2))</f>
        <v/>
      </c>
      <c r="P58" s="99"/>
      <c r="Q58" s="100" t="str">
        <f>IF(P58="","",VLOOKUP(P58,P$166:Q$180,2))</f>
        <v/>
      </c>
      <c r="R58" s="99"/>
      <c r="S58" s="100" t="str">
        <f>IF(R58="","",VLOOKUP(R58,R$166:S$180,2))</f>
        <v/>
      </c>
      <c r="T58" s="99"/>
      <c r="U58" s="100" t="str">
        <f t="shared" si="8"/>
        <v/>
      </c>
      <c r="V58" s="99"/>
      <c r="W58" s="100" t="str">
        <f>IF(V58="","",VLOOKUP(V58,V$166:W$180,2))</f>
        <v/>
      </c>
    </row>
    <row r="59" spans="1:23" ht="15.9" customHeight="1" x14ac:dyDescent="0.2">
      <c r="A59" s="96">
        <v>56</v>
      </c>
      <c r="B59" s="39" t="s">
        <v>290</v>
      </c>
      <c r="C59" s="40">
        <v>2</v>
      </c>
      <c r="D59" s="103" t="s">
        <v>172</v>
      </c>
      <c r="E59" s="104">
        <f t="shared" si="0"/>
        <v>2.25</v>
      </c>
      <c r="F59" s="97">
        <f t="shared" si="1"/>
        <v>56</v>
      </c>
      <c r="G59" s="98">
        <v>0.75</v>
      </c>
      <c r="H59" s="99">
        <v>24</v>
      </c>
      <c r="I59" s="100">
        <f t="shared" si="20"/>
        <v>0.75</v>
      </c>
      <c r="J59" s="99">
        <v>24</v>
      </c>
      <c r="K59" s="100">
        <f t="shared" si="10"/>
        <v>0.75</v>
      </c>
      <c r="L59" s="99"/>
      <c r="M59" s="100" t="str">
        <f>IF(L59="","",VLOOKUP(L59,L$166:M$180,2))</f>
        <v/>
      </c>
      <c r="N59" s="99"/>
      <c r="O59" s="100" t="str">
        <f>IF(N59="","",VLOOKUP(N59,N$166:O$180,2))</f>
        <v/>
      </c>
      <c r="P59" s="99"/>
      <c r="Q59" s="100" t="str">
        <f>IF(P59="","",VLOOKUP(P59,P$166:Q$180,2))</f>
        <v/>
      </c>
      <c r="R59" s="99"/>
      <c r="S59" s="100" t="str">
        <f>IF(R59="","",VLOOKUP(R59,R$166:S$180,2))</f>
        <v/>
      </c>
      <c r="T59" s="99"/>
      <c r="U59" s="100" t="str">
        <f t="shared" si="8"/>
        <v/>
      </c>
      <c r="V59" s="99"/>
      <c r="W59" s="100" t="str">
        <f>IF(V59="","",VLOOKUP(V59,V$166:W$180,2))</f>
        <v/>
      </c>
    </row>
    <row r="60" spans="1:23" ht="15.9" customHeight="1" x14ac:dyDescent="0.2">
      <c r="A60" s="96">
        <v>57</v>
      </c>
      <c r="B60" s="39" t="s">
        <v>486</v>
      </c>
      <c r="C60" s="40">
        <v>2</v>
      </c>
      <c r="D60" s="103" t="s">
        <v>487</v>
      </c>
      <c r="E60" s="104">
        <f t="shared" si="0"/>
        <v>2.25</v>
      </c>
      <c r="F60" s="97">
        <f t="shared" si="1"/>
        <v>56</v>
      </c>
      <c r="G60" s="98">
        <v>0</v>
      </c>
      <c r="H60" s="99">
        <v>16</v>
      </c>
      <c r="I60" s="100">
        <f t="shared" si="20"/>
        <v>1.5</v>
      </c>
      <c r="J60" s="99">
        <v>24</v>
      </c>
      <c r="K60" s="100">
        <f t="shared" si="10"/>
        <v>0.75</v>
      </c>
      <c r="L60" s="99"/>
      <c r="M60" s="100"/>
      <c r="N60" s="99"/>
      <c r="O60" s="100"/>
      <c r="P60" s="99"/>
      <c r="Q60" s="100"/>
      <c r="R60" s="99"/>
      <c r="S60" s="100"/>
      <c r="T60" s="99"/>
      <c r="U60" s="100" t="str">
        <f t="shared" si="8"/>
        <v/>
      </c>
      <c r="V60" s="99"/>
      <c r="W60" s="100"/>
    </row>
    <row r="61" spans="1:23" ht="15.9" customHeight="1" x14ac:dyDescent="0.2">
      <c r="A61" s="96">
        <v>58</v>
      </c>
      <c r="B61" s="39" t="s">
        <v>242</v>
      </c>
      <c r="C61" s="40">
        <v>3</v>
      </c>
      <c r="D61" s="103" t="s">
        <v>158</v>
      </c>
      <c r="E61" s="104">
        <f t="shared" si="0"/>
        <v>2.1875</v>
      </c>
      <c r="F61" s="97">
        <f t="shared" si="1"/>
        <v>58</v>
      </c>
      <c r="G61" s="98">
        <v>2.1875</v>
      </c>
      <c r="H61" s="99"/>
      <c r="I61" s="100" t="str">
        <f t="shared" si="20"/>
        <v/>
      </c>
      <c r="J61" s="99"/>
      <c r="K61" s="100" t="str">
        <f t="shared" si="10"/>
        <v/>
      </c>
      <c r="L61" s="99"/>
      <c r="M61" s="100" t="str">
        <f t="shared" ref="M61:M74" si="21">IF(L61="","",VLOOKUP(L61,L$166:M$180,2))</f>
        <v/>
      </c>
      <c r="N61" s="99"/>
      <c r="O61" s="100" t="str">
        <f t="shared" ref="O61:O72" si="22">IF(N61="","",VLOOKUP(N61,N$166:O$180,2))</f>
        <v/>
      </c>
      <c r="P61" s="99"/>
      <c r="Q61" s="100" t="str">
        <f t="shared" ref="Q61:Q72" si="23">IF(P61="","",VLOOKUP(P61,P$166:Q$180,2))</f>
        <v/>
      </c>
      <c r="R61" s="99"/>
      <c r="S61" s="100" t="str">
        <f t="shared" ref="S61:S72" si="24">IF(R61="","",VLOOKUP(R61,R$166:S$180,2))</f>
        <v/>
      </c>
      <c r="T61" s="99"/>
      <c r="U61" s="100" t="str">
        <f t="shared" si="8"/>
        <v/>
      </c>
      <c r="V61" s="99"/>
      <c r="W61" s="100" t="str">
        <f t="shared" ref="W61:W72" si="25">IF(V61="","",VLOOKUP(V61,V$166:W$180,2))</f>
        <v/>
      </c>
    </row>
    <row r="62" spans="1:23" ht="15.9" customHeight="1" x14ac:dyDescent="0.2">
      <c r="A62" s="96">
        <v>59</v>
      </c>
      <c r="B62" s="39" t="s">
        <v>379</v>
      </c>
      <c r="C62" s="40">
        <v>1</v>
      </c>
      <c r="D62" s="103" t="s">
        <v>223</v>
      </c>
      <c r="E62" s="104">
        <f t="shared" si="0"/>
        <v>2</v>
      </c>
      <c r="F62" s="97">
        <f t="shared" si="1"/>
        <v>59</v>
      </c>
      <c r="G62" s="98">
        <v>2</v>
      </c>
      <c r="H62" s="99"/>
      <c r="I62" s="100" t="str">
        <f t="shared" si="20"/>
        <v/>
      </c>
      <c r="J62" s="99"/>
      <c r="K62" s="100" t="str">
        <f t="shared" si="10"/>
        <v/>
      </c>
      <c r="L62" s="99"/>
      <c r="M62" s="100" t="str">
        <f t="shared" si="21"/>
        <v/>
      </c>
      <c r="N62" s="99"/>
      <c r="O62" s="100" t="str">
        <f t="shared" si="22"/>
        <v/>
      </c>
      <c r="P62" s="99"/>
      <c r="Q62" s="100" t="str">
        <f t="shared" si="23"/>
        <v/>
      </c>
      <c r="R62" s="99"/>
      <c r="S62" s="100" t="str">
        <f t="shared" si="24"/>
        <v/>
      </c>
      <c r="T62" s="99"/>
      <c r="U62" s="100" t="str">
        <f t="shared" si="8"/>
        <v/>
      </c>
      <c r="V62" s="99"/>
      <c r="W62" s="100" t="str">
        <f t="shared" si="25"/>
        <v/>
      </c>
    </row>
    <row r="63" spans="1:23" ht="15.9" customHeight="1" x14ac:dyDescent="0.2">
      <c r="A63" s="96">
        <v>60</v>
      </c>
      <c r="B63" s="39" t="s">
        <v>488</v>
      </c>
      <c r="C63" s="40">
        <v>3</v>
      </c>
      <c r="D63" s="103" t="s">
        <v>155</v>
      </c>
      <c r="E63" s="104">
        <f t="shared" si="0"/>
        <v>2</v>
      </c>
      <c r="F63" s="97">
        <f t="shared" si="1"/>
        <v>59</v>
      </c>
      <c r="G63" s="98">
        <v>1.25</v>
      </c>
      <c r="H63" s="99">
        <v>24</v>
      </c>
      <c r="I63" s="100">
        <f t="shared" si="20"/>
        <v>0.75</v>
      </c>
      <c r="J63" s="99"/>
      <c r="K63" s="100" t="str">
        <f t="shared" si="10"/>
        <v/>
      </c>
      <c r="L63" s="99"/>
      <c r="M63" s="100" t="str">
        <f t="shared" si="21"/>
        <v/>
      </c>
      <c r="N63" s="99"/>
      <c r="O63" s="100" t="str">
        <f t="shared" si="22"/>
        <v/>
      </c>
      <c r="P63" s="99"/>
      <c r="Q63" s="100" t="str">
        <f t="shared" si="23"/>
        <v/>
      </c>
      <c r="R63" s="99"/>
      <c r="S63" s="100" t="str">
        <f t="shared" si="24"/>
        <v/>
      </c>
      <c r="T63" s="99"/>
      <c r="U63" s="100" t="str">
        <f t="shared" si="8"/>
        <v/>
      </c>
      <c r="V63" s="99"/>
      <c r="W63" s="100" t="str">
        <f t="shared" si="25"/>
        <v/>
      </c>
    </row>
    <row r="64" spans="1:23" ht="15.9" customHeight="1" x14ac:dyDescent="0.2">
      <c r="A64" s="96">
        <v>61</v>
      </c>
      <c r="B64" s="39" t="s">
        <v>291</v>
      </c>
      <c r="C64" s="40">
        <v>2</v>
      </c>
      <c r="D64" s="103" t="s">
        <v>198</v>
      </c>
      <c r="E64" s="104">
        <f t="shared" si="0"/>
        <v>2</v>
      </c>
      <c r="F64" s="97">
        <f t="shared" si="1"/>
        <v>59</v>
      </c>
      <c r="G64" s="98">
        <v>1.25</v>
      </c>
      <c r="H64" s="99"/>
      <c r="I64" s="100" t="str">
        <f t="shared" si="20"/>
        <v/>
      </c>
      <c r="J64" s="99">
        <v>24</v>
      </c>
      <c r="K64" s="100">
        <f t="shared" si="10"/>
        <v>0.75</v>
      </c>
      <c r="L64" s="99"/>
      <c r="M64" s="100" t="str">
        <f t="shared" si="21"/>
        <v/>
      </c>
      <c r="N64" s="99"/>
      <c r="O64" s="100" t="str">
        <f t="shared" si="22"/>
        <v/>
      </c>
      <c r="P64" s="99"/>
      <c r="Q64" s="100" t="str">
        <f t="shared" si="23"/>
        <v/>
      </c>
      <c r="R64" s="99"/>
      <c r="S64" s="100" t="str">
        <f t="shared" si="24"/>
        <v/>
      </c>
      <c r="T64" s="99"/>
      <c r="U64" s="100" t="str">
        <f t="shared" si="8"/>
        <v/>
      </c>
      <c r="V64" s="99"/>
      <c r="W64" s="100" t="str">
        <f t="shared" si="25"/>
        <v/>
      </c>
    </row>
    <row r="65" spans="1:23" ht="15.9" customHeight="1" x14ac:dyDescent="0.2">
      <c r="A65" s="96">
        <v>62</v>
      </c>
      <c r="B65" s="39" t="s">
        <v>489</v>
      </c>
      <c r="C65" s="40">
        <v>2</v>
      </c>
      <c r="D65" s="103" t="s">
        <v>158</v>
      </c>
      <c r="E65" s="104">
        <f t="shared" si="0"/>
        <v>2</v>
      </c>
      <c r="F65" s="97">
        <f t="shared" si="1"/>
        <v>59</v>
      </c>
      <c r="G65" s="98">
        <v>0.5</v>
      </c>
      <c r="H65" s="99"/>
      <c r="I65" s="100" t="str">
        <f t="shared" si="20"/>
        <v/>
      </c>
      <c r="J65" s="99">
        <v>16</v>
      </c>
      <c r="K65" s="100">
        <f t="shared" si="10"/>
        <v>1.5</v>
      </c>
      <c r="L65" s="99"/>
      <c r="M65" s="100" t="str">
        <f t="shared" si="21"/>
        <v/>
      </c>
      <c r="N65" s="99"/>
      <c r="O65" s="100" t="str">
        <f t="shared" si="22"/>
        <v/>
      </c>
      <c r="P65" s="99"/>
      <c r="Q65" s="100" t="str">
        <f t="shared" si="23"/>
        <v/>
      </c>
      <c r="R65" s="99"/>
      <c r="S65" s="100" t="str">
        <f t="shared" si="24"/>
        <v/>
      </c>
      <c r="T65" s="99"/>
      <c r="U65" s="100" t="str">
        <f t="shared" si="8"/>
        <v/>
      </c>
      <c r="V65" s="99"/>
      <c r="W65" s="100" t="str">
        <f t="shared" si="25"/>
        <v/>
      </c>
    </row>
    <row r="66" spans="1:23" ht="15.9" customHeight="1" x14ac:dyDescent="0.2">
      <c r="A66" s="96">
        <v>63</v>
      </c>
      <c r="B66" s="39" t="s">
        <v>292</v>
      </c>
      <c r="C66" s="2">
        <v>2</v>
      </c>
      <c r="D66" s="105" t="s">
        <v>143</v>
      </c>
      <c r="E66" s="104">
        <f t="shared" si="0"/>
        <v>1.875</v>
      </c>
      <c r="F66" s="97">
        <f t="shared" si="1"/>
        <v>63</v>
      </c>
      <c r="G66" s="98">
        <v>0.375</v>
      </c>
      <c r="H66" s="99"/>
      <c r="I66" s="100" t="str">
        <f t="shared" si="20"/>
        <v/>
      </c>
      <c r="J66" s="99">
        <v>16</v>
      </c>
      <c r="K66" s="100">
        <f t="shared" si="10"/>
        <v>1.5</v>
      </c>
      <c r="L66" s="99"/>
      <c r="M66" s="100" t="str">
        <f t="shared" si="21"/>
        <v/>
      </c>
      <c r="N66" s="99"/>
      <c r="O66" s="100" t="str">
        <f t="shared" si="22"/>
        <v/>
      </c>
      <c r="P66" s="99"/>
      <c r="Q66" s="100" t="str">
        <f t="shared" si="23"/>
        <v/>
      </c>
      <c r="R66" s="99"/>
      <c r="S66" s="100" t="str">
        <f t="shared" si="24"/>
        <v/>
      </c>
      <c r="T66" s="99"/>
      <c r="U66" s="100" t="str">
        <f t="shared" si="8"/>
        <v/>
      </c>
      <c r="V66" s="99"/>
      <c r="W66" s="100" t="str">
        <f t="shared" si="25"/>
        <v/>
      </c>
    </row>
    <row r="67" spans="1:23" ht="15.9" customHeight="1" x14ac:dyDescent="0.2">
      <c r="A67" s="96">
        <v>64</v>
      </c>
      <c r="B67" s="39" t="s">
        <v>288</v>
      </c>
      <c r="C67" s="2">
        <v>3</v>
      </c>
      <c r="D67" s="105" t="s">
        <v>184</v>
      </c>
      <c r="E67" s="104">
        <f t="shared" si="0"/>
        <v>1.75</v>
      </c>
      <c r="F67" s="97">
        <f t="shared" si="1"/>
        <v>64</v>
      </c>
      <c r="G67" s="98">
        <v>1</v>
      </c>
      <c r="H67" s="99">
        <v>24</v>
      </c>
      <c r="I67" s="100">
        <f t="shared" si="20"/>
        <v>0.75</v>
      </c>
      <c r="J67" s="99"/>
      <c r="K67" s="100" t="str">
        <f t="shared" si="10"/>
        <v/>
      </c>
      <c r="L67" s="99"/>
      <c r="M67" s="100" t="str">
        <f t="shared" si="21"/>
        <v/>
      </c>
      <c r="N67" s="99"/>
      <c r="O67" s="100" t="str">
        <f t="shared" si="22"/>
        <v/>
      </c>
      <c r="P67" s="99"/>
      <c r="Q67" s="100" t="str">
        <f t="shared" si="23"/>
        <v/>
      </c>
      <c r="R67" s="99"/>
      <c r="S67" s="100" t="str">
        <f t="shared" si="24"/>
        <v/>
      </c>
      <c r="T67" s="99"/>
      <c r="U67" s="100" t="str">
        <f t="shared" si="8"/>
        <v/>
      </c>
      <c r="V67" s="99"/>
      <c r="W67" s="100" t="str">
        <f t="shared" si="25"/>
        <v/>
      </c>
    </row>
    <row r="68" spans="1:23" ht="15.9" customHeight="1" x14ac:dyDescent="0.2">
      <c r="A68" s="96">
        <v>65</v>
      </c>
      <c r="B68" s="39" t="s">
        <v>490</v>
      </c>
      <c r="C68" s="40">
        <v>1</v>
      </c>
      <c r="D68" s="103" t="s">
        <v>223</v>
      </c>
      <c r="E68" s="104">
        <f t="shared" ref="E68:E131" si="26">SUM(G68,I68,K68,M68,O68,Q68,U68,W68,S68,)</f>
        <v>1.5</v>
      </c>
      <c r="F68" s="97">
        <f t="shared" ref="F68:F131" si="27">RANK(E68,$E$4:$E$163,0)</f>
        <v>65</v>
      </c>
      <c r="G68" s="98">
        <v>1.5</v>
      </c>
      <c r="H68" s="99"/>
      <c r="I68" s="100" t="str">
        <f t="shared" si="20"/>
        <v/>
      </c>
      <c r="J68" s="99"/>
      <c r="K68" s="100" t="str">
        <f t="shared" si="10"/>
        <v/>
      </c>
      <c r="L68" s="99"/>
      <c r="M68" s="100" t="str">
        <f t="shared" si="21"/>
        <v/>
      </c>
      <c r="N68" s="99"/>
      <c r="O68" s="100" t="str">
        <f t="shared" si="22"/>
        <v/>
      </c>
      <c r="P68" s="99"/>
      <c r="Q68" s="100" t="str">
        <f t="shared" si="23"/>
        <v/>
      </c>
      <c r="R68" s="99"/>
      <c r="S68" s="100" t="str">
        <f t="shared" si="24"/>
        <v/>
      </c>
      <c r="T68" s="99"/>
      <c r="U68" s="100" t="str">
        <f t="shared" ref="U68:U131" si="28">IF(T68="","",VLOOKUP(T68,T$166:U$180,2))</f>
        <v/>
      </c>
      <c r="V68" s="99"/>
      <c r="W68" s="100" t="str">
        <f t="shared" si="25"/>
        <v/>
      </c>
    </row>
    <row r="69" spans="1:23" ht="15.9" customHeight="1" x14ac:dyDescent="0.2">
      <c r="A69" s="96">
        <v>66</v>
      </c>
      <c r="B69" s="39" t="s">
        <v>491</v>
      </c>
      <c r="C69" s="40">
        <v>3</v>
      </c>
      <c r="D69" s="103" t="s">
        <v>140</v>
      </c>
      <c r="E69" s="104">
        <f t="shared" si="26"/>
        <v>1.5</v>
      </c>
      <c r="F69" s="97">
        <f t="shared" si="27"/>
        <v>65</v>
      </c>
      <c r="G69" s="98">
        <v>0</v>
      </c>
      <c r="H69" s="99">
        <v>16</v>
      </c>
      <c r="I69" s="100">
        <f t="shared" si="20"/>
        <v>1.5</v>
      </c>
      <c r="J69" s="99"/>
      <c r="K69" s="100" t="str">
        <f t="shared" si="10"/>
        <v/>
      </c>
      <c r="L69" s="99"/>
      <c r="M69" s="100" t="str">
        <f t="shared" si="21"/>
        <v/>
      </c>
      <c r="N69" s="99"/>
      <c r="O69" s="100" t="str">
        <f t="shared" si="22"/>
        <v/>
      </c>
      <c r="P69" s="99"/>
      <c r="Q69" s="100" t="str">
        <f t="shared" si="23"/>
        <v/>
      </c>
      <c r="R69" s="99"/>
      <c r="S69" s="100" t="str">
        <f t="shared" si="24"/>
        <v/>
      </c>
      <c r="T69" s="99"/>
      <c r="U69" s="100" t="str">
        <f t="shared" si="28"/>
        <v/>
      </c>
      <c r="V69" s="99"/>
      <c r="W69" s="100" t="str">
        <f t="shared" si="25"/>
        <v/>
      </c>
    </row>
    <row r="70" spans="1:23" ht="15.9" customHeight="1" x14ac:dyDescent="0.2">
      <c r="A70" s="96">
        <v>67</v>
      </c>
      <c r="B70" s="39" t="s">
        <v>401</v>
      </c>
      <c r="C70" s="2"/>
      <c r="D70" s="105" t="s">
        <v>381</v>
      </c>
      <c r="E70" s="104">
        <f t="shared" si="26"/>
        <v>1.5</v>
      </c>
      <c r="F70" s="97">
        <f t="shared" si="27"/>
        <v>65</v>
      </c>
      <c r="G70" s="98">
        <v>0</v>
      </c>
      <c r="H70" s="99"/>
      <c r="I70" s="100" t="str">
        <f t="shared" si="20"/>
        <v/>
      </c>
      <c r="J70" s="99"/>
      <c r="K70" s="100" t="str">
        <f t="shared" si="10"/>
        <v/>
      </c>
      <c r="L70" s="99"/>
      <c r="M70" s="100" t="str">
        <f t="shared" si="21"/>
        <v/>
      </c>
      <c r="N70" s="99"/>
      <c r="O70" s="100" t="str">
        <f t="shared" si="22"/>
        <v/>
      </c>
      <c r="P70" s="99"/>
      <c r="Q70" s="100" t="str">
        <f t="shared" si="23"/>
        <v/>
      </c>
      <c r="R70" s="99">
        <v>3</v>
      </c>
      <c r="S70" s="100">
        <f t="shared" si="24"/>
        <v>1.5</v>
      </c>
      <c r="T70" s="99"/>
      <c r="U70" s="100" t="str">
        <f t="shared" si="28"/>
        <v/>
      </c>
      <c r="V70" s="99"/>
      <c r="W70" s="100" t="str">
        <f t="shared" si="25"/>
        <v/>
      </c>
    </row>
    <row r="71" spans="1:23" ht="15.9" customHeight="1" x14ac:dyDescent="0.2">
      <c r="A71" s="96">
        <v>68</v>
      </c>
      <c r="B71" s="39" t="s">
        <v>492</v>
      </c>
      <c r="C71" s="40"/>
      <c r="D71" s="103" t="s">
        <v>205</v>
      </c>
      <c r="E71" s="104">
        <f t="shared" si="26"/>
        <v>1.5</v>
      </c>
      <c r="F71" s="97">
        <f t="shared" si="27"/>
        <v>65</v>
      </c>
      <c r="G71" s="98"/>
      <c r="H71" s="99"/>
      <c r="I71" s="100"/>
      <c r="J71" s="99"/>
      <c r="K71" s="100" t="str">
        <f t="shared" si="10"/>
        <v/>
      </c>
      <c r="L71" s="99"/>
      <c r="M71" s="100" t="str">
        <f t="shared" si="21"/>
        <v/>
      </c>
      <c r="N71" s="99"/>
      <c r="O71" s="100" t="str">
        <f t="shared" si="22"/>
        <v/>
      </c>
      <c r="P71" s="99"/>
      <c r="Q71" s="100" t="str">
        <f t="shared" si="23"/>
        <v/>
      </c>
      <c r="R71" s="99">
        <v>3</v>
      </c>
      <c r="S71" s="100">
        <f t="shared" si="24"/>
        <v>1.5</v>
      </c>
      <c r="T71" s="99"/>
      <c r="U71" s="100" t="str">
        <f t="shared" si="28"/>
        <v/>
      </c>
      <c r="V71" s="99"/>
      <c r="W71" s="100" t="str">
        <f t="shared" si="25"/>
        <v/>
      </c>
    </row>
    <row r="72" spans="1:23" ht="15.9" customHeight="1" x14ac:dyDescent="0.2">
      <c r="A72" s="96">
        <v>69</v>
      </c>
      <c r="B72" s="39" t="s">
        <v>493</v>
      </c>
      <c r="C72" s="40">
        <v>2</v>
      </c>
      <c r="D72" s="105" t="s">
        <v>494</v>
      </c>
      <c r="E72" s="104">
        <f t="shared" si="26"/>
        <v>1.5</v>
      </c>
      <c r="F72" s="97">
        <f t="shared" si="27"/>
        <v>65</v>
      </c>
      <c r="G72" s="98">
        <v>0</v>
      </c>
      <c r="H72" s="99">
        <v>24</v>
      </c>
      <c r="I72" s="100">
        <f>IF(H72="","",VLOOKUP(H72,H$166:I$180,2))</f>
        <v>0.75</v>
      </c>
      <c r="J72" s="99">
        <v>24</v>
      </c>
      <c r="K72" s="100">
        <f t="shared" si="10"/>
        <v>0.75</v>
      </c>
      <c r="L72" s="99"/>
      <c r="M72" s="100" t="str">
        <f t="shared" si="21"/>
        <v/>
      </c>
      <c r="N72" s="99"/>
      <c r="O72" s="100" t="str">
        <f t="shared" si="22"/>
        <v/>
      </c>
      <c r="P72" s="99"/>
      <c r="Q72" s="100" t="str">
        <f t="shared" si="23"/>
        <v/>
      </c>
      <c r="R72" s="99"/>
      <c r="S72" s="100" t="str">
        <f t="shared" si="24"/>
        <v/>
      </c>
      <c r="T72" s="99"/>
      <c r="U72" s="100" t="str">
        <f t="shared" si="28"/>
        <v/>
      </c>
      <c r="V72" s="99"/>
      <c r="W72" s="100" t="str">
        <f t="shared" si="25"/>
        <v/>
      </c>
    </row>
    <row r="73" spans="1:23" ht="15.9" customHeight="1" x14ac:dyDescent="0.2">
      <c r="A73" s="96">
        <v>70</v>
      </c>
      <c r="B73" s="39" t="s">
        <v>495</v>
      </c>
      <c r="C73" s="40">
        <v>2</v>
      </c>
      <c r="D73" s="103" t="s">
        <v>185</v>
      </c>
      <c r="E73" s="104">
        <f t="shared" si="26"/>
        <v>1.5</v>
      </c>
      <c r="F73" s="97">
        <f t="shared" si="27"/>
        <v>65</v>
      </c>
      <c r="G73" s="98"/>
      <c r="H73" s="99"/>
      <c r="I73" s="100"/>
      <c r="J73" s="99">
        <v>16</v>
      </c>
      <c r="K73" s="100">
        <f t="shared" si="10"/>
        <v>1.5</v>
      </c>
      <c r="L73" s="99"/>
      <c r="M73" s="100" t="str">
        <f t="shared" si="21"/>
        <v/>
      </c>
      <c r="N73" s="99"/>
      <c r="O73" s="100"/>
      <c r="P73" s="99"/>
      <c r="Q73" s="100"/>
      <c r="R73" s="99"/>
      <c r="S73" s="100"/>
      <c r="T73" s="99"/>
      <c r="U73" s="100" t="str">
        <f t="shared" si="28"/>
        <v/>
      </c>
      <c r="V73" s="99"/>
      <c r="W73" s="100"/>
    </row>
    <row r="74" spans="1:23" ht="15.9" customHeight="1" x14ac:dyDescent="0.2">
      <c r="A74" s="96">
        <v>71</v>
      </c>
      <c r="B74" s="39" t="s">
        <v>496</v>
      </c>
      <c r="C74" s="40">
        <v>1</v>
      </c>
      <c r="D74" s="103" t="s">
        <v>185</v>
      </c>
      <c r="E74" s="104">
        <f t="shared" si="26"/>
        <v>1.5</v>
      </c>
      <c r="F74" s="97">
        <f t="shared" si="27"/>
        <v>65</v>
      </c>
      <c r="G74" s="98"/>
      <c r="H74" s="99"/>
      <c r="I74" s="100"/>
      <c r="J74" s="99">
        <v>16</v>
      </c>
      <c r="K74" s="100">
        <f t="shared" si="10"/>
        <v>1.5</v>
      </c>
      <c r="L74" s="99"/>
      <c r="M74" s="100" t="str">
        <f t="shared" si="21"/>
        <v/>
      </c>
      <c r="N74" s="99"/>
      <c r="O74" s="100"/>
      <c r="P74" s="99"/>
      <c r="Q74" s="100"/>
      <c r="R74" s="99"/>
      <c r="S74" s="100"/>
      <c r="T74" s="99"/>
      <c r="U74" s="100" t="str">
        <f t="shared" si="28"/>
        <v/>
      </c>
      <c r="V74" s="99"/>
      <c r="W74" s="100"/>
    </row>
    <row r="75" spans="1:23" ht="15.9" customHeight="1" x14ac:dyDescent="0.2">
      <c r="A75" s="96">
        <v>72</v>
      </c>
      <c r="B75" s="39" t="s">
        <v>497</v>
      </c>
      <c r="C75" s="40">
        <v>2</v>
      </c>
      <c r="D75" s="103" t="s">
        <v>143</v>
      </c>
      <c r="E75" s="104">
        <f t="shared" si="26"/>
        <v>1.5</v>
      </c>
      <c r="F75" s="97">
        <f t="shared" si="27"/>
        <v>65</v>
      </c>
      <c r="G75" s="98"/>
      <c r="H75" s="99"/>
      <c r="I75" s="100"/>
      <c r="J75" s="99">
        <v>16</v>
      </c>
      <c r="K75" s="100">
        <f t="shared" si="10"/>
        <v>1.5</v>
      </c>
      <c r="L75" s="99"/>
      <c r="M75" s="100"/>
      <c r="N75" s="99"/>
      <c r="O75" s="100"/>
      <c r="P75" s="99"/>
      <c r="Q75" s="100"/>
      <c r="R75" s="99"/>
      <c r="S75" s="100" t="str">
        <f t="shared" ref="S75:S92" si="29">IF(R75="","",VLOOKUP(R75,R$166:S$180,2))</f>
        <v/>
      </c>
      <c r="T75" s="99"/>
      <c r="U75" s="100" t="str">
        <f t="shared" si="28"/>
        <v/>
      </c>
      <c r="V75" s="99"/>
      <c r="W75" s="100"/>
    </row>
    <row r="76" spans="1:23" ht="15.9" customHeight="1" x14ac:dyDescent="0.2">
      <c r="A76" s="96">
        <v>73</v>
      </c>
      <c r="B76" s="39" t="s">
        <v>396</v>
      </c>
      <c r="C76" s="40">
        <v>1</v>
      </c>
      <c r="D76" s="103" t="s">
        <v>155</v>
      </c>
      <c r="E76" s="104">
        <f t="shared" si="26"/>
        <v>1.5</v>
      </c>
      <c r="F76" s="97">
        <f t="shared" si="27"/>
        <v>65</v>
      </c>
      <c r="G76" s="98"/>
      <c r="H76" s="99"/>
      <c r="I76" s="100"/>
      <c r="J76" s="99">
        <v>16</v>
      </c>
      <c r="K76" s="100">
        <f t="shared" si="10"/>
        <v>1.5</v>
      </c>
      <c r="L76" s="99"/>
      <c r="M76" s="100"/>
      <c r="N76" s="99"/>
      <c r="O76" s="100"/>
      <c r="P76" s="99"/>
      <c r="Q76" s="100"/>
      <c r="R76" s="99"/>
      <c r="S76" s="100" t="str">
        <f t="shared" si="29"/>
        <v/>
      </c>
      <c r="T76" s="99"/>
      <c r="U76" s="100" t="str">
        <f t="shared" si="28"/>
        <v/>
      </c>
      <c r="V76" s="99"/>
      <c r="W76" s="100"/>
    </row>
    <row r="77" spans="1:23" ht="15.9" customHeight="1" x14ac:dyDescent="0.2">
      <c r="A77" s="96">
        <v>74</v>
      </c>
      <c r="B77" s="39" t="s">
        <v>498</v>
      </c>
      <c r="C77" s="40">
        <v>2</v>
      </c>
      <c r="D77" s="103" t="s">
        <v>187</v>
      </c>
      <c r="E77" s="104">
        <f t="shared" si="26"/>
        <v>1.5</v>
      </c>
      <c r="F77" s="97">
        <f t="shared" si="27"/>
        <v>65</v>
      </c>
      <c r="G77" s="98"/>
      <c r="H77" s="99"/>
      <c r="I77" s="100" t="str">
        <f t="shared" ref="I77:I87" si="30">IF(H77="","",VLOOKUP(H77,H$166:I$180,2))</f>
        <v/>
      </c>
      <c r="J77" s="99">
        <v>16</v>
      </c>
      <c r="K77" s="100">
        <f t="shared" si="10"/>
        <v>1.5</v>
      </c>
      <c r="L77" s="99"/>
      <c r="M77" s="100" t="str">
        <f t="shared" ref="M77:M90" si="31">IF(L77="","",VLOOKUP(L77,L$166:M$180,2))</f>
        <v/>
      </c>
      <c r="N77" s="99"/>
      <c r="O77" s="100" t="str">
        <f t="shared" ref="O77:O90" si="32">IF(N77="","",VLOOKUP(N77,N$166:O$180,2))</f>
        <v/>
      </c>
      <c r="P77" s="99"/>
      <c r="Q77" s="100" t="str">
        <f t="shared" ref="Q77:Q90" si="33">IF(P77="","",VLOOKUP(P77,P$166:Q$180,2))</f>
        <v/>
      </c>
      <c r="R77" s="99"/>
      <c r="S77" s="100" t="str">
        <f t="shared" si="29"/>
        <v/>
      </c>
      <c r="T77" s="99"/>
      <c r="U77" s="100" t="str">
        <f t="shared" si="28"/>
        <v/>
      </c>
      <c r="V77" s="99"/>
      <c r="W77" s="100" t="str">
        <f t="shared" ref="W77:W90" si="34">IF(V77="","",VLOOKUP(V77,V$166:W$180,2))</f>
        <v/>
      </c>
    </row>
    <row r="78" spans="1:23" ht="15.9" customHeight="1" x14ac:dyDescent="0.2">
      <c r="A78" s="96">
        <v>75</v>
      </c>
      <c r="B78" s="39" t="s">
        <v>395</v>
      </c>
      <c r="C78" s="2">
        <v>2</v>
      </c>
      <c r="D78" s="105" t="s">
        <v>165</v>
      </c>
      <c r="E78" s="104">
        <f t="shared" si="26"/>
        <v>1.5</v>
      </c>
      <c r="F78" s="97">
        <f t="shared" si="27"/>
        <v>65</v>
      </c>
      <c r="G78" s="98"/>
      <c r="H78" s="99"/>
      <c r="I78" s="100" t="str">
        <f t="shared" si="30"/>
        <v/>
      </c>
      <c r="J78" s="99">
        <v>16</v>
      </c>
      <c r="K78" s="100">
        <f t="shared" si="10"/>
        <v>1.5</v>
      </c>
      <c r="L78" s="99"/>
      <c r="M78" s="100" t="str">
        <f t="shared" si="31"/>
        <v/>
      </c>
      <c r="N78" s="99"/>
      <c r="O78" s="100" t="str">
        <f t="shared" si="32"/>
        <v/>
      </c>
      <c r="P78" s="99"/>
      <c r="Q78" s="100" t="str">
        <f t="shared" si="33"/>
        <v/>
      </c>
      <c r="R78" s="99"/>
      <c r="S78" s="100" t="str">
        <f t="shared" si="29"/>
        <v/>
      </c>
      <c r="T78" s="99"/>
      <c r="U78" s="100" t="str">
        <f t="shared" si="28"/>
        <v/>
      </c>
      <c r="V78" s="99"/>
      <c r="W78" s="100" t="str">
        <f t="shared" si="34"/>
        <v/>
      </c>
    </row>
    <row r="79" spans="1:23" ht="15.9" customHeight="1" x14ac:dyDescent="0.2">
      <c r="A79" s="96">
        <v>76</v>
      </c>
      <c r="B79" s="39" t="s">
        <v>385</v>
      </c>
      <c r="C79" s="2">
        <v>2</v>
      </c>
      <c r="D79" s="105" t="s">
        <v>165</v>
      </c>
      <c r="E79" s="104">
        <f t="shared" si="26"/>
        <v>1.5</v>
      </c>
      <c r="F79" s="97">
        <f t="shared" si="27"/>
        <v>65</v>
      </c>
      <c r="G79" s="98"/>
      <c r="H79" s="99"/>
      <c r="I79" s="100" t="str">
        <f t="shared" si="30"/>
        <v/>
      </c>
      <c r="J79" s="99">
        <v>16</v>
      </c>
      <c r="K79" s="100">
        <f t="shared" si="10"/>
        <v>1.5</v>
      </c>
      <c r="L79" s="99"/>
      <c r="M79" s="100" t="str">
        <f t="shared" si="31"/>
        <v/>
      </c>
      <c r="N79" s="99"/>
      <c r="O79" s="100" t="str">
        <f t="shared" si="32"/>
        <v/>
      </c>
      <c r="P79" s="99"/>
      <c r="Q79" s="100" t="str">
        <f t="shared" si="33"/>
        <v/>
      </c>
      <c r="R79" s="99"/>
      <c r="S79" s="100" t="str">
        <f t="shared" si="29"/>
        <v/>
      </c>
      <c r="T79" s="99"/>
      <c r="U79" s="100" t="str">
        <f t="shared" si="28"/>
        <v/>
      </c>
      <c r="V79" s="99"/>
      <c r="W79" s="100" t="str">
        <f t="shared" si="34"/>
        <v/>
      </c>
    </row>
    <row r="80" spans="1:23" ht="15.9" customHeight="1" x14ac:dyDescent="0.2">
      <c r="A80" s="96">
        <v>77</v>
      </c>
      <c r="B80" s="39" t="s">
        <v>300</v>
      </c>
      <c r="C80" s="40">
        <v>2</v>
      </c>
      <c r="D80" s="103" t="s">
        <v>176</v>
      </c>
      <c r="E80" s="104">
        <f t="shared" si="26"/>
        <v>1.375</v>
      </c>
      <c r="F80" s="97">
        <f t="shared" si="27"/>
        <v>77</v>
      </c>
      <c r="G80" s="98">
        <v>0.625</v>
      </c>
      <c r="H80" s="99"/>
      <c r="I80" s="100" t="str">
        <f t="shared" si="30"/>
        <v/>
      </c>
      <c r="J80" s="99">
        <v>24</v>
      </c>
      <c r="K80" s="100">
        <f t="shared" si="10"/>
        <v>0.75</v>
      </c>
      <c r="L80" s="99"/>
      <c r="M80" s="100" t="str">
        <f t="shared" si="31"/>
        <v/>
      </c>
      <c r="N80" s="99"/>
      <c r="O80" s="100" t="str">
        <f t="shared" si="32"/>
        <v/>
      </c>
      <c r="P80" s="99"/>
      <c r="Q80" s="100" t="str">
        <f t="shared" si="33"/>
        <v/>
      </c>
      <c r="R80" s="99"/>
      <c r="S80" s="100" t="str">
        <f t="shared" si="29"/>
        <v/>
      </c>
      <c r="T80" s="99"/>
      <c r="U80" s="100" t="str">
        <f t="shared" si="28"/>
        <v/>
      </c>
      <c r="V80" s="99"/>
      <c r="W80" s="100" t="str">
        <f t="shared" si="34"/>
        <v/>
      </c>
    </row>
    <row r="81" spans="1:23" ht="15.9" customHeight="1" x14ac:dyDescent="0.2">
      <c r="A81" s="96">
        <v>78</v>
      </c>
      <c r="B81" s="39" t="s">
        <v>299</v>
      </c>
      <c r="C81" s="40">
        <v>2</v>
      </c>
      <c r="D81" s="105" t="s">
        <v>176</v>
      </c>
      <c r="E81" s="104">
        <f t="shared" si="26"/>
        <v>1.375</v>
      </c>
      <c r="F81" s="97">
        <f t="shared" si="27"/>
        <v>77</v>
      </c>
      <c r="G81" s="98">
        <v>0.625</v>
      </c>
      <c r="H81" s="99"/>
      <c r="I81" s="100" t="str">
        <f t="shared" si="30"/>
        <v/>
      </c>
      <c r="J81" s="99">
        <v>24</v>
      </c>
      <c r="K81" s="100">
        <f t="shared" si="10"/>
        <v>0.75</v>
      </c>
      <c r="L81" s="99"/>
      <c r="M81" s="100" t="str">
        <f t="shared" si="31"/>
        <v/>
      </c>
      <c r="N81" s="99"/>
      <c r="O81" s="100" t="str">
        <f t="shared" si="32"/>
        <v/>
      </c>
      <c r="P81" s="99"/>
      <c r="Q81" s="100" t="str">
        <f t="shared" si="33"/>
        <v/>
      </c>
      <c r="R81" s="99"/>
      <c r="S81" s="100" t="str">
        <f t="shared" si="29"/>
        <v/>
      </c>
      <c r="T81" s="99"/>
      <c r="U81" s="100" t="str">
        <f t="shared" si="28"/>
        <v/>
      </c>
      <c r="V81" s="99"/>
      <c r="W81" s="100" t="str">
        <f t="shared" si="34"/>
        <v/>
      </c>
    </row>
    <row r="82" spans="1:23" ht="15.9" customHeight="1" x14ac:dyDescent="0.2">
      <c r="A82" s="96">
        <v>79</v>
      </c>
      <c r="B82" s="39" t="s">
        <v>285</v>
      </c>
      <c r="C82" s="40">
        <v>3</v>
      </c>
      <c r="D82" s="103" t="s">
        <v>143</v>
      </c>
      <c r="E82" s="104">
        <f t="shared" si="26"/>
        <v>1.25</v>
      </c>
      <c r="F82" s="97">
        <f t="shared" si="27"/>
        <v>79</v>
      </c>
      <c r="G82" s="98">
        <v>1.25</v>
      </c>
      <c r="H82" s="99"/>
      <c r="I82" s="100" t="str">
        <f t="shared" si="30"/>
        <v/>
      </c>
      <c r="J82" s="99"/>
      <c r="K82" s="100" t="str">
        <f t="shared" si="10"/>
        <v/>
      </c>
      <c r="L82" s="99"/>
      <c r="M82" s="100" t="str">
        <f t="shared" si="31"/>
        <v/>
      </c>
      <c r="N82" s="99"/>
      <c r="O82" s="100" t="str">
        <f t="shared" si="32"/>
        <v/>
      </c>
      <c r="P82" s="99"/>
      <c r="Q82" s="100" t="str">
        <f t="shared" si="33"/>
        <v/>
      </c>
      <c r="R82" s="99"/>
      <c r="S82" s="100" t="str">
        <f t="shared" si="29"/>
        <v/>
      </c>
      <c r="T82" s="99"/>
      <c r="U82" s="100" t="str">
        <f t="shared" si="28"/>
        <v/>
      </c>
      <c r="V82" s="99"/>
      <c r="W82" s="100" t="str">
        <f t="shared" si="34"/>
        <v/>
      </c>
    </row>
    <row r="83" spans="1:23" ht="15.9" customHeight="1" x14ac:dyDescent="0.2">
      <c r="A83" s="96">
        <v>80</v>
      </c>
      <c r="B83" s="39" t="s">
        <v>256</v>
      </c>
      <c r="C83" s="40">
        <v>3</v>
      </c>
      <c r="D83" s="103" t="s">
        <v>187</v>
      </c>
      <c r="E83" s="104">
        <f t="shared" si="26"/>
        <v>1.25</v>
      </c>
      <c r="F83" s="97">
        <f t="shared" si="27"/>
        <v>79</v>
      </c>
      <c r="G83" s="98">
        <v>1.25</v>
      </c>
      <c r="H83" s="99"/>
      <c r="I83" s="100" t="str">
        <f t="shared" si="30"/>
        <v/>
      </c>
      <c r="J83" s="99"/>
      <c r="K83" s="100" t="str">
        <f t="shared" si="10"/>
        <v/>
      </c>
      <c r="L83" s="99"/>
      <c r="M83" s="100" t="str">
        <f t="shared" si="31"/>
        <v/>
      </c>
      <c r="N83" s="99"/>
      <c r="O83" s="100" t="str">
        <f t="shared" si="32"/>
        <v/>
      </c>
      <c r="P83" s="99"/>
      <c r="Q83" s="100" t="str">
        <f t="shared" si="33"/>
        <v/>
      </c>
      <c r="R83" s="99"/>
      <c r="S83" s="100" t="str">
        <f t="shared" si="29"/>
        <v/>
      </c>
      <c r="T83" s="99"/>
      <c r="U83" s="100" t="str">
        <f t="shared" si="28"/>
        <v/>
      </c>
      <c r="V83" s="99"/>
      <c r="W83" s="100" t="str">
        <f t="shared" si="34"/>
        <v/>
      </c>
    </row>
    <row r="84" spans="1:23" ht="15.9" customHeight="1" x14ac:dyDescent="0.2">
      <c r="A84" s="96">
        <v>81</v>
      </c>
      <c r="B84" s="39" t="s">
        <v>499</v>
      </c>
      <c r="C84" s="40">
        <v>2</v>
      </c>
      <c r="D84" s="103" t="s">
        <v>184</v>
      </c>
      <c r="E84" s="104">
        <f t="shared" si="26"/>
        <v>1.25</v>
      </c>
      <c r="F84" s="97">
        <f t="shared" si="27"/>
        <v>79</v>
      </c>
      <c r="G84" s="98">
        <v>0.5</v>
      </c>
      <c r="H84" s="99">
        <v>24</v>
      </c>
      <c r="I84" s="100">
        <f t="shared" si="30"/>
        <v>0.75</v>
      </c>
      <c r="J84" s="99"/>
      <c r="K84" s="100" t="str">
        <f t="shared" si="10"/>
        <v/>
      </c>
      <c r="L84" s="99"/>
      <c r="M84" s="100" t="str">
        <f t="shared" si="31"/>
        <v/>
      </c>
      <c r="N84" s="99"/>
      <c r="O84" s="100" t="str">
        <f t="shared" si="32"/>
        <v/>
      </c>
      <c r="P84" s="99"/>
      <c r="Q84" s="100" t="str">
        <f t="shared" si="33"/>
        <v/>
      </c>
      <c r="R84" s="99"/>
      <c r="S84" s="100" t="str">
        <f t="shared" si="29"/>
        <v/>
      </c>
      <c r="T84" s="99"/>
      <c r="U84" s="100" t="str">
        <f t="shared" si="28"/>
        <v/>
      </c>
      <c r="V84" s="99"/>
      <c r="W84" s="100" t="str">
        <f t="shared" si="34"/>
        <v/>
      </c>
    </row>
    <row r="85" spans="1:23" ht="15.9" customHeight="1" x14ac:dyDescent="0.2">
      <c r="A85" s="96">
        <v>82</v>
      </c>
      <c r="B85" s="39" t="s">
        <v>500</v>
      </c>
      <c r="C85" s="40">
        <v>2</v>
      </c>
      <c r="D85" s="103" t="s">
        <v>188</v>
      </c>
      <c r="E85" s="104">
        <f t="shared" si="26"/>
        <v>1.25</v>
      </c>
      <c r="F85" s="97">
        <f t="shared" si="27"/>
        <v>79</v>
      </c>
      <c r="G85" s="98">
        <v>0.5</v>
      </c>
      <c r="H85" s="99"/>
      <c r="I85" s="100" t="str">
        <f t="shared" si="30"/>
        <v/>
      </c>
      <c r="J85" s="99">
        <v>24</v>
      </c>
      <c r="K85" s="100">
        <f t="shared" si="10"/>
        <v>0.75</v>
      </c>
      <c r="L85" s="99"/>
      <c r="M85" s="100" t="str">
        <f t="shared" si="31"/>
        <v/>
      </c>
      <c r="N85" s="99"/>
      <c r="O85" s="100" t="str">
        <f t="shared" si="32"/>
        <v/>
      </c>
      <c r="P85" s="99"/>
      <c r="Q85" s="100" t="str">
        <f t="shared" si="33"/>
        <v/>
      </c>
      <c r="R85" s="99"/>
      <c r="S85" s="100" t="str">
        <f t="shared" si="29"/>
        <v/>
      </c>
      <c r="T85" s="99"/>
      <c r="U85" s="100" t="str">
        <f t="shared" si="28"/>
        <v/>
      </c>
      <c r="V85" s="99"/>
      <c r="W85" s="100" t="str">
        <f t="shared" si="34"/>
        <v/>
      </c>
    </row>
    <row r="86" spans="1:23" ht="15.9" customHeight="1" x14ac:dyDescent="0.2">
      <c r="A86" s="96">
        <v>83</v>
      </c>
      <c r="B86" s="39" t="s">
        <v>295</v>
      </c>
      <c r="C86" s="40">
        <v>3</v>
      </c>
      <c r="D86" s="103" t="s">
        <v>187</v>
      </c>
      <c r="E86" s="104">
        <f t="shared" si="26"/>
        <v>1.125</v>
      </c>
      <c r="F86" s="97">
        <f t="shared" si="27"/>
        <v>83</v>
      </c>
      <c r="G86" s="98">
        <v>1.125</v>
      </c>
      <c r="H86" s="99"/>
      <c r="I86" s="100" t="str">
        <f t="shared" si="30"/>
        <v/>
      </c>
      <c r="J86" s="99"/>
      <c r="K86" s="100" t="str">
        <f t="shared" si="10"/>
        <v/>
      </c>
      <c r="L86" s="99"/>
      <c r="M86" s="100" t="str">
        <f t="shared" si="31"/>
        <v/>
      </c>
      <c r="N86" s="99"/>
      <c r="O86" s="100" t="str">
        <f t="shared" si="32"/>
        <v/>
      </c>
      <c r="P86" s="99"/>
      <c r="Q86" s="100" t="str">
        <f t="shared" si="33"/>
        <v/>
      </c>
      <c r="R86" s="99"/>
      <c r="S86" s="100" t="str">
        <f t="shared" si="29"/>
        <v/>
      </c>
      <c r="T86" s="99"/>
      <c r="U86" s="100" t="str">
        <f t="shared" si="28"/>
        <v/>
      </c>
      <c r="V86" s="99"/>
      <c r="W86" s="100" t="str">
        <f t="shared" si="34"/>
        <v/>
      </c>
    </row>
    <row r="87" spans="1:23" ht="15.9" customHeight="1" x14ac:dyDescent="0.2">
      <c r="A87" s="96">
        <v>84</v>
      </c>
      <c r="B87" s="39" t="s">
        <v>501</v>
      </c>
      <c r="C87" s="40">
        <v>3</v>
      </c>
      <c r="D87" s="105" t="s">
        <v>184</v>
      </c>
      <c r="E87" s="104">
        <f t="shared" si="26"/>
        <v>1</v>
      </c>
      <c r="F87" s="97">
        <f t="shared" si="27"/>
        <v>84</v>
      </c>
      <c r="G87" s="98">
        <v>0.25</v>
      </c>
      <c r="H87" s="99">
        <v>24</v>
      </c>
      <c r="I87" s="100">
        <f t="shared" si="30"/>
        <v>0.75</v>
      </c>
      <c r="J87" s="99"/>
      <c r="K87" s="100" t="str">
        <f t="shared" si="10"/>
        <v/>
      </c>
      <c r="L87" s="99"/>
      <c r="M87" s="100" t="str">
        <f t="shared" si="31"/>
        <v/>
      </c>
      <c r="N87" s="99"/>
      <c r="O87" s="100" t="str">
        <f t="shared" si="32"/>
        <v/>
      </c>
      <c r="P87" s="99"/>
      <c r="Q87" s="100" t="str">
        <f t="shared" si="33"/>
        <v/>
      </c>
      <c r="R87" s="99"/>
      <c r="S87" s="100" t="str">
        <f t="shared" si="29"/>
        <v/>
      </c>
      <c r="T87" s="99"/>
      <c r="U87" s="100" t="str">
        <f t="shared" si="28"/>
        <v/>
      </c>
      <c r="V87" s="99"/>
      <c r="W87" s="100" t="str">
        <f t="shared" si="34"/>
        <v/>
      </c>
    </row>
    <row r="88" spans="1:23" ht="15.9" customHeight="1" x14ac:dyDescent="0.2">
      <c r="A88" s="96">
        <v>85</v>
      </c>
      <c r="B88" s="39" t="s">
        <v>390</v>
      </c>
      <c r="C88" s="2" t="s">
        <v>152</v>
      </c>
      <c r="D88" s="105" t="s">
        <v>391</v>
      </c>
      <c r="E88" s="104">
        <f t="shared" si="26"/>
        <v>1</v>
      </c>
      <c r="F88" s="97">
        <f t="shared" si="27"/>
        <v>84</v>
      </c>
      <c r="G88" s="98"/>
      <c r="H88" s="99"/>
      <c r="I88" s="100"/>
      <c r="J88" s="99"/>
      <c r="K88" s="100" t="str">
        <f t="shared" ref="K88:K90" si="35">IF(J88="","",VLOOKUP(J88,J$166:K$180,2))</f>
        <v/>
      </c>
      <c r="L88" s="99"/>
      <c r="M88" s="100" t="str">
        <f t="shared" si="31"/>
        <v/>
      </c>
      <c r="N88" s="99"/>
      <c r="O88" s="100" t="str">
        <f t="shared" si="32"/>
        <v/>
      </c>
      <c r="P88" s="99"/>
      <c r="Q88" s="100" t="str">
        <f t="shared" si="33"/>
        <v/>
      </c>
      <c r="R88" s="99">
        <v>4</v>
      </c>
      <c r="S88" s="100">
        <f t="shared" si="29"/>
        <v>1</v>
      </c>
      <c r="T88" s="99"/>
      <c r="U88" s="100" t="str">
        <f t="shared" si="28"/>
        <v/>
      </c>
      <c r="V88" s="99"/>
      <c r="W88" s="100" t="str">
        <f t="shared" si="34"/>
        <v/>
      </c>
    </row>
    <row r="89" spans="1:23" ht="15.9" customHeight="1" x14ac:dyDescent="0.2">
      <c r="A89" s="96">
        <v>86</v>
      </c>
      <c r="B89" s="38" t="s">
        <v>411</v>
      </c>
      <c r="C89" s="2"/>
      <c r="D89" s="105" t="s">
        <v>182</v>
      </c>
      <c r="E89" s="104">
        <f t="shared" si="26"/>
        <v>1</v>
      </c>
      <c r="F89" s="97">
        <f t="shared" si="27"/>
        <v>84</v>
      </c>
      <c r="G89" s="98"/>
      <c r="H89" s="99"/>
      <c r="I89" s="100"/>
      <c r="J89" s="99"/>
      <c r="K89" s="100" t="str">
        <f t="shared" si="35"/>
        <v/>
      </c>
      <c r="L89" s="99"/>
      <c r="M89" s="100" t="str">
        <f t="shared" si="31"/>
        <v/>
      </c>
      <c r="N89" s="99"/>
      <c r="O89" s="100" t="str">
        <f t="shared" si="32"/>
        <v/>
      </c>
      <c r="P89" s="99"/>
      <c r="Q89" s="100" t="str">
        <f t="shared" si="33"/>
        <v/>
      </c>
      <c r="R89" s="99">
        <v>4</v>
      </c>
      <c r="S89" s="100">
        <f t="shared" si="29"/>
        <v>1</v>
      </c>
      <c r="T89" s="99"/>
      <c r="U89" s="100" t="str">
        <f t="shared" si="28"/>
        <v/>
      </c>
      <c r="V89" s="99"/>
      <c r="W89" s="100" t="str">
        <f t="shared" si="34"/>
        <v/>
      </c>
    </row>
    <row r="90" spans="1:23" ht="15.9" customHeight="1" x14ac:dyDescent="0.2">
      <c r="A90" s="96">
        <v>87</v>
      </c>
      <c r="B90" s="39" t="s">
        <v>301</v>
      </c>
      <c r="C90" s="2">
        <v>2</v>
      </c>
      <c r="D90" s="105" t="s">
        <v>150</v>
      </c>
      <c r="E90" s="104">
        <f t="shared" si="26"/>
        <v>0.875</v>
      </c>
      <c r="F90" s="97">
        <f t="shared" si="27"/>
        <v>87</v>
      </c>
      <c r="G90" s="98">
        <v>0.875</v>
      </c>
      <c r="H90" s="99"/>
      <c r="I90" s="100" t="str">
        <f>IF(H90="","",VLOOKUP(H90,H$166:I$180,2))</f>
        <v/>
      </c>
      <c r="J90" s="99"/>
      <c r="K90" s="100" t="str">
        <f t="shared" si="35"/>
        <v/>
      </c>
      <c r="L90" s="99"/>
      <c r="M90" s="100" t="str">
        <f t="shared" si="31"/>
        <v/>
      </c>
      <c r="N90" s="99"/>
      <c r="O90" s="100" t="str">
        <f t="shared" si="32"/>
        <v/>
      </c>
      <c r="P90" s="99"/>
      <c r="Q90" s="100" t="str">
        <f t="shared" si="33"/>
        <v/>
      </c>
      <c r="R90" s="99"/>
      <c r="S90" s="100" t="str">
        <f t="shared" si="29"/>
        <v/>
      </c>
      <c r="T90" s="99"/>
      <c r="U90" s="100" t="str">
        <f t="shared" si="28"/>
        <v/>
      </c>
      <c r="V90" s="99"/>
      <c r="W90" s="100" t="str">
        <f t="shared" si="34"/>
        <v/>
      </c>
    </row>
    <row r="91" spans="1:23" ht="15.9" customHeight="1" x14ac:dyDescent="0.2">
      <c r="A91" s="96">
        <v>88</v>
      </c>
      <c r="B91" s="39" t="s">
        <v>296</v>
      </c>
      <c r="C91" s="40">
        <v>3</v>
      </c>
      <c r="D91" s="103" t="s">
        <v>155</v>
      </c>
      <c r="E91" s="104">
        <f t="shared" si="26"/>
        <v>0.875</v>
      </c>
      <c r="F91" s="97">
        <f t="shared" si="27"/>
        <v>87</v>
      </c>
      <c r="G91" s="98">
        <v>0.875</v>
      </c>
      <c r="H91" s="99"/>
      <c r="I91" s="100"/>
      <c r="J91" s="99"/>
      <c r="K91" s="100"/>
      <c r="L91" s="99"/>
      <c r="M91" s="100"/>
      <c r="N91" s="99"/>
      <c r="O91" s="100"/>
      <c r="P91" s="99"/>
      <c r="Q91" s="100"/>
      <c r="R91" s="99"/>
      <c r="S91" s="100" t="str">
        <f t="shared" si="29"/>
        <v/>
      </c>
      <c r="T91" s="99"/>
      <c r="U91" s="100" t="str">
        <f t="shared" si="28"/>
        <v/>
      </c>
      <c r="V91" s="99"/>
      <c r="W91" s="100"/>
    </row>
    <row r="92" spans="1:23" ht="15.9" customHeight="1" x14ac:dyDescent="0.2">
      <c r="A92" s="96">
        <v>89</v>
      </c>
      <c r="B92" s="39" t="s">
        <v>255</v>
      </c>
      <c r="C92" s="40">
        <v>3</v>
      </c>
      <c r="D92" s="45" t="s">
        <v>207</v>
      </c>
      <c r="E92" s="104">
        <f t="shared" si="26"/>
        <v>0.75</v>
      </c>
      <c r="F92" s="97">
        <f t="shared" si="27"/>
        <v>89</v>
      </c>
      <c r="G92" s="98">
        <v>0.75</v>
      </c>
      <c r="H92" s="99"/>
      <c r="I92" s="100" t="str">
        <f>IF(H92="","",VLOOKUP(H92,H$166:I$180,2))</f>
        <v/>
      </c>
      <c r="J92" s="99"/>
      <c r="K92" s="100" t="str">
        <f t="shared" ref="K92:K155" si="36">IF(J92="","",VLOOKUP(J92,J$166:K$180,2))</f>
        <v/>
      </c>
      <c r="L92" s="99"/>
      <c r="M92" s="100" t="str">
        <f t="shared" ref="M92:M122" si="37">IF(L92="","",VLOOKUP(L92,L$166:M$180,2))</f>
        <v/>
      </c>
      <c r="N92" s="99"/>
      <c r="O92" s="100" t="str">
        <f>IF(N92="","",VLOOKUP(N92,N$166:O$180,2))</f>
        <v/>
      </c>
      <c r="P92" s="99"/>
      <c r="Q92" s="100" t="str">
        <f>IF(P92="","",VLOOKUP(P92,P$166:Q$180,2))</f>
        <v/>
      </c>
      <c r="R92" s="99"/>
      <c r="S92" s="100" t="str">
        <f t="shared" si="29"/>
        <v/>
      </c>
      <c r="T92" s="99"/>
      <c r="U92" s="100" t="str">
        <f t="shared" si="28"/>
        <v/>
      </c>
      <c r="V92" s="99"/>
      <c r="W92" s="100" t="str">
        <f>IF(V92="","",VLOOKUP(V92,V$166:W$180,2))</f>
        <v/>
      </c>
    </row>
    <row r="93" spans="1:23" ht="15.9" customHeight="1" x14ac:dyDescent="0.2">
      <c r="A93" s="96">
        <v>90</v>
      </c>
      <c r="B93" s="39" t="s">
        <v>246</v>
      </c>
      <c r="C93" s="40">
        <v>2</v>
      </c>
      <c r="D93" s="45" t="s">
        <v>223</v>
      </c>
      <c r="E93" s="104">
        <f t="shared" si="26"/>
        <v>0.75</v>
      </c>
      <c r="F93" s="97">
        <f t="shared" si="27"/>
        <v>89</v>
      </c>
      <c r="G93" s="98">
        <v>0.75</v>
      </c>
      <c r="H93" s="99"/>
      <c r="I93" s="100"/>
      <c r="J93" s="99"/>
      <c r="K93" s="100" t="str">
        <f t="shared" si="36"/>
        <v/>
      </c>
      <c r="L93" s="99"/>
      <c r="M93" s="100" t="str">
        <f t="shared" si="37"/>
        <v/>
      </c>
      <c r="N93" s="99"/>
      <c r="O93" s="100"/>
      <c r="P93" s="99"/>
      <c r="Q93" s="100"/>
      <c r="R93" s="99"/>
      <c r="S93" s="100"/>
      <c r="T93" s="99"/>
      <c r="U93" s="100" t="str">
        <f t="shared" si="28"/>
        <v/>
      </c>
      <c r="V93" s="99"/>
      <c r="W93" s="100"/>
    </row>
    <row r="94" spans="1:23" ht="15.9" customHeight="1" x14ac:dyDescent="0.2">
      <c r="A94" s="96">
        <v>91</v>
      </c>
      <c r="B94" s="39" t="s">
        <v>502</v>
      </c>
      <c r="C94" s="40">
        <v>2</v>
      </c>
      <c r="D94" s="45" t="s">
        <v>150</v>
      </c>
      <c r="E94" s="104">
        <f t="shared" si="26"/>
        <v>0.75</v>
      </c>
      <c r="F94" s="97">
        <f t="shared" si="27"/>
        <v>89</v>
      </c>
      <c r="G94" s="98">
        <v>0</v>
      </c>
      <c r="H94" s="99">
        <v>24</v>
      </c>
      <c r="I94" s="100">
        <f t="shared" ref="I94:I114" si="38">IF(H94="","",VLOOKUP(H94,H$166:I$180,2))</f>
        <v>0.75</v>
      </c>
      <c r="J94" s="99"/>
      <c r="K94" s="100" t="str">
        <f t="shared" si="36"/>
        <v/>
      </c>
      <c r="L94" s="99"/>
      <c r="M94" s="100" t="str">
        <f t="shared" si="37"/>
        <v/>
      </c>
      <c r="N94" s="99"/>
      <c r="O94" s="100" t="str">
        <f t="shared" ref="O94:O122" si="39">IF(N94="","",VLOOKUP(N94,N$166:O$180,2))</f>
        <v/>
      </c>
      <c r="P94" s="99"/>
      <c r="Q94" s="100" t="str">
        <f t="shared" ref="Q94:Q122" si="40">IF(P94="","",VLOOKUP(P94,P$166:Q$180,2))</f>
        <v/>
      </c>
      <c r="R94" s="99"/>
      <c r="S94" s="100" t="str">
        <f t="shared" ref="S94:S122" si="41">IF(R94="","",VLOOKUP(R94,R$166:S$180,2))</f>
        <v/>
      </c>
      <c r="T94" s="99"/>
      <c r="U94" s="100" t="str">
        <f t="shared" si="28"/>
        <v/>
      </c>
      <c r="V94" s="99"/>
      <c r="W94" s="100" t="str">
        <f t="shared" ref="W94:W122" si="42">IF(V94="","",VLOOKUP(V94,V$166:W$180,2))</f>
        <v/>
      </c>
    </row>
    <row r="95" spans="1:23" ht="15.9" customHeight="1" x14ac:dyDescent="0.2">
      <c r="A95" s="96">
        <v>92</v>
      </c>
      <c r="B95" s="39" t="s">
        <v>503</v>
      </c>
      <c r="C95" s="40">
        <v>2</v>
      </c>
      <c r="D95" s="45" t="s">
        <v>159</v>
      </c>
      <c r="E95" s="104">
        <f t="shared" si="26"/>
        <v>0.75</v>
      </c>
      <c r="F95" s="97">
        <f t="shared" si="27"/>
        <v>89</v>
      </c>
      <c r="G95" s="98"/>
      <c r="H95" s="99"/>
      <c r="I95" s="100" t="str">
        <f t="shared" si="38"/>
        <v/>
      </c>
      <c r="J95" s="99">
        <v>24</v>
      </c>
      <c r="K95" s="100">
        <f t="shared" si="36"/>
        <v>0.75</v>
      </c>
      <c r="L95" s="99"/>
      <c r="M95" s="100" t="str">
        <f t="shared" si="37"/>
        <v/>
      </c>
      <c r="N95" s="99"/>
      <c r="O95" s="100" t="str">
        <f t="shared" si="39"/>
        <v/>
      </c>
      <c r="P95" s="99"/>
      <c r="Q95" s="100" t="str">
        <f t="shared" si="40"/>
        <v/>
      </c>
      <c r="R95" s="99"/>
      <c r="S95" s="100" t="str">
        <f t="shared" si="41"/>
        <v/>
      </c>
      <c r="T95" s="99"/>
      <c r="U95" s="100" t="str">
        <f t="shared" si="28"/>
        <v/>
      </c>
      <c r="V95" s="99"/>
      <c r="W95" s="100" t="str">
        <f t="shared" si="42"/>
        <v/>
      </c>
    </row>
    <row r="96" spans="1:23" ht="15.9" customHeight="1" x14ac:dyDescent="0.2">
      <c r="A96" s="96">
        <v>93</v>
      </c>
      <c r="B96" s="39" t="s">
        <v>504</v>
      </c>
      <c r="C96" s="40">
        <v>2</v>
      </c>
      <c r="D96" s="37" t="s">
        <v>176</v>
      </c>
      <c r="E96" s="104">
        <f t="shared" si="26"/>
        <v>0.75</v>
      </c>
      <c r="F96" s="97">
        <f t="shared" si="27"/>
        <v>89</v>
      </c>
      <c r="G96" s="98"/>
      <c r="H96" s="99"/>
      <c r="I96" s="100" t="str">
        <f t="shared" si="38"/>
        <v/>
      </c>
      <c r="J96" s="99">
        <v>24</v>
      </c>
      <c r="K96" s="100">
        <f t="shared" si="36"/>
        <v>0.75</v>
      </c>
      <c r="L96" s="99"/>
      <c r="M96" s="100" t="str">
        <f t="shared" si="37"/>
        <v/>
      </c>
      <c r="N96" s="99"/>
      <c r="O96" s="100" t="str">
        <f t="shared" si="39"/>
        <v/>
      </c>
      <c r="P96" s="99"/>
      <c r="Q96" s="100" t="str">
        <f t="shared" si="40"/>
        <v/>
      </c>
      <c r="R96" s="99"/>
      <c r="S96" s="100" t="str">
        <f t="shared" si="41"/>
        <v/>
      </c>
      <c r="T96" s="99"/>
      <c r="U96" s="100" t="str">
        <f t="shared" si="28"/>
        <v/>
      </c>
      <c r="V96" s="99"/>
      <c r="W96" s="100" t="str">
        <f t="shared" si="42"/>
        <v/>
      </c>
    </row>
    <row r="97" spans="1:23" ht="15.9" customHeight="1" x14ac:dyDescent="0.2">
      <c r="A97" s="96">
        <v>94</v>
      </c>
      <c r="B97" s="39" t="s">
        <v>505</v>
      </c>
      <c r="C97" s="40">
        <v>2</v>
      </c>
      <c r="D97" s="105" t="s">
        <v>176</v>
      </c>
      <c r="E97" s="104">
        <f t="shared" si="26"/>
        <v>0.75</v>
      </c>
      <c r="F97" s="97">
        <f t="shared" si="27"/>
        <v>89</v>
      </c>
      <c r="G97" s="98"/>
      <c r="H97" s="99"/>
      <c r="I97" s="100" t="str">
        <f t="shared" si="38"/>
        <v/>
      </c>
      <c r="J97" s="99">
        <v>24</v>
      </c>
      <c r="K97" s="100">
        <f t="shared" si="36"/>
        <v>0.75</v>
      </c>
      <c r="L97" s="99"/>
      <c r="M97" s="100" t="str">
        <f t="shared" si="37"/>
        <v/>
      </c>
      <c r="N97" s="99"/>
      <c r="O97" s="100" t="str">
        <f t="shared" si="39"/>
        <v/>
      </c>
      <c r="P97" s="99"/>
      <c r="Q97" s="100" t="str">
        <f t="shared" si="40"/>
        <v/>
      </c>
      <c r="R97" s="99"/>
      <c r="S97" s="100" t="str">
        <f t="shared" si="41"/>
        <v/>
      </c>
      <c r="T97" s="99"/>
      <c r="U97" s="100" t="str">
        <f t="shared" si="28"/>
        <v/>
      </c>
      <c r="V97" s="99"/>
      <c r="W97" s="100" t="str">
        <f t="shared" si="42"/>
        <v/>
      </c>
    </row>
    <row r="98" spans="1:23" ht="15.9" customHeight="1" x14ac:dyDescent="0.2">
      <c r="A98" s="96">
        <v>95</v>
      </c>
      <c r="B98" s="39" t="s">
        <v>506</v>
      </c>
      <c r="C98" s="40">
        <v>2</v>
      </c>
      <c r="D98" s="45" t="s">
        <v>188</v>
      </c>
      <c r="E98" s="104">
        <f t="shared" si="26"/>
        <v>0.75</v>
      </c>
      <c r="F98" s="97">
        <f t="shared" si="27"/>
        <v>89</v>
      </c>
      <c r="G98" s="98"/>
      <c r="H98" s="99"/>
      <c r="I98" s="100" t="str">
        <f t="shared" si="38"/>
        <v/>
      </c>
      <c r="J98" s="99">
        <v>24</v>
      </c>
      <c r="K98" s="100">
        <f t="shared" si="36"/>
        <v>0.75</v>
      </c>
      <c r="L98" s="99"/>
      <c r="M98" s="100" t="str">
        <f t="shared" si="37"/>
        <v/>
      </c>
      <c r="N98" s="99"/>
      <c r="O98" s="100" t="str">
        <f t="shared" si="39"/>
        <v/>
      </c>
      <c r="P98" s="99"/>
      <c r="Q98" s="100" t="str">
        <f t="shared" si="40"/>
        <v/>
      </c>
      <c r="R98" s="99"/>
      <c r="S98" s="100" t="str">
        <f t="shared" si="41"/>
        <v/>
      </c>
      <c r="T98" s="99"/>
      <c r="U98" s="100" t="str">
        <f t="shared" si="28"/>
        <v/>
      </c>
      <c r="V98" s="99"/>
      <c r="W98" s="100" t="str">
        <f t="shared" si="42"/>
        <v/>
      </c>
    </row>
    <row r="99" spans="1:23" ht="15.9" customHeight="1" x14ac:dyDescent="0.2">
      <c r="A99" s="96">
        <v>96</v>
      </c>
      <c r="B99" s="39" t="s">
        <v>386</v>
      </c>
      <c r="C99" s="40">
        <v>2</v>
      </c>
      <c r="D99" s="45" t="s">
        <v>177</v>
      </c>
      <c r="E99" s="104">
        <f t="shared" si="26"/>
        <v>0.75</v>
      </c>
      <c r="F99" s="97">
        <f t="shared" si="27"/>
        <v>89</v>
      </c>
      <c r="G99" s="98"/>
      <c r="H99" s="99"/>
      <c r="I99" s="100" t="str">
        <f t="shared" si="38"/>
        <v/>
      </c>
      <c r="J99" s="99">
        <v>24</v>
      </c>
      <c r="K99" s="100">
        <f t="shared" si="36"/>
        <v>0.75</v>
      </c>
      <c r="L99" s="99"/>
      <c r="M99" s="100" t="str">
        <f t="shared" si="37"/>
        <v/>
      </c>
      <c r="N99" s="99"/>
      <c r="O99" s="100" t="str">
        <f t="shared" si="39"/>
        <v/>
      </c>
      <c r="P99" s="99"/>
      <c r="Q99" s="100" t="str">
        <f t="shared" si="40"/>
        <v/>
      </c>
      <c r="R99" s="99"/>
      <c r="S99" s="100" t="str">
        <f t="shared" si="41"/>
        <v/>
      </c>
      <c r="T99" s="99"/>
      <c r="U99" s="100" t="str">
        <f t="shared" si="28"/>
        <v/>
      </c>
      <c r="V99" s="99"/>
      <c r="W99" s="100" t="str">
        <f t="shared" si="42"/>
        <v/>
      </c>
    </row>
    <row r="100" spans="1:23" ht="15.9" customHeight="1" x14ac:dyDescent="0.2">
      <c r="A100" s="96">
        <v>97</v>
      </c>
      <c r="B100" s="39" t="s">
        <v>507</v>
      </c>
      <c r="C100" s="40">
        <v>1</v>
      </c>
      <c r="D100" s="103" t="s">
        <v>177</v>
      </c>
      <c r="E100" s="104">
        <f t="shared" si="26"/>
        <v>0.75</v>
      </c>
      <c r="F100" s="97">
        <f t="shared" si="27"/>
        <v>89</v>
      </c>
      <c r="G100" s="98"/>
      <c r="H100" s="99"/>
      <c r="I100" s="100" t="str">
        <f t="shared" si="38"/>
        <v/>
      </c>
      <c r="J100" s="99">
        <v>24</v>
      </c>
      <c r="K100" s="100">
        <f t="shared" si="36"/>
        <v>0.75</v>
      </c>
      <c r="L100" s="99"/>
      <c r="M100" s="100" t="str">
        <f t="shared" si="37"/>
        <v/>
      </c>
      <c r="N100" s="99"/>
      <c r="O100" s="100" t="str">
        <f t="shared" si="39"/>
        <v/>
      </c>
      <c r="P100" s="99"/>
      <c r="Q100" s="100" t="str">
        <f t="shared" si="40"/>
        <v/>
      </c>
      <c r="R100" s="99"/>
      <c r="S100" s="100" t="str">
        <f t="shared" si="41"/>
        <v/>
      </c>
      <c r="T100" s="99"/>
      <c r="U100" s="100" t="str">
        <f t="shared" si="28"/>
        <v/>
      </c>
      <c r="V100" s="99"/>
      <c r="W100" s="100" t="str">
        <f t="shared" si="42"/>
        <v/>
      </c>
    </row>
    <row r="101" spans="1:23" ht="15.9" customHeight="1" x14ac:dyDescent="0.2">
      <c r="A101" s="96">
        <v>98</v>
      </c>
      <c r="B101" s="39" t="s">
        <v>508</v>
      </c>
      <c r="C101" s="40">
        <v>2</v>
      </c>
      <c r="D101" s="103" t="s">
        <v>198</v>
      </c>
      <c r="E101" s="104">
        <f t="shared" si="26"/>
        <v>0.75</v>
      </c>
      <c r="F101" s="97">
        <f t="shared" si="27"/>
        <v>89</v>
      </c>
      <c r="G101" s="98"/>
      <c r="H101" s="99"/>
      <c r="I101" s="100" t="str">
        <f t="shared" si="38"/>
        <v/>
      </c>
      <c r="J101" s="99">
        <v>24</v>
      </c>
      <c r="K101" s="100">
        <f t="shared" si="36"/>
        <v>0.75</v>
      </c>
      <c r="L101" s="99"/>
      <c r="M101" s="100" t="str">
        <f t="shared" si="37"/>
        <v/>
      </c>
      <c r="N101" s="99"/>
      <c r="O101" s="100" t="str">
        <f t="shared" si="39"/>
        <v/>
      </c>
      <c r="P101" s="99"/>
      <c r="Q101" s="100" t="str">
        <f t="shared" si="40"/>
        <v/>
      </c>
      <c r="R101" s="99"/>
      <c r="S101" s="100" t="str">
        <f t="shared" si="41"/>
        <v/>
      </c>
      <c r="T101" s="99"/>
      <c r="U101" s="100" t="str">
        <f t="shared" si="28"/>
        <v/>
      </c>
      <c r="V101" s="99"/>
      <c r="W101" s="100" t="str">
        <f t="shared" si="42"/>
        <v/>
      </c>
    </row>
    <row r="102" spans="1:23" ht="15.9" customHeight="1" x14ac:dyDescent="0.2">
      <c r="A102" s="96">
        <v>99</v>
      </c>
      <c r="B102" s="39" t="s">
        <v>509</v>
      </c>
      <c r="C102" s="40">
        <v>2</v>
      </c>
      <c r="D102" s="103" t="s">
        <v>198</v>
      </c>
      <c r="E102" s="104">
        <f t="shared" si="26"/>
        <v>0.75</v>
      </c>
      <c r="F102" s="97">
        <f t="shared" si="27"/>
        <v>89</v>
      </c>
      <c r="G102" s="98"/>
      <c r="H102" s="99"/>
      <c r="I102" s="100" t="str">
        <f t="shared" si="38"/>
        <v/>
      </c>
      <c r="J102" s="99">
        <v>24</v>
      </c>
      <c r="K102" s="100">
        <f t="shared" si="36"/>
        <v>0.75</v>
      </c>
      <c r="L102" s="99"/>
      <c r="M102" s="100" t="str">
        <f t="shared" si="37"/>
        <v/>
      </c>
      <c r="N102" s="99"/>
      <c r="O102" s="100" t="str">
        <f t="shared" si="39"/>
        <v/>
      </c>
      <c r="P102" s="99"/>
      <c r="Q102" s="100" t="str">
        <f t="shared" si="40"/>
        <v/>
      </c>
      <c r="R102" s="99"/>
      <c r="S102" s="100" t="str">
        <f t="shared" si="41"/>
        <v/>
      </c>
      <c r="T102" s="99"/>
      <c r="U102" s="100" t="str">
        <f t="shared" si="28"/>
        <v/>
      </c>
      <c r="V102" s="99"/>
      <c r="W102" s="100" t="str">
        <f t="shared" si="42"/>
        <v/>
      </c>
    </row>
    <row r="103" spans="1:23" ht="15.9" customHeight="1" x14ac:dyDescent="0.2">
      <c r="A103" s="96">
        <v>100</v>
      </c>
      <c r="B103" s="39" t="s">
        <v>298</v>
      </c>
      <c r="C103" s="40">
        <v>3</v>
      </c>
      <c r="D103" s="105" t="s">
        <v>207</v>
      </c>
      <c r="E103" s="104">
        <f t="shared" si="26"/>
        <v>0.625</v>
      </c>
      <c r="F103" s="97">
        <f t="shared" si="27"/>
        <v>100</v>
      </c>
      <c r="G103" s="98">
        <v>0.625</v>
      </c>
      <c r="H103" s="99"/>
      <c r="I103" s="100" t="str">
        <f t="shared" si="38"/>
        <v/>
      </c>
      <c r="J103" s="99"/>
      <c r="K103" s="100" t="str">
        <f t="shared" si="36"/>
        <v/>
      </c>
      <c r="L103" s="99"/>
      <c r="M103" s="100" t="str">
        <f t="shared" si="37"/>
        <v/>
      </c>
      <c r="N103" s="99"/>
      <c r="O103" s="100" t="str">
        <f t="shared" si="39"/>
        <v/>
      </c>
      <c r="P103" s="99"/>
      <c r="Q103" s="100" t="str">
        <f t="shared" si="40"/>
        <v/>
      </c>
      <c r="R103" s="99"/>
      <c r="S103" s="100" t="str">
        <f t="shared" si="41"/>
        <v/>
      </c>
      <c r="T103" s="99"/>
      <c r="U103" s="100" t="str">
        <f t="shared" si="28"/>
        <v/>
      </c>
      <c r="V103" s="99"/>
      <c r="W103" s="100" t="str">
        <f t="shared" si="42"/>
        <v/>
      </c>
    </row>
    <row r="104" spans="1:23" ht="15.9" customHeight="1" x14ac:dyDescent="0.2">
      <c r="A104" s="96">
        <v>101</v>
      </c>
      <c r="B104" s="39" t="s">
        <v>254</v>
      </c>
      <c r="C104" s="40">
        <v>3</v>
      </c>
      <c r="D104" s="45" t="s">
        <v>143</v>
      </c>
      <c r="E104" s="104">
        <f t="shared" si="26"/>
        <v>0.5625</v>
      </c>
      <c r="F104" s="97">
        <f t="shared" si="27"/>
        <v>101</v>
      </c>
      <c r="G104" s="98">
        <v>0.5625</v>
      </c>
      <c r="H104" s="99"/>
      <c r="I104" s="100" t="str">
        <f t="shared" si="38"/>
        <v/>
      </c>
      <c r="J104" s="99"/>
      <c r="K104" s="100" t="str">
        <f t="shared" si="36"/>
        <v/>
      </c>
      <c r="L104" s="99"/>
      <c r="M104" s="100" t="str">
        <f t="shared" si="37"/>
        <v/>
      </c>
      <c r="N104" s="99"/>
      <c r="O104" s="100" t="str">
        <f t="shared" si="39"/>
        <v/>
      </c>
      <c r="P104" s="99"/>
      <c r="Q104" s="100" t="str">
        <f t="shared" si="40"/>
        <v/>
      </c>
      <c r="R104" s="99"/>
      <c r="S104" s="100" t="str">
        <f t="shared" si="41"/>
        <v/>
      </c>
      <c r="T104" s="99"/>
      <c r="U104" s="100" t="str">
        <f t="shared" si="28"/>
        <v/>
      </c>
      <c r="V104" s="99"/>
      <c r="W104" s="100" t="str">
        <f t="shared" si="42"/>
        <v/>
      </c>
    </row>
    <row r="105" spans="1:23" ht="15.9" customHeight="1" x14ac:dyDescent="0.2">
      <c r="A105" s="96">
        <v>102</v>
      </c>
      <c r="B105" s="39" t="s">
        <v>510</v>
      </c>
      <c r="C105" s="40">
        <v>2</v>
      </c>
      <c r="D105" s="103" t="s">
        <v>188</v>
      </c>
      <c r="E105" s="104">
        <f t="shared" si="26"/>
        <v>0.5</v>
      </c>
      <c r="F105" s="97">
        <f t="shared" si="27"/>
        <v>102</v>
      </c>
      <c r="G105" s="98">
        <v>0.5</v>
      </c>
      <c r="H105" s="99"/>
      <c r="I105" s="100" t="str">
        <f t="shared" si="38"/>
        <v/>
      </c>
      <c r="J105" s="99"/>
      <c r="K105" s="100" t="str">
        <f t="shared" si="36"/>
        <v/>
      </c>
      <c r="L105" s="99"/>
      <c r="M105" s="100" t="str">
        <f t="shared" si="37"/>
        <v/>
      </c>
      <c r="N105" s="99"/>
      <c r="O105" s="100" t="str">
        <f t="shared" si="39"/>
        <v/>
      </c>
      <c r="P105" s="99"/>
      <c r="Q105" s="100" t="str">
        <f t="shared" si="40"/>
        <v/>
      </c>
      <c r="R105" s="99"/>
      <c r="S105" s="100" t="str">
        <f t="shared" si="41"/>
        <v/>
      </c>
      <c r="T105" s="99"/>
      <c r="U105" s="100" t="str">
        <f t="shared" si="28"/>
        <v/>
      </c>
      <c r="V105" s="99"/>
      <c r="W105" s="100" t="str">
        <f t="shared" si="42"/>
        <v/>
      </c>
    </row>
    <row r="106" spans="1:23" ht="15.9" customHeight="1" x14ac:dyDescent="0.2">
      <c r="A106" s="96">
        <v>103</v>
      </c>
      <c r="B106" s="39" t="s">
        <v>250</v>
      </c>
      <c r="C106" s="40">
        <v>3</v>
      </c>
      <c r="D106" s="103" t="s">
        <v>207</v>
      </c>
      <c r="E106" s="104">
        <f t="shared" si="26"/>
        <v>0.5</v>
      </c>
      <c r="F106" s="97">
        <f t="shared" si="27"/>
        <v>102</v>
      </c>
      <c r="G106" s="98">
        <v>0.5</v>
      </c>
      <c r="H106" s="99"/>
      <c r="I106" s="100" t="str">
        <f t="shared" si="38"/>
        <v/>
      </c>
      <c r="J106" s="99"/>
      <c r="K106" s="100" t="str">
        <f t="shared" si="36"/>
        <v/>
      </c>
      <c r="L106" s="99"/>
      <c r="M106" s="100" t="str">
        <f t="shared" si="37"/>
        <v/>
      </c>
      <c r="N106" s="99"/>
      <c r="O106" s="100" t="str">
        <f t="shared" si="39"/>
        <v/>
      </c>
      <c r="P106" s="99"/>
      <c r="Q106" s="100" t="str">
        <f t="shared" si="40"/>
        <v/>
      </c>
      <c r="R106" s="99"/>
      <c r="S106" s="100" t="str">
        <f t="shared" si="41"/>
        <v/>
      </c>
      <c r="T106" s="99"/>
      <c r="U106" s="100" t="str">
        <f t="shared" si="28"/>
        <v/>
      </c>
      <c r="V106" s="99"/>
      <c r="W106" s="100" t="str">
        <f t="shared" si="42"/>
        <v/>
      </c>
    </row>
    <row r="107" spans="1:23" ht="15.9" customHeight="1" x14ac:dyDescent="0.2">
      <c r="A107" s="96">
        <v>104</v>
      </c>
      <c r="B107" s="39" t="s">
        <v>302</v>
      </c>
      <c r="C107" s="40">
        <v>3</v>
      </c>
      <c r="D107" s="103" t="s">
        <v>219</v>
      </c>
      <c r="E107" s="104">
        <f t="shared" si="26"/>
        <v>0.375</v>
      </c>
      <c r="F107" s="97">
        <f t="shared" si="27"/>
        <v>104</v>
      </c>
      <c r="G107" s="98">
        <v>0.375</v>
      </c>
      <c r="H107" s="99"/>
      <c r="I107" s="100" t="str">
        <f t="shared" si="38"/>
        <v/>
      </c>
      <c r="J107" s="99"/>
      <c r="K107" s="100" t="str">
        <f t="shared" si="36"/>
        <v/>
      </c>
      <c r="L107" s="99"/>
      <c r="M107" s="100" t="str">
        <f t="shared" si="37"/>
        <v/>
      </c>
      <c r="N107" s="99"/>
      <c r="O107" s="100" t="str">
        <f t="shared" si="39"/>
        <v/>
      </c>
      <c r="P107" s="99"/>
      <c r="Q107" s="100" t="str">
        <f t="shared" si="40"/>
        <v/>
      </c>
      <c r="R107" s="99"/>
      <c r="S107" s="100" t="str">
        <f t="shared" si="41"/>
        <v/>
      </c>
      <c r="T107" s="99"/>
      <c r="U107" s="100" t="str">
        <f t="shared" si="28"/>
        <v/>
      </c>
      <c r="V107" s="99"/>
      <c r="W107" s="100" t="str">
        <f t="shared" si="42"/>
        <v/>
      </c>
    </row>
    <row r="108" spans="1:23" ht="15.9" customHeight="1" x14ac:dyDescent="0.2">
      <c r="A108" s="96">
        <v>105</v>
      </c>
      <c r="B108" s="39" t="s">
        <v>218</v>
      </c>
      <c r="C108" s="40">
        <v>3</v>
      </c>
      <c r="D108" s="45" t="s">
        <v>219</v>
      </c>
      <c r="E108" s="104">
        <f t="shared" si="26"/>
        <v>0.375</v>
      </c>
      <c r="F108" s="97">
        <f t="shared" si="27"/>
        <v>104</v>
      </c>
      <c r="G108" s="98">
        <v>0.375</v>
      </c>
      <c r="H108" s="99"/>
      <c r="I108" s="100" t="str">
        <f t="shared" si="38"/>
        <v/>
      </c>
      <c r="J108" s="99"/>
      <c r="K108" s="100" t="str">
        <f t="shared" si="36"/>
        <v/>
      </c>
      <c r="L108" s="99"/>
      <c r="M108" s="100" t="str">
        <f t="shared" si="37"/>
        <v/>
      </c>
      <c r="N108" s="99"/>
      <c r="O108" s="100" t="str">
        <f t="shared" si="39"/>
        <v/>
      </c>
      <c r="P108" s="99"/>
      <c r="Q108" s="100" t="str">
        <f t="shared" si="40"/>
        <v/>
      </c>
      <c r="R108" s="99"/>
      <c r="S108" s="100" t="str">
        <f t="shared" si="41"/>
        <v/>
      </c>
      <c r="T108" s="99"/>
      <c r="U108" s="100" t="str">
        <f t="shared" si="28"/>
        <v/>
      </c>
      <c r="V108" s="99"/>
      <c r="W108" s="100" t="str">
        <f t="shared" si="42"/>
        <v/>
      </c>
    </row>
    <row r="109" spans="1:23" ht="15.9" customHeight="1" x14ac:dyDescent="0.2">
      <c r="A109" s="96">
        <v>106</v>
      </c>
      <c r="B109" s="39" t="s">
        <v>297</v>
      </c>
      <c r="C109" s="40">
        <v>3</v>
      </c>
      <c r="D109" s="45" t="s">
        <v>155</v>
      </c>
      <c r="E109" s="104">
        <f t="shared" si="26"/>
        <v>0.375</v>
      </c>
      <c r="F109" s="97">
        <f t="shared" si="27"/>
        <v>104</v>
      </c>
      <c r="G109" s="98">
        <v>0.375</v>
      </c>
      <c r="H109" s="99"/>
      <c r="I109" s="100" t="str">
        <f t="shared" si="38"/>
        <v/>
      </c>
      <c r="J109" s="99"/>
      <c r="K109" s="100" t="str">
        <f t="shared" si="36"/>
        <v/>
      </c>
      <c r="L109" s="99"/>
      <c r="M109" s="100" t="str">
        <f t="shared" si="37"/>
        <v/>
      </c>
      <c r="N109" s="99"/>
      <c r="O109" s="100" t="str">
        <f t="shared" si="39"/>
        <v/>
      </c>
      <c r="P109" s="99"/>
      <c r="Q109" s="100" t="str">
        <f t="shared" si="40"/>
        <v/>
      </c>
      <c r="R109" s="99"/>
      <c r="S109" s="100" t="str">
        <f t="shared" si="41"/>
        <v/>
      </c>
      <c r="T109" s="99"/>
      <c r="U109" s="100" t="str">
        <f t="shared" si="28"/>
        <v/>
      </c>
      <c r="V109" s="99"/>
      <c r="W109" s="100" t="str">
        <f t="shared" si="42"/>
        <v/>
      </c>
    </row>
    <row r="110" spans="1:23" ht="15.9" customHeight="1" x14ac:dyDescent="0.2">
      <c r="A110" s="96">
        <v>107</v>
      </c>
      <c r="B110" s="39" t="s">
        <v>293</v>
      </c>
      <c r="C110" s="40">
        <v>2</v>
      </c>
      <c r="D110" s="103" t="s">
        <v>143</v>
      </c>
      <c r="E110" s="104">
        <f t="shared" si="26"/>
        <v>0.375</v>
      </c>
      <c r="F110" s="97">
        <f t="shared" si="27"/>
        <v>104</v>
      </c>
      <c r="G110" s="98">
        <v>0.375</v>
      </c>
      <c r="H110" s="99"/>
      <c r="I110" s="100" t="str">
        <f t="shared" si="38"/>
        <v/>
      </c>
      <c r="J110" s="99"/>
      <c r="K110" s="100" t="str">
        <f t="shared" si="36"/>
        <v/>
      </c>
      <c r="L110" s="99"/>
      <c r="M110" s="100" t="str">
        <f t="shared" si="37"/>
        <v/>
      </c>
      <c r="N110" s="99"/>
      <c r="O110" s="100" t="str">
        <f t="shared" si="39"/>
        <v/>
      </c>
      <c r="P110" s="99"/>
      <c r="Q110" s="100" t="str">
        <f t="shared" si="40"/>
        <v/>
      </c>
      <c r="R110" s="99"/>
      <c r="S110" s="100" t="str">
        <f t="shared" si="41"/>
        <v/>
      </c>
      <c r="T110" s="99"/>
      <c r="U110" s="100" t="str">
        <f t="shared" si="28"/>
        <v/>
      </c>
      <c r="V110" s="99"/>
      <c r="W110" s="100" t="str">
        <f t="shared" si="42"/>
        <v/>
      </c>
    </row>
    <row r="111" spans="1:23" ht="15.9" customHeight="1" x14ac:dyDescent="0.2">
      <c r="A111" s="96">
        <v>108</v>
      </c>
      <c r="B111" s="39" t="s">
        <v>511</v>
      </c>
      <c r="C111" s="40">
        <v>3</v>
      </c>
      <c r="D111" s="103" t="s">
        <v>165</v>
      </c>
      <c r="E111" s="104">
        <f t="shared" si="26"/>
        <v>0.25</v>
      </c>
      <c r="F111" s="97">
        <f t="shared" si="27"/>
        <v>108</v>
      </c>
      <c r="G111" s="98">
        <v>0.25</v>
      </c>
      <c r="H111" s="99"/>
      <c r="I111" s="100" t="str">
        <f t="shared" si="38"/>
        <v/>
      </c>
      <c r="J111" s="99"/>
      <c r="K111" s="100" t="str">
        <f t="shared" si="36"/>
        <v/>
      </c>
      <c r="L111" s="99"/>
      <c r="M111" s="100" t="str">
        <f t="shared" si="37"/>
        <v/>
      </c>
      <c r="N111" s="99"/>
      <c r="O111" s="100" t="str">
        <f t="shared" si="39"/>
        <v/>
      </c>
      <c r="P111" s="99"/>
      <c r="Q111" s="100" t="str">
        <f t="shared" si="40"/>
        <v/>
      </c>
      <c r="R111" s="99"/>
      <c r="S111" s="100" t="str">
        <f t="shared" si="41"/>
        <v/>
      </c>
      <c r="T111" s="99"/>
      <c r="U111" s="100" t="str">
        <f t="shared" si="28"/>
        <v/>
      </c>
      <c r="V111" s="99"/>
      <c r="W111" s="100" t="str">
        <f t="shared" si="42"/>
        <v/>
      </c>
    </row>
    <row r="112" spans="1:23" ht="15.9" customHeight="1" x14ac:dyDescent="0.2">
      <c r="A112" s="96">
        <v>109</v>
      </c>
      <c r="B112" s="39" t="s">
        <v>512</v>
      </c>
      <c r="C112" s="40">
        <v>3</v>
      </c>
      <c r="D112" s="103" t="s">
        <v>165</v>
      </c>
      <c r="E112" s="104">
        <f t="shared" si="26"/>
        <v>0.25</v>
      </c>
      <c r="F112" s="97">
        <f t="shared" si="27"/>
        <v>108</v>
      </c>
      <c r="G112" s="98">
        <v>0.25</v>
      </c>
      <c r="H112" s="99"/>
      <c r="I112" s="100" t="str">
        <f t="shared" si="38"/>
        <v/>
      </c>
      <c r="J112" s="99"/>
      <c r="K112" s="100" t="str">
        <f t="shared" si="36"/>
        <v/>
      </c>
      <c r="L112" s="99"/>
      <c r="M112" s="100" t="str">
        <f t="shared" si="37"/>
        <v/>
      </c>
      <c r="N112" s="99"/>
      <c r="O112" s="100" t="str">
        <f t="shared" si="39"/>
        <v/>
      </c>
      <c r="P112" s="99"/>
      <c r="Q112" s="100" t="str">
        <f t="shared" si="40"/>
        <v/>
      </c>
      <c r="R112" s="99"/>
      <c r="S112" s="100" t="str">
        <f t="shared" si="41"/>
        <v/>
      </c>
      <c r="T112" s="99"/>
      <c r="U112" s="100" t="str">
        <f t="shared" si="28"/>
        <v/>
      </c>
      <c r="V112" s="99"/>
      <c r="W112" s="100" t="str">
        <f t="shared" si="42"/>
        <v/>
      </c>
    </row>
    <row r="113" spans="1:23" ht="15.9" customHeight="1" x14ac:dyDescent="0.2">
      <c r="A113" s="96">
        <v>110</v>
      </c>
      <c r="B113" s="39" t="s">
        <v>513</v>
      </c>
      <c r="C113" s="40">
        <v>2</v>
      </c>
      <c r="D113" s="103" t="s">
        <v>178</v>
      </c>
      <c r="E113" s="104">
        <f t="shared" si="26"/>
        <v>0.25</v>
      </c>
      <c r="F113" s="97">
        <f t="shared" si="27"/>
        <v>108</v>
      </c>
      <c r="G113" s="98">
        <v>0.25</v>
      </c>
      <c r="H113" s="99"/>
      <c r="I113" s="100" t="str">
        <f t="shared" si="38"/>
        <v/>
      </c>
      <c r="J113" s="99"/>
      <c r="K113" s="100" t="str">
        <f t="shared" si="36"/>
        <v/>
      </c>
      <c r="L113" s="99"/>
      <c r="M113" s="100" t="str">
        <f t="shared" si="37"/>
        <v/>
      </c>
      <c r="N113" s="99"/>
      <c r="O113" s="100" t="str">
        <f t="shared" si="39"/>
        <v/>
      </c>
      <c r="P113" s="99"/>
      <c r="Q113" s="100" t="str">
        <f t="shared" si="40"/>
        <v/>
      </c>
      <c r="R113" s="99"/>
      <c r="S113" s="100" t="str">
        <f t="shared" si="41"/>
        <v/>
      </c>
      <c r="T113" s="99"/>
      <c r="U113" s="100" t="str">
        <f t="shared" si="28"/>
        <v/>
      </c>
      <c r="V113" s="99"/>
      <c r="W113" s="100" t="str">
        <f t="shared" si="42"/>
        <v/>
      </c>
    </row>
    <row r="114" spans="1:23" ht="15.9" customHeight="1" x14ac:dyDescent="0.2">
      <c r="A114" s="96">
        <v>111</v>
      </c>
      <c r="B114" s="39" t="s">
        <v>514</v>
      </c>
      <c r="C114" s="40">
        <v>2</v>
      </c>
      <c r="D114" s="103" t="s">
        <v>178</v>
      </c>
      <c r="E114" s="104">
        <f t="shared" si="26"/>
        <v>0.25</v>
      </c>
      <c r="F114" s="97">
        <f t="shared" si="27"/>
        <v>108</v>
      </c>
      <c r="G114" s="98">
        <v>0.25</v>
      </c>
      <c r="H114" s="99"/>
      <c r="I114" s="100" t="str">
        <f t="shared" si="38"/>
        <v/>
      </c>
      <c r="J114" s="99"/>
      <c r="K114" s="100" t="str">
        <f t="shared" si="36"/>
        <v/>
      </c>
      <c r="L114" s="99"/>
      <c r="M114" s="100" t="str">
        <f t="shared" si="37"/>
        <v/>
      </c>
      <c r="N114" s="99"/>
      <c r="O114" s="100" t="str">
        <f t="shared" si="39"/>
        <v/>
      </c>
      <c r="P114" s="99"/>
      <c r="Q114" s="100" t="str">
        <f t="shared" si="40"/>
        <v/>
      </c>
      <c r="R114" s="99"/>
      <c r="S114" s="100" t="str">
        <f t="shared" si="41"/>
        <v/>
      </c>
      <c r="T114" s="99"/>
      <c r="U114" s="100" t="str">
        <f t="shared" si="28"/>
        <v/>
      </c>
      <c r="V114" s="99"/>
      <c r="W114" s="100" t="str">
        <f t="shared" si="42"/>
        <v/>
      </c>
    </row>
    <row r="115" spans="1:23" ht="15.9" customHeight="1" x14ac:dyDescent="0.2">
      <c r="A115" s="96">
        <v>112</v>
      </c>
      <c r="B115" s="39" t="s">
        <v>253</v>
      </c>
      <c r="C115" s="40">
        <v>3</v>
      </c>
      <c r="D115" s="103" t="s">
        <v>185</v>
      </c>
      <c r="E115" s="104">
        <f t="shared" si="26"/>
        <v>0.25</v>
      </c>
      <c r="F115" s="97">
        <f t="shared" si="27"/>
        <v>108</v>
      </c>
      <c r="G115" s="98">
        <v>0.25</v>
      </c>
      <c r="H115" s="99"/>
      <c r="I115" s="100"/>
      <c r="J115" s="99"/>
      <c r="K115" s="100" t="str">
        <f t="shared" si="36"/>
        <v/>
      </c>
      <c r="L115" s="99"/>
      <c r="M115" s="100" t="str">
        <f t="shared" si="37"/>
        <v/>
      </c>
      <c r="N115" s="99"/>
      <c r="O115" s="100" t="str">
        <f t="shared" si="39"/>
        <v/>
      </c>
      <c r="P115" s="99"/>
      <c r="Q115" s="100" t="str">
        <f t="shared" si="40"/>
        <v/>
      </c>
      <c r="R115" s="99"/>
      <c r="S115" s="100" t="str">
        <f t="shared" si="41"/>
        <v/>
      </c>
      <c r="T115" s="99"/>
      <c r="U115" s="100" t="str">
        <f t="shared" si="28"/>
        <v/>
      </c>
      <c r="V115" s="99"/>
      <c r="W115" s="100" t="str">
        <f t="shared" si="42"/>
        <v/>
      </c>
    </row>
    <row r="116" spans="1:23" ht="15.9" customHeight="1" x14ac:dyDescent="0.2">
      <c r="A116" s="96">
        <v>113</v>
      </c>
      <c r="B116" s="39" t="s">
        <v>252</v>
      </c>
      <c r="C116" s="40">
        <v>3</v>
      </c>
      <c r="D116" s="103" t="s">
        <v>515</v>
      </c>
      <c r="E116" s="104">
        <f t="shared" si="26"/>
        <v>0.25</v>
      </c>
      <c r="F116" s="97">
        <f t="shared" si="27"/>
        <v>108</v>
      </c>
      <c r="G116" s="98">
        <v>0.25</v>
      </c>
      <c r="H116" s="99"/>
      <c r="I116" s="100" t="str">
        <f t="shared" ref="I116:I122" si="43">IF(H116="","",VLOOKUP(H116,H$166:I$180,2))</f>
        <v/>
      </c>
      <c r="J116" s="99"/>
      <c r="K116" s="100" t="str">
        <f t="shared" si="36"/>
        <v/>
      </c>
      <c r="L116" s="99"/>
      <c r="M116" s="100" t="str">
        <f t="shared" si="37"/>
        <v/>
      </c>
      <c r="N116" s="99"/>
      <c r="O116" s="100" t="str">
        <f t="shared" si="39"/>
        <v/>
      </c>
      <c r="P116" s="99"/>
      <c r="Q116" s="100" t="str">
        <f t="shared" si="40"/>
        <v/>
      </c>
      <c r="R116" s="99"/>
      <c r="S116" s="100" t="str">
        <f t="shared" si="41"/>
        <v/>
      </c>
      <c r="T116" s="99"/>
      <c r="U116" s="100" t="str">
        <f t="shared" si="28"/>
        <v/>
      </c>
      <c r="V116" s="99"/>
      <c r="W116" s="100" t="str">
        <f t="shared" si="42"/>
        <v/>
      </c>
    </row>
    <row r="117" spans="1:23" ht="15.9" customHeight="1" x14ac:dyDescent="0.2">
      <c r="A117" s="96">
        <v>114</v>
      </c>
      <c r="B117" s="39" t="s">
        <v>516</v>
      </c>
      <c r="C117" s="40" t="s">
        <v>147</v>
      </c>
      <c r="D117" s="105" t="s">
        <v>469</v>
      </c>
      <c r="E117" s="104">
        <f t="shared" si="26"/>
        <v>0</v>
      </c>
      <c r="F117" s="97">
        <f t="shared" si="27"/>
        <v>114</v>
      </c>
      <c r="G117" s="98">
        <v>0</v>
      </c>
      <c r="H117" s="99"/>
      <c r="I117" s="100" t="str">
        <f t="shared" si="43"/>
        <v/>
      </c>
      <c r="J117" s="99"/>
      <c r="K117" s="100" t="str">
        <f t="shared" si="36"/>
        <v/>
      </c>
      <c r="L117" s="99"/>
      <c r="M117" s="100" t="str">
        <f t="shared" si="37"/>
        <v/>
      </c>
      <c r="N117" s="99"/>
      <c r="O117" s="100" t="str">
        <f t="shared" si="39"/>
        <v/>
      </c>
      <c r="P117" s="99"/>
      <c r="Q117" s="100" t="str">
        <f t="shared" si="40"/>
        <v/>
      </c>
      <c r="R117" s="99"/>
      <c r="S117" s="100" t="str">
        <f t="shared" si="41"/>
        <v/>
      </c>
      <c r="T117" s="99"/>
      <c r="U117" s="100" t="str">
        <f t="shared" si="28"/>
        <v/>
      </c>
      <c r="V117" s="99"/>
      <c r="W117" s="100" t="str">
        <f t="shared" si="42"/>
        <v/>
      </c>
    </row>
    <row r="118" spans="1:23" ht="15.9" customHeight="1" x14ac:dyDescent="0.2">
      <c r="A118" s="101">
        <v>115</v>
      </c>
      <c r="B118" s="39"/>
      <c r="C118" s="40"/>
      <c r="D118" s="103"/>
      <c r="E118" s="104">
        <f t="shared" si="26"/>
        <v>0</v>
      </c>
      <c r="F118" s="97">
        <f t="shared" si="27"/>
        <v>114</v>
      </c>
      <c r="G118" s="98"/>
      <c r="H118" s="99"/>
      <c r="I118" s="100" t="str">
        <f t="shared" si="43"/>
        <v/>
      </c>
      <c r="J118" s="99"/>
      <c r="K118" s="100" t="str">
        <f t="shared" si="36"/>
        <v/>
      </c>
      <c r="L118" s="99"/>
      <c r="M118" s="100" t="str">
        <f t="shared" si="37"/>
        <v/>
      </c>
      <c r="N118" s="99"/>
      <c r="O118" s="100" t="str">
        <f t="shared" si="39"/>
        <v/>
      </c>
      <c r="P118" s="99"/>
      <c r="Q118" s="100" t="str">
        <f t="shared" si="40"/>
        <v/>
      </c>
      <c r="R118" s="99"/>
      <c r="S118" s="100" t="str">
        <f t="shared" si="41"/>
        <v/>
      </c>
      <c r="T118" s="99"/>
      <c r="U118" s="100" t="str">
        <f t="shared" si="28"/>
        <v/>
      </c>
      <c r="V118" s="99"/>
      <c r="W118" s="100" t="str">
        <f t="shared" si="42"/>
        <v/>
      </c>
    </row>
    <row r="119" spans="1:23" ht="15.9" customHeight="1" x14ac:dyDescent="0.2">
      <c r="A119" s="96">
        <v>116</v>
      </c>
      <c r="B119" s="39"/>
      <c r="C119" s="40"/>
      <c r="D119" s="103"/>
      <c r="E119" s="104">
        <f t="shared" si="26"/>
        <v>0</v>
      </c>
      <c r="F119" s="97">
        <f t="shared" si="27"/>
        <v>114</v>
      </c>
      <c r="G119" s="98"/>
      <c r="H119" s="99"/>
      <c r="I119" s="100" t="str">
        <f t="shared" si="43"/>
        <v/>
      </c>
      <c r="J119" s="99"/>
      <c r="K119" s="100" t="str">
        <f t="shared" si="36"/>
        <v/>
      </c>
      <c r="L119" s="99"/>
      <c r="M119" s="100" t="str">
        <f t="shared" si="37"/>
        <v/>
      </c>
      <c r="N119" s="99"/>
      <c r="O119" s="100" t="str">
        <f t="shared" si="39"/>
        <v/>
      </c>
      <c r="P119" s="99"/>
      <c r="Q119" s="100" t="str">
        <f t="shared" si="40"/>
        <v/>
      </c>
      <c r="R119" s="99"/>
      <c r="S119" s="100" t="str">
        <f t="shared" si="41"/>
        <v/>
      </c>
      <c r="T119" s="99"/>
      <c r="U119" s="100" t="str">
        <f t="shared" si="28"/>
        <v/>
      </c>
      <c r="V119" s="99"/>
      <c r="W119" s="100" t="str">
        <f t="shared" si="42"/>
        <v/>
      </c>
    </row>
    <row r="120" spans="1:23" ht="15.9" customHeight="1" x14ac:dyDescent="0.2">
      <c r="A120" s="96">
        <v>117</v>
      </c>
      <c r="B120" s="39"/>
      <c r="C120" s="40"/>
      <c r="D120" s="103"/>
      <c r="E120" s="104">
        <f t="shared" si="26"/>
        <v>0</v>
      </c>
      <c r="F120" s="97">
        <f t="shared" si="27"/>
        <v>114</v>
      </c>
      <c r="G120" s="98"/>
      <c r="H120" s="99"/>
      <c r="I120" s="100" t="str">
        <f t="shared" si="43"/>
        <v/>
      </c>
      <c r="J120" s="99"/>
      <c r="K120" s="100" t="str">
        <f t="shared" si="36"/>
        <v/>
      </c>
      <c r="L120" s="99"/>
      <c r="M120" s="100" t="str">
        <f t="shared" si="37"/>
        <v/>
      </c>
      <c r="N120" s="99"/>
      <c r="O120" s="100" t="str">
        <f t="shared" si="39"/>
        <v/>
      </c>
      <c r="P120" s="99"/>
      <c r="Q120" s="100" t="str">
        <f t="shared" si="40"/>
        <v/>
      </c>
      <c r="R120" s="99"/>
      <c r="S120" s="100" t="str">
        <f t="shared" si="41"/>
        <v/>
      </c>
      <c r="T120" s="99"/>
      <c r="U120" s="100" t="str">
        <f t="shared" si="28"/>
        <v/>
      </c>
      <c r="V120" s="99"/>
      <c r="W120" s="100" t="str">
        <f t="shared" si="42"/>
        <v/>
      </c>
    </row>
    <row r="121" spans="1:23" ht="15.9" customHeight="1" x14ac:dyDescent="0.2">
      <c r="A121" s="101">
        <v>118</v>
      </c>
      <c r="B121" s="39"/>
      <c r="C121" s="40"/>
      <c r="D121" s="103"/>
      <c r="E121" s="104">
        <f t="shared" si="26"/>
        <v>0</v>
      </c>
      <c r="F121" s="97">
        <f t="shared" si="27"/>
        <v>114</v>
      </c>
      <c r="G121" s="98"/>
      <c r="H121" s="99"/>
      <c r="I121" s="100" t="str">
        <f t="shared" si="43"/>
        <v/>
      </c>
      <c r="J121" s="99"/>
      <c r="K121" s="100" t="str">
        <f t="shared" si="36"/>
        <v/>
      </c>
      <c r="L121" s="99"/>
      <c r="M121" s="100" t="str">
        <f t="shared" si="37"/>
        <v/>
      </c>
      <c r="N121" s="99"/>
      <c r="O121" s="100" t="str">
        <f t="shared" si="39"/>
        <v/>
      </c>
      <c r="P121" s="99"/>
      <c r="Q121" s="100" t="str">
        <f t="shared" si="40"/>
        <v/>
      </c>
      <c r="R121" s="99"/>
      <c r="S121" s="100" t="str">
        <f t="shared" si="41"/>
        <v/>
      </c>
      <c r="T121" s="99"/>
      <c r="U121" s="100" t="str">
        <f t="shared" si="28"/>
        <v/>
      </c>
      <c r="V121" s="99"/>
      <c r="W121" s="100" t="str">
        <f t="shared" si="42"/>
        <v/>
      </c>
    </row>
    <row r="122" spans="1:23" ht="15.9" customHeight="1" x14ac:dyDescent="0.2">
      <c r="A122" s="96">
        <v>119</v>
      </c>
      <c r="B122" s="39"/>
      <c r="C122" s="40"/>
      <c r="D122" s="103"/>
      <c r="E122" s="104">
        <f t="shared" si="26"/>
        <v>0</v>
      </c>
      <c r="F122" s="97">
        <f t="shared" si="27"/>
        <v>114</v>
      </c>
      <c r="G122" s="98"/>
      <c r="H122" s="99"/>
      <c r="I122" s="100" t="str">
        <f t="shared" si="43"/>
        <v/>
      </c>
      <c r="J122" s="99"/>
      <c r="K122" s="100" t="str">
        <f t="shared" si="36"/>
        <v/>
      </c>
      <c r="L122" s="99"/>
      <c r="M122" s="100" t="str">
        <f t="shared" si="37"/>
        <v/>
      </c>
      <c r="N122" s="99"/>
      <c r="O122" s="100" t="str">
        <f t="shared" si="39"/>
        <v/>
      </c>
      <c r="P122" s="99"/>
      <c r="Q122" s="100" t="str">
        <f t="shared" si="40"/>
        <v/>
      </c>
      <c r="R122" s="99"/>
      <c r="S122" s="100" t="str">
        <f t="shared" si="41"/>
        <v/>
      </c>
      <c r="T122" s="99"/>
      <c r="U122" s="100" t="str">
        <f t="shared" si="28"/>
        <v/>
      </c>
      <c r="V122" s="99"/>
      <c r="W122" s="100" t="str">
        <f t="shared" si="42"/>
        <v/>
      </c>
    </row>
    <row r="123" spans="1:23" ht="15.9" customHeight="1" x14ac:dyDescent="0.2">
      <c r="A123" s="96">
        <v>120</v>
      </c>
      <c r="B123" s="39"/>
      <c r="C123" s="40"/>
      <c r="D123" s="103"/>
      <c r="E123" s="104">
        <f t="shared" si="26"/>
        <v>0</v>
      </c>
      <c r="F123" s="97">
        <f t="shared" si="27"/>
        <v>114</v>
      </c>
      <c r="G123" s="98"/>
      <c r="H123" s="99"/>
      <c r="I123" s="100"/>
      <c r="J123" s="99"/>
      <c r="K123" s="100" t="str">
        <f t="shared" si="36"/>
        <v/>
      </c>
      <c r="L123" s="99"/>
      <c r="M123" s="100"/>
      <c r="N123" s="99"/>
      <c r="O123" s="100"/>
      <c r="P123" s="99"/>
      <c r="Q123" s="100"/>
      <c r="R123" s="99"/>
      <c r="S123" s="100"/>
      <c r="T123" s="99"/>
      <c r="U123" s="100" t="str">
        <f t="shared" si="28"/>
        <v/>
      </c>
      <c r="V123" s="99"/>
      <c r="W123" s="100"/>
    </row>
    <row r="124" spans="1:23" ht="15.9" customHeight="1" x14ac:dyDescent="0.2">
      <c r="A124" s="101">
        <v>121</v>
      </c>
      <c r="B124" s="39"/>
      <c r="C124" s="40"/>
      <c r="D124" s="103"/>
      <c r="E124" s="104">
        <f t="shared" si="26"/>
        <v>0</v>
      </c>
      <c r="F124" s="97">
        <f t="shared" si="27"/>
        <v>114</v>
      </c>
      <c r="G124" s="98"/>
      <c r="H124" s="99"/>
      <c r="I124" s="100"/>
      <c r="J124" s="99"/>
      <c r="K124" s="100" t="str">
        <f t="shared" si="36"/>
        <v/>
      </c>
      <c r="L124" s="99"/>
      <c r="M124" s="100"/>
      <c r="N124" s="99"/>
      <c r="O124" s="100"/>
      <c r="P124" s="99"/>
      <c r="Q124" s="100"/>
      <c r="R124" s="99"/>
      <c r="S124" s="100"/>
      <c r="T124" s="99"/>
      <c r="U124" s="100" t="str">
        <f t="shared" si="28"/>
        <v/>
      </c>
      <c r="V124" s="99"/>
      <c r="W124" s="100"/>
    </row>
    <row r="125" spans="1:23" ht="15.9" customHeight="1" x14ac:dyDescent="0.2">
      <c r="A125" s="96">
        <v>122</v>
      </c>
      <c r="B125" s="39"/>
      <c r="C125" s="40"/>
      <c r="D125" s="103"/>
      <c r="E125" s="104">
        <f t="shared" si="26"/>
        <v>0</v>
      </c>
      <c r="F125" s="97">
        <f t="shared" si="27"/>
        <v>114</v>
      </c>
      <c r="G125" s="98"/>
      <c r="H125" s="99"/>
      <c r="I125" s="100" t="str">
        <f>IF(H125="","",VLOOKUP(H125,H$166:I$180,2))</f>
        <v/>
      </c>
      <c r="J125" s="99"/>
      <c r="K125" s="100" t="str">
        <f t="shared" si="36"/>
        <v/>
      </c>
      <c r="L125" s="99"/>
      <c r="M125" s="100" t="str">
        <f>IF(L125="","",VLOOKUP(L125,L$166:M$180,2))</f>
        <v/>
      </c>
      <c r="N125" s="99"/>
      <c r="O125" s="100" t="str">
        <f>IF(N125="","",VLOOKUP(N125,N$166:O$180,2))</f>
        <v/>
      </c>
      <c r="P125" s="99"/>
      <c r="Q125" s="100" t="str">
        <f>IF(P125="","",VLOOKUP(P125,P$166:Q$180,2))</f>
        <v/>
      </c>
      <c r="R125" s="99"/>
      <c r="S125" s="100" t="str">
        <f>IF(R125="","",VLOOKUP(R125,R$166:S$180,2))</f>
        <v/>
      </c>
      <c r="T125" s="99"/>
      <c r="U125" s="100" t="str">
        <f t="shared" si="28"/>
        <v/>
      </c>
      <c r="V125" s="99"/>
      <c r="W125" s="100" t="str">
        <f>IF(V125="","",VLOOKUP(V125,V$166:W$180,2))</f>
        <v/>
      </c>
    </row>
    <row r="126" spans="1:23" ht="15.9" customHeight="1" x14ac:dyDescent="0.2">
      <c r="A126" s="96">
        <v>123</v>
      </c>
      <c r="B126" s="39"/>
      <c r="C126" s="40"/>
      <c r="D126" s="103"/>
      <c r="E126" s="104">
        <f t="shared" si="26"/>
        <v>0</v>
      </c>
      <c r="F126" s="97">
        <f t="shared" si="27"/>
        <v>114</v>
      </c>
      <c r="G126" s="98"/>
      <c r="H126" s="99"/>
      <c r="I126" s="100" t="str">
        <f>IF(H126="","",VLOOKUP(H126,H$166:I$180,2))</f>
        <v/>
      </c>
      <c r="J126" s="99"/>
      <c r="K126" s="100" t="str">
        <f t="shared" si="36"/>
        <v/>
      </c>
      <c r="L126" s="99"/>
      <c r="M126" s="100" t="str">
        <f>IF(L126="","",VLOOKUP(L126,L$166:M$180,2))</f>
        <v/>
      </c>
      <c r="N126" s="99"/>
      <c r="O126" s="100" t="str">
        <f>IF(N126="","",VLOOKUP(N126,N$166:O$180,2))</f>
        <v/>
      </c>
      <c r="P126" s="99"/>
      <c r="Q126" s="100" t="str">
        <f>IF(P126="","",VLOOKUP(P126,P$166:Q$180,2))</f>
        <v/>
      </c>
      <c r="R126" s="99"/>
      <c r="S126" s="100" t="str">
        <f>IF(R126="","",VLOOKUP(R126,R$166:S$180,2))</f>
        <v/>
      </c>
      <c r="T126" s="99"/>
      <c r="U126" s="100" t="str">
        <f t="shared" si="28"/>
        <v/>
      </c>
      <c r="V126" s="99"/>
      <c r="W126" s="100" t="str">
        <f>IF(V126="","",VLOOKUP(V126,V$166:W$180,2))</f>
        <v/>
      </c>
    </row>
    <row r="127" spans="1:23" ht="15.9" customHeight="1" x14ac:dyDescent="0.2">
      <c r="A127" s="101">
        <v>124</v>
      </c>
      <c r="B127" s="39"/>
      <c r="C127" s="40"/>
      <c r="D127" s="103"/>
      <c r="E127" s="104">
        <f t="shared" si="26"/>
        <v>0</v>
      </c>
      <c r="F127" s="97">
        <f t="shared" si="27"/>
        <v>114</v>
      </c>
      <c r="G127" s="98"/>
      <c r="H127" s="99"/>
      <c r="I127" s="100" t="str">
        <f>IF(H127="","",VLOOKUP(H127,H$166:I$180,2))</f>
        <v/>
      </c>
      <c r="J127" s="99"/>
      <c r="K127" s="100" t="str">
        <f t="shared" si="36"/>
        <v/>
      </c>
      <c r="L127" s="99"/>
      <c r="M127" s="100" t="str">
        <f>IF(L127="","",VLOOKUP(L127,L$166:M$180,2))</f>
        <v/>
      </c>
      <c r="N127" s="99"/>
      <c r="O127" s="100" t="str">
        <f>IF(N127="","",VLOOKUP(N127,N$166:O$180,2))</f>
        <v/>
      </c>
      <c r="P127" s="99"/>
      <c r="Q127" s="100" t="str">
        <f>IF(P127="","",VLOOKUP(P127,P$166:Q$180,2))</f>
        <v/>
      </c>
      <c r="R127" s="99"/>
      <c r="S127" s="100" t="str">
        <f>IF(R127="","",VLOOKUP(R127,R$166:S$180,2))</f>
        <v/>
      </c>
      <c r="T127" s="99"/>
      <c r="U127" s="100" t="str">
        <f t="shared" si="28"/>
        <v/>
      </c>
      <c r="V127" s="99"/>
      <c r="W127" s="100" t="str">
        <f>IF(V127="","",VLOOKUP(V127,V$166:W$180,2))</f>
        <v/>
      </c>
    </row>
    <row r="128" spans="1:23" ht="15.9" customHeight="1" x14ac:dyDescent="0.2">
      <c r="A128" s="96">
        <v>125</v>
      </c>
      <c r="B128" s="39"/>
      <c r="C128" s="40"/>
      <c r="D128" s="103"/>
      <c r="E128" s="104">
        <f t="shared" si="26"/>
        <v>0</v>
      </c>
      <c r="F128" s="97">
        <f t="shared" si="27"/>
        <v>114</v>
      </c>
      <c r="G128" s="98"/>
      <c r="H128" s="99"/>
      <c r="I128" s="100" t="str">
        <f>IF(H128="","",VLOOKUP(H128,H$166:I$180,2))</f>
        <v/>
      </c>
      <c r="J128" s="99"/>
      <c r="K128" s="100" t="str">
        <f t="shared" si="36"/>
        <v/>
      </c>
      <c r="L128" s="99"/>
      <c r="M128" s="100" t="str">
        <f>IF(L128="","",VLOOKUP(L128,L$166:M$180,2))</f>
        <v/>
      </c>
      <c r="N128" s="99"/>
      <c r="O128" s="100" t="str">
        <f>IF(N128="","",VLOOKUP(N128,N$166:O$180,2))</f>
        <v/>
      </c>
      <c r="P128" s="99"/>
      <c r="Q128" s="100" t="str">
        <f>IF(P128="","",VLOOKUP(P128,P$166:Q$180,2))</f>
        <v/>
      </c>
      <c r="R128" s="99"/>
      <c r="S128" s="100" t="str">
        <f>IF(R128="","",VLOOKUP(R128,R$166:S$180,2))</f>
        <v/>
      </c>
      <c r="T128" s="99"/>
      <c r="U128" s="100" t="str">
        <f t="shared" si="28"/>
        <v/>
      </c>
      <c r="V128" s="99"/>
      <c r="W128" s="100" t="str">
        <f>IF(V128="","",VLOOKUP(V128,V$166:W$180,2))</f>
        <v/>
      </c>
    </row>
    <row r="129" spans="1:23" ht="15.9" customHeight="1" x14ac:dyDescent="0.2">
      <c r="A129" s="96">
        <v>126</v>
      </c>
      <c r="B129" s="39"/>
      <c r="C129" s="40"/>
      <c r="D129" s="103"/>
      <c r="E129" s="104">
        <f t="shared" si="26"/>
        <v>0</v>
      </c>
      <c r="F129" s="97">
        <f t="shared" si="27"/>
        <v>114</v>
      </c>
      <c r="G129" s="98"/>
      <c r="H129" s="99"/>
      <c r="I129" s="100" t="str">
        <f>IF(H129="","",VLOOKUP(H129,H$166:I$180,2))</f>
        <v/>
      </c>
      <c r="J129" s="99"/>
      <c r="K129" s="100" t="str">
        <f t="shared" si="36"/>
        <v/>
      </c>
      <c r="L129" s="99"/>
      <c r="M129" s="100" t="str">
        <f>IF(L129="","",VLOOKUP(L129,L$166:M$180,2))</f>
        <v/>
      </c>
      <c r="N129" s="99"/>
      <c r="O129" s="100" t="str">
        <f>IF(N129="","",VLOOKUP(N129,N$166:O$180,2))</f>
        <v/>
      </c>
      <c r="P129" s="99"/>
      <c r="Q129" s="100" t="str">
        <f>IF(P129="","",VLOOKUP(P129,P$166:Q$180,2))</f>
        <v/>
      </c>
      <c r="R129" s="99"/>
      <c r="S129" s="100" t="str">
        <f>IF(R129="","",VLOOKUP(R129,R$166:S$180,2))</f>
        <v/>
      </c>
      <c r="T129" s="99"/>
      <c r="U129" s="100" t="str">
        <f t="shared" si="28"/>
        <v/>
      </c>
      <c r="V129" s="99"/>
      <c r="W129" s="100" t="str">
        <f>IF(V129="","",VLOOKUP(V129,V$166:W$180,2))</f>
        <v/>
      </c>
    </row>
    <row r="130" spans="1:23" ht="15.9" customHeight="1" x14ac:dyDescent="0.2">
      <c r="A130" s="101">
        <v>127</v>
      </c>
      <c r="B130" s="39"/>
      <c r="C130" s="40"/>
      <c r="D130" s="103"/>
      <c r="E130" s="104">
        <f t="shared" si="26"/>
        <v>0</v>
      </c>
      <c r="F130" s="97">
        <f t="shared" si="27"/>
        <v>114</v>
      </c>
      <c r="G130" s="98"/>
      <c r="H130" s="99"/>
      <c r="I130" s="100"/>
      <c r="J130" s="99"/>
      <c r="K130" s="100" t="str">
        <f t="shared" si="36"/>
        <v/>
      </c>
      <c r="L130" s="99"/>
      <c r="M130" s="100"/>
      <c r="N130" s="99"/>
      <c r="O130" s="100"/>
      <c r="P130" s="99"/>
      <c r="Q130" s="100"/>
      <c r="R130" s="99"/>
      <c r="S130" s="100"/>
      <c r="T130" s="99"/>
      <c r="U130" s="100" t="str">
        <f t="shared" si="28"/>
        <v/>
      </c>
      <c r="V130" s="99"/>
      <c r="W130" s="100"/>
    </row>
    <row r="131" spans="1:23" ht="15.9" customHeight="1" x14ac:dyDescent="0.2">
      <c r="A131" s="96">
        <v>128</v>
      </c>
      <c r="B131" s="39"/>
      <c r="C131" s="40"/>
      <c r="D131" s="103"/>
      <c r="E131" s="104">
        <f t="shared" si="26"/>
        <v>0</v>
      </c>
      <c r="F131" s="97">
        <f t="shared" si="27"/>
        <v>114</v>
      </c>
      <c r="G131" s="98"/>
      <c r="H131" s="99"/>
      <c r="I131" s="100"/>
      <c r="J131" s="99"/>
      <c r="K131" s="100" t="str">
        <f t="shared" si="36"/>
        <v/>
      </c>
      <c r="L131" s="99"/>
      <c r="M131" s="100"/>
      <c r="N131" s="99"/>
      <c r="O131" s="100"/>
      <c r="P131" s="99"/>
      <c r="Q131" s="100"/>
      <c r="R131" s="99"/>
      <c r="S131" s="100"/>
      <c r="T131" s="99"/>
      <c r="U131" s="100" t="str">
        <f t="shared" si="28"/>
        <v/>
      </c>
      <c r="V131" s="99"/>
      <c r="W131" s="100"/>
    </row>
    <row r="132" spans="1:23" ht="15.9" customHeight="1" x14ac:dyDescent="0.2">
      <c r="A132" s="96">
        <v>129</v>
      </c>
      <c r="B132" s="39"/>
      <c r="C132" s="40"/>
      <c r="D132" s="103"/>
      <c r="E132" s="104">
        <f t="shared" ref="E132:E163" si="44">SUM(G132,I132,K132,M132,O132,Q132,U132,W132,S132,)</f>
        <v>0</v>
      </c>
      <c r="F132" s="97">
        <f t="shared" ref="F132:F163" si="45">RANK(E132,$E$4:$E$163,0)</f>
        <v>114</v>
      </c>
      <c r="G132" s="98"/>
      <c r="H132" s="99"/>
      <c r="I132" s="100" t="str">
        <f t="shared" ref="I132:I163" si="46">IF(H132="","",VLOOKUP(H132,H$166:I$180,2))</f>
        <v/>
      </c>
      <c r="J132" s="99"/>
      <c r="K132" s="100" t="str">
        <f t="shared" si="36"/>
        <v/>
      </c>
      <c r="L132" s="99"/>
      <c r="M132" s="100" t="str">
        <f t="shared" ref="M132:M163" si="47">IF(L132="","",VLOOKUP(L132,L$166:M$180,2))</f>
        <v/>
      </c>
      <c r="N132" s="99"/>
      <c r="O132" s="100" t="str">
        <f t="shared" ref="O132:O163" si="48">IF(N132="","",VLOOKUP(N132,N$166:O$180,2))</f>
        <v/>
      </c>
      <c r="P132" s="99"/>
      <c r="Q132" s="100" t="str">
        <f t="shared" ref="Q132:Q163" si="49">IF(P132="","",VLOOKUP(P132,P$166:Q$180,2))</f>
        <v/>
      </c>
      <c r="R132" s="99"/>
      <c r="S132" s="100" t="str">
        <f t="shared" ref="S132:S163" si="50">IF(R132="","",VLOOKUP(R132,R$166:S$180,2))</f>
        <v/>
      </c>
      <c r="T132" s="99"/>
      <c r="U132" s="100" t="str">
        <f t="shared" ref="U132:U163" si="51">IF(T132="","",VLOOKUP(T132,T$166:U$180,2))</f>
        <v/>
      </c>
      <c r="V132" s="99"/>
      <c r="W132" s="100" t="str">
        <f t="shared" ref="W132:W163" si="52">IF(V132="","",VLOOKUP(V132,V$166:W$180,2))</f>
        <v/>
      </c>
    </row>
    <row r="133" spans="1:23" ht="15.9" customHeight="1" x14ac:dyDescent="0.2">
      <c r="A133" s="101">
        <v>130</v>
      </c>
      <c r="B133" s="39"/>
      <c r="C133" s="40"/>
      <c r="D133" s="103"/>
      <c r="E133" s="104">
        <f t="shared" si="44"/>
        <v>0</v>
      </c>
      <c r="F133" s="97">
        <f t="shared" si="45"/>
        <v>114</v>
      </c>
      <c r="G133" s="98"/>
      <c r="H133" s="99"/>
      <c r="I133" s="100" t="str">
        <f t="shared" si="46"/>
        <v/>
      </c>
      <c r="J133" s="99"/>
      <c r="K133" s="100" t="str">
        <f t="shared" si="36"/>
        <v/>
      </c>
      <c r="L133" s="99"/>
      <c r="M133" s="100" t="str">
        <f t="shared" si="47"/>
        <v/>
      </c>
      <c r="N133" s="99"/>
      <c r="O133" s="100" t="str">
        <f t="shared" si="48"/>
        <v/>
      </c>
      <c r="P133" s="99"/>
      <c r="Q133" s="100" t="str">
        <f t="shared" si="49"/>
        <v/>
      </c>
      <c r="R133" s="99"/>
      <c r="S133" s="100" t="str">
        <f t="shared" si="50"/>
        <v/>
      </c>
      <c r="T133" s="99"/>
      <c r="U133" s="100" t="str">
        <f t="shared" si="51"/>
        <v/>
      </c>
      <c r="V133" s="99"/>
      <c r="W133" s="100" t="str">
        <f t="shared" si="52"/>
        <v/>
      </c>
    </row>
    <row r="134" spans="1:23" ht="15.9" customHeight="1" x14ac:dyDescent="0.2">
      <c r="A134" s="96">
        <v>131</v>
      </c>
      <c r="B134" s="39"/>
      <c r="C134" s="40"/>
      <c r="D134" s="103"/>
      <c r="E134" s="104">
        <f t="shared" si="44"/>
        <v>0</v>
      </c>
      <c r="F134" s="97">
        <f t="shared" si="45"/>
        <v>114</v>
      </c>
      <c r="G134" s="98"/>
      <c r="H134" s="99"/>
      <c r="I134" s="100" t="str">
        <f t="shared" si="46"/>
        <v/>
      </c>
      <c r="J134" s="99"/>
      <c r="K134" s="100" t="str">
        <f t="shared" si="36"/>
        <v/>
      </c>
      <c r="L134" s="99"/>
      <c r="M134" s="100" t="str">
        <f t="shared" si="47"/>
        <v/>
      </c>
      <c r="N134" s="99"/>
      <c r="O134" s="100" t="str">
        <f t="shared" si="48"/>
        <v/>
      </c>
      <c r="P134" s="99"/>
      <c r="Q134" s="100" t="str">
        <f t="shared" si="49"/>
        <v/>
      </c>
      <c r="R134" s="99"/>
      <c r="S134" s="100" t="str">
        <f t="shared" si="50"/>
        <v/>
      </c>
      <c r="T134" s="99"/>
      <c r="U134" s="100" t="str">
        <f t="shared" si="51"/>
        <v/>
      </c>
      <c r="V134" s="99"/>
      <c r="W134" s="100" t="str">
        <f t="shared" si="52"/>
        <v/>
      </c>
    </row>
    <row r="135" spans="1:23" ht="15.9" customHeight="1" x14ac:dyDescent="0.2">
      <c r="A135" s="96">
        <v>132</v>
      </c>
      <c r="B135" s="39"/>
      <c r="C135" s="40"/>
      <c r="D135" s="103"/>
      <c r="E135" s="104">
        <f t="shared" si="44"/>
        <v>0</v>
      </c>
      <c r="F135" s="97">
        <f t="shared" si="45"/>
        <v>114</v>
      </c>
      <c r="G135" s="98"/>
      <c r="H135" s="99"/>
      <c r="I135" s="100" t="str">
        <f t="shared" si="46"/>
        <v/>
      </c>
      <c r="J135" s="99"/>
      <c r="K135" s="100" t="str">
        <f t="shared" si="36"/>
        <v/>
      </c>
      <c r="L135" s="99"/>
      <c r="M135" s="100" t="str">
        <f t="shared" si="47"/>
        <v/>
      </c>
      <c r="N135" s="99"/>
      <c r="O135" s="100" t="str">
        <f t="shared" si="48"/>
        <v/>
      </c>
      <c r="P135" s="99"/>
      <c r="Q135" s="100" t="str">
        <f t="shared" si="49"/>
        <v/>
      </c>
      <c r="R135" s="99"/>
      <c r="S135" s="100" t="str">
        <f t="shared" si="50"/>
        <v/>
      </c>
      <c r="T135" s="99"/>
      <c r="U135" s="100" t="str">
        <f t="shared" si="51"/>
        <v/>
      </c>
      <c r="V135" s="99"/>
      <c r="W135" s="100" t="str">
        <f t="shared" si="52"/>
        <v/>
      </c>
    </row>
    <row r="136" spans="1:23" ht="15.9" customHeight="1" x14ac:dyDescent="0.2">
      <c r="A136" s="101">
        <v>133</v>
      </c>
      <c r="B136" s="39"/>
      <c r="C136" s="40"/>
      <c r="D136" s="103"/>
      <c r="E136" s="104">
        <f t="shared" si="44"/>
        <v>0</v>
      </c>
      <c r="F136" s="97">
        <f t="shared" si="45"/>
        <v>114</v>
      </c>
      <c r="G136" s="98"/>
      <c r="H136" s="99"/>
      <c r="I136" s="100" t="str">
        <f t="shared" si="46"/>
        <v/>
      </c>
      <c r="J136" s="99"/>
      <c r="K136" s="100" t="str">
        <f t="shared" si="36"/>
        <v/>
      </c>
      <c r="L136" s="99"/>
      <c r="M136" s="100" t="str">
        <f t="shared" si="47"/>
        <v/>
      </c>
      <c r="N136" s="99"/>
      <c r="O136" s="100" t="str">
        <f t="shared" si="48"/>
        <v/>
      </c>
      <c r="P136" s="99"/>
      <c r="Q136" s="100" t="str">
        <f t="shared" si="49"/>
        <v/>
      </c>
      <c r="R136" s="99"/>
      <c r="S136" s="100" t="str">
        <f t="shared" si="50"/>
        <v/>
      </c>
      <c r="T136" s="99"/>
      <c r="U136" s="100" t="str">
        <f t="shared" si="51"/>
        <v/>
      </c>
      <c r="V136" s="99"/>
      <c r="W136" s="100" t="str">
        <f t="shared" si="52"/>
        <v/>
      </c>
    </row>
    <row r="137" spans="1:23" ht="15.9" customHeight="1" x14ac:dyDescent="0.2">
      <c r="A137" s="96">
        <v>134</v>
      </c>
      <c r="B137" s="39"/>
      <c r="C137" s="40"/>
      <c r="D137" s="103"/>
      <c r="E137" s="104">
        <f t="shared" si="44"/>
        <v>0</v>
      </c>
      <c r="F137" s="97">
        <f t="shared" si="45"/>
        <v>114</v>
      </c>
      <c r="G137" s="98"/>
      <c r="H137" s="99"/>
      <c r="I137" s="100" t="str">
        <f t="shared" si="46"/>
        <v/>
      </c>
      <c r="J137" s="99"/>
      <c r="K137" s="100" t="str">
        <f t="shared" si="36"/>
        <v/>
      </c>
      <c r="L137" s="99"/>
      <c r="M137" s="100" t="str">
        <f t="shared" si="47"/>
        <v/>
      </c>
      <c r="N137" s="99"/>
      <c r="O137" s="100" t="str">
        <f t="shared" si="48"/>
        <v/>
      </c>
      <c r="P137" s="99"/>
      <c r="Q137" s="100" t="str">
        <f t="shared" si="49"/>
        <v/>
      </c>
      <c r="R137" s="99"/>
      <c r="S137" s="100" t="str">
        <f t="shared" si="50"/>
        <v/>
      </c>
      <c r="T137" s="99"/>
      <c r="U137" s="100" t="str">
        <f t="shared" si="51"/>
        <v/>
      </c>
      <c r="V137" s="99"/>
      <c r="W137" s="100" t="str">
        <f t="shared" si="52"/>
        <v/>
      </c>
    </row>
    <row r="138" spans="1:23" ht="15.9" customHeight="1" x14ac:dyDescent="0.2">
      <c r="A138" s="96">
        <v>135</v>
      </c>
      <c r="B138" s="36"/>
      <c r="C138" s="40"/>
      <c r="D138" s="103"/>
      <c r="E138" s="104">
        <f t="shared" si="44"/>
        <v>0</v>
      </c>
      <c r="F138" s="97">
        <f t="shared" si="45"/>
        <v>114</v>
      </c>
      <c r="G138" s="98"/>
      <c r="H138" s="99"/>
      <c r="I138" s="100" t="str">
        <f t="shared" si="46"/>
        <v/>
      </c>
      <c r="J138" s="99"/>
      <c r="K138" s="100" t="str">
        <f t="shared" si="36"/>
        <v/>
      </c>
      <c r="L138" s="99"/>
      <c r="M138" s="100" t="str">
        <f t="shared" si="47"/>
        <v/>
      </c>
      <c r="N138" s="99"/>
      <c r="O138" s="100" t="str">
        <f t="shared" si="48"/>
        <v/>
      </c>
      <c r="P138" s="99"/>
      <c r="Q138" s="100" t="str">
        <f t="shared" si="49"/>
        <v/>
      </c>
      <c r="R138" s="99"/>
      <c r="S138" s="100" t="str">
        <f t="shared" si="50"/>
        <v/>
      </c>
      <c r="T138" s="99"/>
      <c r="U138" s="100" t="str">
        <f t="shared" si="51"/>
        <v/>
      </c>
      <c r="V138" s="99"/>
      <c r="W138" s="100" t="str">
        <f t="shared" si="52"/>
        <v/>
      </c>
    </row>
    <row r="139" spans="1:23" ht="15.9" customHeight="1" x14ac:dyDescent="0.2">
      <c r="A139" s="101">
        <v>136</v>
      </c>
      <c r="B139" s="39"/>
      <c r="C139" s="40"/>
      <c r="D139" s="103"/>
      <c r="E139" s="104">
        <f t="shared" si="44"/>
        <v>0</v>
      </c>
      <c r="F139" s="97">
        <f t="shared" si="45"/>
        <v>114</v>
      </c>
      <c r="G139" s="98"/>
      <c r="H139" s="99"/>
      <c r="I139" s="100" t="str">
        <f t="shared" si="46"/>
        <v/>
      </c>
      <c r="J139" s="99"/>
      <c r="K139" s="100" t="str">
        <f t="shared" si="36"/>
        <v/>
      </c>
      <c r="L139" s="99"/>
      <c r="M139" s="100" t="str">
        <f t="shared" si="47"/>
        <v/>
      </c>
      <c r="N139" s="99"/>
      <c r="O139" s="100" t="str">
        <f t="shared" si="48"/>
        <v/>
      </c>
      <c r="P139" s="99"/>
      <c r="Q139" s="100" t="str">
        <f t="shared" si="49"/>
        <v/>
      </c>
      <c r="R139" s="99"/>
      <c r="S139" s="100" t="str">
        <f t="shared" si="50"/>
        <v/>
      </c>
      <c r="T139" s="99"/>
      <c r="U139" s="100" t="str">
        <f t="shared" si="51"/>
        <v/>
      </c>
      <c r="V139" s="99"/>
      <c r="W139" s="100" t="str">
        <f t="shared" si="52"/>
        <v/>
      </c>
    </row>
    <row r="140" spans="1:23" ht="15.9" customHeight="1" x14ac:dyDescent="0.2">
      <c r="A140" s="96">
        <v>137</v>
      </c>
      <c r="B140" s="39"/>
      <c r="C140" s="40"/>
      <c r="D140" s="103"/>
      <c r="E140" s="104">
        <f t="shared" si="44"/>
        <v>0</v>
      </c>
      <c r="F140" s="97">
        <f t="shared" si="45"/>
        <v>114</v>
      </c>
      <c r="G140" s="98"/>
      <c r="H140" s="99"/>
      <c r="I140" s="100" t="str">
        <f t="shared" si="46"/>
        <v/>
      </c>
      <c r="J140" s="99"/>
      <c r="K140" s="100" t="str">
        <f t="shared" si="36"/>
        <v/>
      </c>
      <c r="L140" s="99"/>
      <c r="M140" s="100" t="str">
        <f t="shared" si="47"/>
        <v/>
      </c>
      <c r="N140" s="99"/>
      <c r="O140" s="100" t="str">
        <f t="shared" si="48"/>
        <v/>
      </c>
      <c r="P140" s="99"/>
      <c r="Q140" s="100" t="str">
        <f t="shared" si="49"/>
        <v/>
      </c>
      <c r="R140" s="99"/>
      <c r="S140" s="100" t="str">
        <f t="shared" si="50"/>
        <v/>
      </c>
      <c r="T140" s="99"/>
      <c r="U140" s="100" t="str">
        <f t="shared" si="51"/>
        <v/>
      </c>
      <c r="V140" s="99"/>
      <c r="W140" s="100" t="str">
        <f t="shared" si="52"/>
        <v/>
      </c>
    </row>
    <row r="141" spans="1:23" ht="15.9" customHeight="1" x14ac:dyDescent="0.2">
      <c r="A141" s="96">
        <v>138</v>
      </c>
      <c r="B141" s="39"/>
      <c r="C141" s="40"/>
      <c r="D141" s="103"/>
      <c r="E141" s="104">
        <f t="shared" si="44"/>
        <v>0</v>
      </c>
      <c r="F141" s="97">
        <f t="shared" si="45"/>
        <v>114</v>
      </c>
      <c r="G141" s="98"/>
      <c r="H141" s="99"/>
      <c r="I141" s="100" t="str">
        <f t="shared" si="46"/>
        <v/>
      </c>
      <c r="J141" s="99"/>
      <c r="K141" s="100" t="str">
        <f t="shared" si="36"/>
        <v/>
      </c>
      <c r="L141" s="99"/>
      <c r="M141" s="100" t="str">
        <f t="shared" si="47"/>
        <v/>
      </c>
      <c r="N141" s="99"/>
      <c r="O141" s="100" t="str">
        <f t="shared" si="48"/>
        <v/>
      </c>
      <c r="P141" s="99"/>
      <c r="Q141" s="100" t="str">
        <f t="shared" si="49"/>
        <v/>
      </c>
      <c r="R141" s="99"/>
      <c r="S141" s="100" t="str">
        <f t="shared" si="50"/>
        <v/>
      </c>
      <c r="T141" s="99"/>
      <c r="U141" s="100" t="str">
        <f t="shared" si="51"/>
        <v/>
      </c>
      <c r="V141" s="99"/>
      <c r="W141" s="100" t="str">
        <f t="shared" si="52"/>
        <v/>
      </c>
    </row>
    <row r="142" spans="1:23" ht="15.9" customHeight="1" x14ac:dyDescent="0.2">
      <c r="A142" s="101">
        <v>139</v>
      </c>
      <c r="B142" s="39"/>
      <c r="C142" s="40"/>
      <c r="D142" s="103"/>
      <c r="E142" s="104">
        <f t="shared" si="44"/>
        <v>0</v>
      </c>
      <c r="F142" s="97">
        <f t="shared" si="45"/>
        <v>114</v>
      </c>
      <c r="G142" s="98"/>
      <c r="H142" s="99"/>
      <c r="I142" s="100" t="str">
        <f t="shared" si="46"/>
        <v/>
      </c>
      <c r="J142" s="99"/>
      <c r="K142" s="100" t="str">
        <f t="shared" si="36"/>
        <v/>
      </c>
      <c r="L142" s="99"/>
      <c r="M142" s="100" t="str">
        <f t="shared" si="47"/>
        <v/>
      </c>
      <c r="N142" s="99"/>
      <c r="O142" s="100" t="str">
        <f t="shared" si="48"/>
        <v/>
      </c>
      <c r="P142" s="99"/>
      <c r="Q142" s="100" t="str">
        <f t="shared" si="49"/>
        <v/>
      </c>
      <c r="R142" s="99"/>
      <c r="S142" s="100" t="str">
        <f t="shared" si="50"/>
        <v/>
      </c>
      <c r="T142" s="99"/>
      <c r="U142" s="100" t="str">
        <f t="shared" si="51"/>
        <v/>
      </c>
      <c r="V142" s="99"/>
      <c r="W142" s="100" t="str">
        <f t="shared" si="52"/>
        <v/>
      </c>
    </row>
    <row r="143" spans="1:23" ht="15.9" customHeight="1" x14ac:dyDescent="0.2">
      <c r="A143" s="96">
        <v>140</v>
      </c>
      <c r="B143" s="36"/>
      <c r="C143" s="40"/>
      <c r="D143" s="103"/>
      <c r="E143" s="104">
        <f t="shared" si="44"/>
        <v>0</v>
      </c>
      <c r="F143" s="97">
        <f t="shared" si="45"/>
        <v>114</v>
      </c>
      <c r="G143" s="98"/>
      <c r="H143" s="99"/>
      <c r="I143" s="100" t="str">
        <f t="shared" si="46"/>
        <v/>
      </c>
      <c r="J143" s="99"/>
      <c r="K143" s="100" t="str">
        <f t="shared" si="36"/>
        <v/>
      </c>
      <c r="L143" s="99"/>
      <c r="M143" s="100" t="str">
        <f t="shared" si="47"/>
        <v/>
      </c>
      <c r="N143" s="99"/>
      <c r="O143" s="100" t="str">
        <f t="shared" si="48"/>
        <v/>
      </c>
      <c r="P143" s="99"/>
      <c r="Q143" s="100" t="str">
        <f t="shared" si="49"/>
        <v/>
      </c>
      <c r="R143" s="99"/>
      <c r="S143" s="100" t="str">
        <f t="shared" si="50"/>
        <v/>
      </c>
      <c r="T143" s="99"/>
      <c r="U143" s="100" t="str">
        <f t="shared" si="51"/>
        <v/>
      </c>
      <c r="V143" s="99"/>
      <c r="W143" s="100" t="str">
        <f t="shared" si="52"/>
        <v/>
      </c>
    </row>
    <row r="144" spans="1:23" ht="15.9" customHeight="1" x14ac:dyDescent="0.2">
      <c r="A144" s="96">
        <v>141</v>
      </c>
      <c r="B144" s="36"/>
      <c r="C144" s="40"/>
      <c r="D144" s="103"/>
      <c r="E144" s="104">
        <f t="shared" si="44"/>
        <v>0</v>
      </c>
      <c r="F144" s="97">
        <f t="shared" si="45"/>
        <v>114</v>
      </c>
      <c r="G144" s="98"/>
      <c r="H144" s="99"/>
      <c r="I144" s="100" t="str">
        <f t="shared" si="46"/>
        <v/>
      </c>
      <c r="J144" s="99"/>
      <c r="K144" s="100" t="str">
        <f t="shared" si="36"/>
        <v/>
      </c>
      <c r="L144" s="99"/>
      <c r="M144" s="100" t="str">
        <f t="shared" si="47"/>
        <v/>
      </c>
      <c r="N144" s="99"/>
      <c r="O144" s="100" t="str">
        <f t="shared" si="48"/>
        <v/>
      </c>
      <c r="P144" s="99"/>
      <c r="Q144" s="100" t="str">
        <f t="shared" si="49"/>
        <v/>
      </c>
      <c r="R144" s="99"/>
      <c r="S144" s="100" t="str">
        <f t="shared" si="50"/>
        <v/>
      </c>
      <c r="T144" s="99"/>
      <c r="U144" s="100" t="str">
        <f t="shared" si="51"/>
        <v/>
      </c>
      <c r="V144" s="99"/>
      <c r="W144" s="100" t="str">
        <f t="shared" si="52"/>
        <v/>
      </c>
    </row>
    <row r="145" spans="1:23" ht="15.9" customHeight="1" x14ac:dyDescent="0.2">
      <c r="A145" s="101">
        <v>142</v>
      </c>
      <c r="B145" s="36"/>
      <c r="C145" s="40"/>
      <c r="D145" s="103"/>
      <c r="E145" s="104">
        <f t="shared" si="44"/>
        <v>0</v>
      </c>
      <c r="F145" s="97">
        <f t="shared" si="45"/>
        <v>114</v>
      </c>
      <c r="G145" s="98"/>
      <c r="H145" s="99"/>
      <c r="I145" s="100" t="str">
        <f t="shared" si="46"/>
        <v/>
      </c>
      <c r="J145" s="99"/>
      <c r="K145" s="100" t="str">
        <f t="shared" si="36"/>
        <v/>
      </c>
      <c r="L145" s="99"/>
      <c r="M145" s="100" t="str">
        <f t="shared" si="47"/>
        <v/>
      </c>
      <c r="N145" s="99"/>
      <c r="O145" s="100" t="str">
        <f t="shared" si="48"/>
        <v/>
      </c>
      <c r="P145" s="99"/>
      <c r="Q145" s="100" t="str">
        <f t="shared" si="49"/>
        <v/>
      </c>
      <c r="R145" s="99"/>
      <c r="S145" s="100" t="str">
        <f t="shared" si="50"/>
        <v/>
      </c>
      <c r="T145" s="99"/>
      <c r="U145" s="100" t="str">
        <f t="shared" si="51"/>
        <v/>
      </c>
      <c r="V145" s="99"/>
      <c r="W145" s="100" t="str">
        <f t="shared" si="52"/>
        <v/>
      </c>
    </row>
    <row r="146" spans="1:23" ht="15.9" customHeight="1" x14ac:dyDescent="0.2">
      <c r="A146" s="96">
        <v>143</v>
      </c>
      <c r="B146" s="36"/>
      <c r="C146" s="40"/>
      <c r="D146" s="103"/>
      <c r="E146" s="104">
        <f t="shared" si="44"/>
        <v>0</v>
      </c>
      <c r="F146" s="97">
        <f t="shared" si="45"/>
        <v>114</v>
      </c>
      <c r="G146" s="98"/>
      <c r="H146" s="99"/>
      <c r="I146" s="100" t="str">
        <f t="shared" si="46"/>
        <v/>
      </c>
      <c r="J146" s="99"/>
      <c r="K146" s="100" t="str">
        <f t="shared" si="36"/>
        <v/>
      </c>
      <c r="L146" s="99"/>
      <c r="M146" s="100" t="str">
        <f t="shared" si="47"/>
        <v/>
      </c>
      <c r="N146" s="99"/>
      <c r="O146" s="100" t="str">
        <f t="shared" si="48"/>
        <v/>
      </c>
      <c r="P146" s="99"/>
      <c r="Q146" s="100" t="str">
        <f t="shared" si="49"/>
        <v/>
      </c>
      <c r="R146" s="99"/>
      <c r="S146" s="100" t="str">
        <f t="shared" si="50"/>
        <v/>
      </c>
      <c r="T146" s="99"/>
      <c r="U146" s="100" t="str">
        <f t="shared" si="51"/>
        <v/>
      </c>
      <c r="V146" s="99"/>
      <c r="W146" s="100" t="str">
        <f t="shared" si="52"/>
        <v/>
      </c>
    </row>
    <row r="147" spans="1:23" ht="15.9" customHeight="1" x14ac:dyDescent="0.2">
      <c r="A147" s="96">
        <v>144</v>
      </c>
      <c r="B147" s="36"/>
      <c r="C147" s="40"/>
      <c r="D147" s="103"/>
      <c r="E147" s="104">
        <f t="shared" si="44"/>
        <v>0</v>
      </c>
      <c r="F147" s="97">
        <f t="shared" si="45"/>
        <v>114</v>
      </c>
      <c r="G147" s="98"/>
      <c r="H147" s="99"/>
      <c r="I147" s="100" t="str">
        <f t="shared" si="46"/>
        <v/>
      </c>
      <c r="J147" s="99"/>
      <c r="K147" s="100" t="str">
        <f t="shared" si="36"/>
        <v/>
      </c>
      <c r="L147" s="99"/>
      <c r="M147" s="100" t="str">
        <f t="shared" si="47"/>
        <v/>
      </c>
      <c r="N147" s="99"/>
      <c r="O147" s="100" t="str">
        <f t="shared" si="48"/>
        <v/>
      </c>
      <c r="P147" s="99"/>
      <c r="Q147" s="100" t="str">
        <f t="shared" si="49"/>
        <v/>
      </c>
      <c r="R147" s="99"/>
      <c r="S147" s="100" t="str">
        <f t="shared" si="50"/>
        <v/>
      </c>
      <c r="T147" s="99"/>
      <c r="U147" s="100" t="str">
        <f t="shared" si="51"/>
        <v/>
      </c>
      <c r="V147" s="99"/>
      <c r="W147" s="100" t="str">
        <f t="shared" si="52"/>
        <v/>
      </c>
    </row>
    <row r="148" spans="1:23" ht="15.9" customHeight="1" x14ac:dyDescent="0.2">
      <c r="A148" s="101">
        <v>145</v>
      </c>
      <c r="B148" s="39"/>
      <c r="C148" s="40"/>
      <c r="D148" s="103"/>
      <c r="E148" s="104">
        <f t="shared" si="44"/>
        <v>0</v>
      </c>
      <c r="F148" s="97">
        <f t="shared" si="45"/>
        <v>114</v>
      </c>
      <c r="G148" s="98"/>
      <c r="H148" s="99"/>
      <c r="I148" s="100" t="str">
        <f t="shared" si="46"/>
        <v/>
      </c>
      <c r="J148" s="99"/>
      <c r="K148" s="100" t="str">
        <f t="shared" si="36"/>
        <v/>
      </c>
      <c r="L148" s="99"/>
      <c r="M148" s="100" t="str">
        <f t="shared" si="47"/>
        <v/>
      </c>
      <c r="N148" s="99"/>
      <c r="O148" s="100" t="str">
        <f t="shared" si="48"/>
        <v/>
      </c>
      <c r="P148" s="99"/>
      <c r="Q148" s="100" t="str">
        <f t="shared" si="49"/>
        <v/>
      </c>
      <c r="R148" s="99"/>
      <c r="S148" s="100" t="str">
        <f t="shared" si="50"/>
        <v/>
      </c>
      <c r="T148" s="99"/>
      <c r="U148" s="100" t="str">
        <f t="shared" si="51"/>
        <v/>
      </c>
      <c r="V148" s="99"/>
      <c r="W148" s="100" t="str">
        <f t="shared" si="52"/>
        <v/>
      </c>
    </row>
    <row r="149" spans="1:23" ht="15.9" customHeight="1" x14ac:dyDescent="0.2">
      <c r="A149" s="96">
        <v>146</v>
      </c>
      <c r="B149" s="39"/>
      <c r="C149" s="40"/>
      <c r="D149" s="103"/>
      <c r="E149" s="104">
        <f t="shared" si="44"/>
        <v>0</v>
      </c>
      <c r="F149" s="97">
        <f t="shared" si="45"/>
        <v>114</v>
      </c>
      <c r="G149" s="98"/>
      <c r="H149" s="99"/>
      <c r="I149" s="100" t="str">
        <f t="shared" si="46"/>
        <v/>
      </c>
      <c r="J149" s="99"/>
      <c r="K149" s="100" t="str">
        <f t="shared" si="36"/>
        <v/>
      </c>
      <c r="L149" s="99"/>
      <c r="M149" s="100" t="str">
        <f t="shared" si="47"/>
        <v/>
      </c>
      <c r="N149" s="99"/>
      <c r="O149" s="100" t="str">
        <f t="shared" si="48"/>
        <v/>
      </c>
      <c r="P149" s="99"/>
      <c r="Q149" s="100" t="str">
        <f t="shared" si="49"/>
        <v/>
      </c>
      <c r="R149" s="99"/>
      <c r="S149" s="100" t="str">
        <f t="shared" si="50"/>
        <v/>
      </c>
      <c r="T149" s="99"/>
      <c r="U149" s="100" t="str">
        <f t="shared" si="51"/>
        <v/>
      </c>
      <c r="V149" s="99"/>
      <c r="W149" s="100" t="str">
        <f t="shared" si="52"/>
        <v/>
      </c>
    </row>
    <row r="150" spans="1:23" ht="15.9" customHeight="1" x14ac:dyDescent="0.2">
      <c r="A150" s="96">
        <v>147</v>
      </c>
      <c r="B150" s="39"/>
      <c r="C150" s="40"/>
      <c r="D150" s="103"/>
      <c r="E150" s="104">
        <f t="shared" si="44"/>
        <v>0</v>
      </c>
      <c r="F150" s="97">
        <f t="shared" si="45"/>
        <v>114</v>
      </c>
      <c r="G150" s="98"/>
      <c r="H150" s="99"/>
      <c r="I150" s="100" t="str">
        <f t="shared" si="46"/>
        <v/>
      </c>
      <c r="J150" s="99"/>
      <c r="K150" s="100" t="str">
        <f t="shared" si="36"/>
        <v/>
      </c>
      <c r="L150" s="99"/>
      <c r="M150" s="100" t="str">
        <f t="shared" si="47"/>
        <v/>
      </c>
      <c r="N150" s="99"/>
      <c r="O150" s="100" t="str">
        <f t="shared" si="48"/>
        <v/>
      </c>
      <c r="P150" s="99"/>
      <c r="Q150" s="100" t="str">
        <f t="shared" si="49"/>
        <v/>
      </c>
      <c r="R150" s="99"/>
      <c r="S150" s="100" t="str">
        <f t="shared" si="50"/>
        <v/>
      </c>
      <c r="T150" s="99"/>
      <c r="U150" s="100" t="str">
        <f t="shared" si="51"/>
        <v/>
      </c>
      <c r="V150" s="99"/>
      <c r="W150" s="100" t="str">
        <f t="shared" si="52"/>
        <v/>
      </c>
    </row>
    <row r="151" spans="1:23" ht="15.9" customHeight="1" x14ac:dyDescent="0.2">
      <c r="A151" s="101">
        <v>148</v>
      </c>
      <c r="B151" s="39"/>
      <c r="C151" s="40"/>
      <c r="D151" s="103"/>
      <c r="E151" s="104">
        <f t="shared" si="44"/>
        <v>0</v>
      </c>
      <c r="F151" s="97">
        <f t="shared" si="45"/>
        <v>114</v>
      </c>
      <c r="G151" s="98"/>
      <c r="H151" s="99"/>
      <c r="I151" s="100" t="str">
        <f t="shared" si="46"/>
        <v/>
      </c>
      <c r="J151" s="99"/>
      <c r="K151" s="100" t="str">
        <f t="shared" si="36"/>
        <v/>
      </c>
      <c r="L151" s="99"/>
      <c r="M151" s="100" t="str">
        <f t="shared" si="47"/>
        <v/>
      </c>
      <c r="N151" s="99"/>
      <c r="O151" s="100" t="str">
        <f t="shared" si="48"/>
        <v/>
      </c>
      <c r="P151" s="99"/>
      <c r="Q151" s="100" t="str">
        <f t="shared" si="49"/>
        <v/>
      </c>
      <c r="R151" s="99"/>
      <c r="S151" s="100" t="str">
        <f t="shared" si="50"/>
        <v/>
      </c>
      <c r="T151" s="99"/>
      <c r="U151" s="100" t="str">
        <f t="shared" si="51"/>
        <v/>
      </c>
      <c r="V151" s="99"/>
      <c r="W151" s="100" t="str">
        <f t="shared" si="52"/>
        <v/>
      </c>
    </row>
    <row r="152" spans="1:23" ht="15.9" customHeight="1" x14ac:dyDescent="0.2">
      <c r="A152" s="96">
        <v>149</v>
      </c>
      <c r="B152" s="39"/>
      <c r="C152" s="40"/>
      <c r="D152" s="103"/>
      <c r="E152" s="104">
        <f t="shared" si="44"/>
        <v>0</v>
      </c>
      <c r="F152" s="97">
        <f t="shared" si="45"/>
        <v>114</v>
      </c>
      <c r="G152" s="98"/>
      <c r="H152" s="99"/>
      <c r="I152" s="100" t="str">
        <f t="shared" si="46"/>
        <v/>
      </c>
      <c r="J152" s="99"/>
      <c r="K152" s="100" t="str">
        <f t="shared" si="36"/>
        <v/>
      </c>
      <c r="L152" s="99"/>
      <c r="M152" s="100" t="str">
        <f t="shared" si="47"/>
        <v/>
      </c>
      <c r="N152" s="99"/>
      <c r="O152" s="100" t="str">
        <f t="shared" si="48"/>
        <v/>
      </c>
      <c r="P152" s="99"/>
      <c r="Q152" s="100" t="str">
        <f t="shared" si="49"/>
        <v/>
      </c>
      <c r="R152" s="99"/>
      <c r="S152" s="100" t="str">
        <f t="shared" si="50"/>
        <v/>
      </c>
      <c r="T152" s="99"/>
      <c r="U152" s="100" t="str">
        <f t="shared" si="51"/>
        <v/>
      </c>
      <c r="V152" s="99"/>
      <c r="W152" s="100" t="str">
        <f t="shared" si="52"/>
        <v/>
      </c>
    </row>
    <row r="153" spans="1:23" ht="15.9" customHeight="1" x14ac:dyDescent="0.2">
      <c r="A153" s="96">
        <v>150</v>
      </c>
      <c r="B153" s="39"/>
      <c r="C153" s="40"/>
      <c r="D153" s="103"/>
      <c r="E153" s="104">
        <f t="shared" si="44"/>
        <v>0</v>
      </c>
      <c r="F153" s="97">
        <f t="shared" si="45"/>
        <v>114</v>
      </c>
      <c r="G153" s="98"/>
      <c r="H153" s="99"/>
      <c r="I153" s="100" t="str">
        <f t="shared" si="46"/>
        <v/>
      </c>
      <c r="J153" s="99"/>
      <c r="K153" s="100" t="str">
        <f t="shared" si="36"/>
        <v/>
      </c>
      <c r="L153" s="99"/>
      <c r="M153" s="100" t="str">
        <f t="shared" si="47"/>
        <v/>
      </c>
      <c r="N153" s="99"/>
      <c r="O153" s="100" t="str">
        <f t="shared" si="48"/>
        <v/>
      </c>
      <c r="P153" s="99"/>
      <c r="Q153" s="100" t="str">
        <f t="shared" si="49"/>
        <v/>
      </c>
      <c r="R153" s="99"/>
      <c r="S153" s="100" t="str">
        <f t="shared" si="50"/>
        <v/>
      </c>
      <c r="T153" s="99"/>
      <c r="U153" s="100" t="str">
        <f t="shared" si="51"/>
        <v/>
      </c>
      <c r="V153" s="99"/>
      <c r="W153" s="100" t="str">
        <f t="shared" si="52"/>
        <v/>
      </c>
    </row>
    <row r="154" spans="1:23" ht="15.9" customHeight="1" x14ac:dyDescent="0.2">
      <c r="A154" s="101">
        <v>151</v>
      </c>
      <c r="B154" s="39"/>
      <c r="C154" s="40"/>
      <c r="D154" s="103"/>
      <c r="E154" s="104">
        <f t="shared" si="44"/>
        <v>0</v>
      </c>
      <c r="F154" s="97">
        <f t="shared" si="45"/>
        <v>114</v>
      </c>
      <c r="G154" s="98"/>
      <c r="H154" s="99"/>
      <c r="I154" s="100" t="str">
        <f t="shared" si="46"/>
        <v/>
      </c>
      <c r="J154" s="99"/>
      <c r="K154" s="100" t="str">
        <f t="shared" si="36"/>
        <v/>
      </c>
      <c r="L154" s="99"/>
      <c r="M154" s="100" t="str">
        <f t="shared" si="47"/>
        <v/>
      </c>
      <c r="N154" s="99"/>
      <c r="O154" s="100" t="str">
        <f t="shared" si="48"/>
        <v/>
      </c>
      <c r="P154" s="99"/>
      <c r="Q154" s="100" t="str">
        <f t="shared" si="49"/>
        <v/>
      </c>
      <c r="R154" s="99"/>
      <c r="S154" s="100" t="str">
        <f t="shared" si="50"/>
        <v/>
      </c>
      <c r="T154" s="99"/>
      <c r="U154" s="100" t="str">
        <f t="shared" si="51"/>
        <v/>
      </c>
      <c r="V154" s="99"/>
      <c r="W154" s="100" t="str">
        <f t="shared" si="52"/>
        <v/>
      </c>
    </row>
    <row r="155" spans="1:23" ht="15.9" customHeight="1" x14ac:dyDescent="0.2">
      <c r="A155" s="96">
        <v>152</v>
      </c>
      <c r="B155" s="39"/>
      <c r="C155" s="40"/>
      <c r="D155" s="103"/>
      <c r="E155" s="104">
        <f t="shared" si="44"/>
        <v>0</v>
      </c>
      <c r="F155" s="97">
        <f t="shared" si="45"/>
        <v>114</v>
      </c>
      <c r="G155" s="98"/>
      <c r="H155" s="99"/>
      <c r="I155" s="100" t="str">
        <f t="shared" si="46"/>
        <v/>
      </c>
      <c r="J155" s="99"/>
      <c r="K155" s="100" t="str">
        <f t="shared" si="36"/>
        <v/>
      </c>
      <c r="L155" s="99"/>
      <c r="M155" s="100" t="str">
        <f t="shared" si="47"/>
        <v/>
      </c>
      <c r="N155" s="99"/>
      <c r="O155" s="100" t="str">
        <f t="shared" si="48"/>
        <v/>
      </c>
      <c r="P155" s="99"/>
      <c r="Q155" s="100" t="str">
        <f t="shared" si="49"/>
        <v/>
      </c>
      <c r="R155" s="99"/>
      <c r="S155" s="100" t="str">
        <f t="shared" si="50"/>
        <v/>
      </c>
      <c r="T155" s="99"/>
      <c r="U155" s="100" t="str">
        <f t="shared" si="51"/>
        <v/>
      </c>
      <c r="V155" s="99"/>
      <c r="W155" s="100" t="str">
        <f t="shared" si="52"/>
        <v/>
      </c>
    </row>
    <row r="156" spans="1:23" ht="15.9" customHeight="1" x14ac:dyDescent="0.2">
      <c r="A156" s="96">
        <v>153</v>
      </c>
      <c r="B156" s="39"/>
      <c r="C156" s="40"/>
      <c r="D156" s="103"/>
      <c r="E156" s="104">
        <f t="shared" si="44"/>
        <v>0</v>
      </c>
      <c r="F156" s="97">
        <f t="shared" si="45"/>
        <v>114</v>
      </c>
      <c r="G156" s="98"/>
      <c r="H156" s="99"/>
      <c r="I156" s="100" t="str">
        <f t="shared" si="46"/>
        <v/>
      </c>
      <c r="J156" s="99"/>
      <c r="K156" s="100" t="str">
        <f t="shared" ref="K156:K163" si="53">IF(J156="","",VLOOKUP(J156,J$166:K$180,2))</f>
        <v/>
      </c>
      <c r="L156" s="99"/>
      <c r="M156" s="100" t="str">
        <f t="shared" si="47"/>
        <v/>
      </c>
      <c r="N156" s="99"/>
      <c r="O156" s="100" t="str">
        <f t="shared" si="48"/>
        <v/>
      </c>
      <c r="P156" s="99"/>
      <c r="Q156" s="100" t="str">
        <f t="shared" si="49"/>
        <v/>
      </c>
      <c r="R156" s="99"/>
      <c r="S156" s="100" t="str">
        <f t="shared" si="50"/>
        <v/>
      </c>
      <c r="T156" s="99"/>
      <c r="U156" s="100" t="str">
        <f t="shared" si="51"/>
        <v/>
      </c>
      <c r="V156" s="99"/>
      <c r="W156" s="100" t="str">
        <f t="shared" si="52"/>
        <v/>
      </c>
    </row>
    <row r="157" spans="1:23" ht="15.9" customHeight="1" x14ac:dyDescent="0.2">
      <c r="A157" s="101">
        <v>154</v>
      </c>
      <c r="B157" s="39"/>
      <c r="C157" s="40"/>
      <c r="D157" s="103"/>
      <c r="E157" s="104">
        <f t="shared" si="44"/>
        <v>0</v>
      </c>
      <c r="F157" s="97">
        <f t="shared" si="45"/>
        <v>114</v>
      </c>
      <c r="G157" s="98"/>
      <c r="H157" s="99"/>
      <c r="I157" s="100" t="str">
        <f t="shared" si="46"/>
        <v/>
      </c>
      <c r="J157" s="99"/>
      <c r="K157" s="100" t="str">
        <f t="shared" si="53"/>
        <v/>
      </c>
      <c r="L157" s="99"/>
      <c r="M157" s="100" t="str">
        <f t="shared" si="47"/>
        <v/>
      </c>
      <c r="N157" s="99"/>
      <c r="O157" s="100" t="str">
        <f t="shared" si="48"/>
        <v/>
      </c>
      <c r="P157" s="99"/>
      <c r="Q157" s="100" t="str">
        <f t="shared" si="49"/>
        <v/>
      </c>
      <c r="R157" s="99"/>
      <c r="S157" s="100" t="str">
        <f t="shared" si="50"/>
        <v/>
      </c>
      <c r="T157" s="99"/>
      <c r="U157" s="100" t="str">
        <f t="shared" si="51"/>
        <v/>
      </c>
      <c r="V157" s="99"/>
      <c r="W157" s="100" t="str">
        <f t="shared" si="52"/>
        <v/>
      </c>
    </row>
    <row r="158" spans="1:23" ht="15.9" customHeight="1" x14ac:dyDescent="0.2">
      <c r="A158" s="96">
        <v>155</v>
      </c>
      <c r="B158" s="36"/>
      <c r="C158" s="40"/>
      <c r="D158" s="103"/>
      <c r="E158" s="104">
        <f t="shared" si="44"/>
        <v>0</v>
      </c>
      <c r="F158" s="97">
        <f t="shared" si="45"/>
        <v>114</v>
      </c>
      <c r="G158" s="98"/>
      <c r="H158" s="99"/>
      <c r="I158" s="100" t="str">
        <f t="shared" si="46"/>
        <v/>
      </c>
      <c r="J158" s="99"/>
      <c r="K158" s="100" t="str">
        <f t="shared" si="53"/>
        <v/>
      </c>
      <c r="L158" s="99"/>
      <c r="M158" s="100" t="str">
        <f t="shared" si="47"/>
        <v/>
      </c>
      <c r="N158" s="99"/>
      <c r="O158" s="100" t="str">
        <f t="shared" si="48"/>
        <v/>
      </c>
      <c r="P158" s="99"/>
      <c r="Q158" s="100" t="str">
        <f t="shared" si="49"/>
        <v/>
      </c>
      <c r="R158" s="99"/>
      <c r="S158" s="100" t="str">
        <f t="shared" si="50"/>
        <v/>
      </c>
      <c r="T158" s="99"/>
      <c r="U158" s="100" t="str">
        <f t="shared" si="51"/>
        <v/>
      </c>
      <c r="V158" s="99"/>
      <c r="W158" s="100" t="str">
        <f t="shared" si="52"/>
        <v/>
      </c>
    </row>
    <row r="159" spans="1:23" ht="15.9" customHeight="1" x14ac:dyDescent="0.2">
      <c r="A159" s="96">
        <v>156</v>
      </c>
      <c r="B159" s="36"/>
      <c r="C159" s="40"/>
      <c r="D159" s="103"/>
      <c r="E159" s="104">
        <f t="shared" si="44"/>
        <v>0</v>
      </c>
      <c r="F159" s="97">
        <f t="shared" si="45"/>
        <v>114</v>
      </c>
      <c r="G159" s="98"/>
      <c r="H159" s="99"/>
      <c r="I159" s="100" t="str">
        <f t="shared" si="46"/>
        <v/>
      </c>
      <c r="J159" s="99"/>
      <c r="K159" s="100" t="str">
        <f t="shared" si="53"/>
        <v/>
      </c>
      <c r="L159" s="99"/>
      <c r="M159" s="100" t="str">
        <f t="shared" si="47"/>
        <v/>
      </c>
      <c r="N159" s="99"/>
      <c r="O159" s="100" t="str">
        <f t="shared" si="48"/>
        <v/>
      </c>
      <c r="P159" s="99"/>
      <c r="Q159" s="100" t="str">
        <f t="shared" si="49"/>
        <v/>
      </c>
      <c r="R159" s="99"/>
      <c r="S159" s="100" t="str">
        <f t="shared" si="50"/>
        <v/>
      </c>
      <c r="T159" s="99"/>
      <c r="U159" s="100" t="str">
        <f t="shared" si="51"/>
        <v/>
      </c>
      <c r="V159" s="99"/>
      <c r="W159" s="100" t="str">
        <f t="shared" si="52"/>
        <v/>
      </c>
    </row>
    <row r="160" spans="1:23" ht="15.9" customHeight="1" x14ac:dyDescent="0.2">
      <c r="A160" s="101">
        <v>157</v>
      </c>
      <c r="B160" s="36"/>
      <c r="C160" s="40"/>
      <c r="D160" s="103"/>
      <c r="E160" s="104">
        <f t="shared" si="44"/>
        <v>0</v>
      </c>
      <c r="F160" s="97">
        <f t="shared" si="45"/>
        <v>114</v>
      </c>
      <c r="G160" s="98"/>
      <c r="H160" s="99"/>
      <c r="I160" s="100" t="str">
        <f t="shared" si="46"/>
        <v/>
      </c>
      <c r="J160" s="99"/>
      <c r="K160" s="100" t="str">
        <f t="shared" si="53"/>
        <v/>
      </c>
      <c r="L160" s="99"/>
      <c r="M160" s="100" t="str">
        <f t="shared" si="47"/>
        <v/>
      </c>
      <c r="N160" s="99"/>
      <c r="O160" s="100" t="str">
        <f t="shared" si="48"/>
        <v/>
      </c>
      <c r="P160" s="99"/>
      <c r="Q160" s="100" t="str">
        <f t="shared" si="49"/>
        <v/>
      </c>
      <c r="R160" s="99"/>
      <c r="S160" s="100" t="str">
        <f t="shared" si="50"/>
        <v/>
      </c>
      <c r="T160" s="99"/>
      <c r="U160" s="100" t="str">
        <f t="shared" si="51"/>
        <v/>
      </c>
      <c r="V160" s="99"/>
      <c r="W160" s="100" t="str">
        <f t="shared" si="52"/>
        <v/>
      </c>
    </row>
    <row r="161" spans="1:23" ht="15.9" customHeight="1" x14ac:dyDescent="0.2">
      <c r="A161" s="96">
        <v>158</v>
      </c>
      <c r="B161" s="36"/>
      <c r="C161" s="40"/>
      <c r="D161" s="103"/>
      <c r="E161" s="104">
        <f t="shared" si="44"/>
        <v>0</v>
      </c>
      <c r="F161" s="97">
        <f t="shared" si="45"/>
        <v>114</v>
      </c>
      <c r="G161" s="98"/>
      <c r="H161" s="99"/>
      <c r="I161" s="100" t="str">
        <f t="shared" si="46"/>
        <v/>
      </c>
      <c r="J161" s="99"/>
      <c r="K161" s="100" t="str">
        <f t="shared" si="53"/>
        <v/>
      </c>
      <c r="L161" s="99"/>
      <c r="M161" s="100" t="str">
        <f t="shared" si="47"/>
        <v/>
      </c>
      <c r="N161" s="99"/>
      <c r="O161" s="100" t="str">
        <f t="shared" si="48"/>
        <v/>
      </c>
      <c r="P161" s="99"/>
      <c r="Q161" s="100" t="str">
        <f t="shared" si="49"/>
        <v/>
      </c>
      <c r="R161" s="99"/>
      <c r="S161" s="100" t="str">
        <f t="shared" si="50"/>
        <v/>
      </c>
      <c r="T161" s="99"/>
      <c r="U161" s="100" t="str">
        <f t="shared" si="51"/>
        <v/>
      </c>
      <c r="V161" s="99"/>
      <c r="W161" s="100" t="str">
        <f t="shared" si="52"/>
        <v/>
      </c>
    </row>
    <row r="162" spans="1:23" ht="15.9" customHeight="1" x14ac:dyDescent="0.2">
      <c r="A162" s="96">
        <v>159</v>
      </c>
      <c r="B162" s="36"/>
      <c r="C162" s="40"/>
      <c r="D162" s="103"/>
      <c r="E162" s="104">
        <f t="shared" si="44"/>
        <v>0</v>
      </c>
      <c r="F162" s="97">
        <f t="shared" si="45"/>
        <v>114</v>
      </c>
      <c r="G162" s="98"/>
      <c r="H162" s="99"/>
      <c r="I162" s="100" t="str">
        <f t="shared" si="46"/>
        <v/>
      </c>
      <c r="J162" s="99"/>
      <c r="K162" s="100" t="str">
        <f t="shared" si="53"/>
        <v/>
      </c>
      <c r="L162" s="99"/>
      <c r="M162" s="100" t="str">
        <f t="shared" si="47"/>
        <v/>
      </c>
      <c r="N162" s="99"/>
      <c r="O162" s="100" t="str">
        <f t="shared" si="48"/>
        <v/>
      </c>
      <c r="P162" s="99"/>
      <c r="Q162" s="100" t="str">
        <f t="shared" si="49"/>
        <v/>
      </c>
      <c r="R162" s="99"/>
      <c r="S162" s="100" t="str">
        <f t="shared" si="50"/>
        <v/>
      </c>
      <c r="T162" s="99"/>
      <c r="U162" s="100" t="str">
        <f t="shared" si="51"/>
        <v/>
      </c>
      <c r="V162" s="99"/>
      <c r="W162" s="100" t="str">
        <f t="shared" si="52"/>
        <v/>
      </c>
    </row>
    <row r="163" spans="1:23" ht="15.9" customHeight="1" x14ac:dyDescent="0.2">
      <c r="A163" s="101">
        <v>160</v>
      </c>
      <c r="B163" s="36"/>
      <c r="C163" s="40"/>
      <c r="D163" s="103"/>
      <c r="E163" s="104">
        <f t="shared" si="44"/>
        <v>0</v>
      </c>
      <c r="F163" s="97">
        <f t="shared" si="45"/>
        <v>114</v>
      </c>
      <c r="G163" s="98"/>
      <c r="H163" s="99"/>
      <c r="I163" s="100" t="str">
        <f t="shared" si="46"/>
        <v/>
      </c>
      <c r="J163" s="99"/>
      <c r="K163" s="100" t="str">
        <f t="shared" si="53"/>
        <v/>
      </c>
      <c r="L163" s="99"/>
      <c r="M163" s="100" t="str">
        <f t="shared" si="47"/>
        <v/>
      </c>
      <c r="N163" s="99"/>
      <c r="O163" s="100" t="str">
        <f t="shared" si="48"/>
        <v/>
      </c>
      <c r="P163" s="99"/>
      <c r="Q163" s="100" t="str">
        <f t="shared" si="49"/>
        <v/>
      </c>
      <c r="R163" s="99"/>
      <c r="S163" s="100" t="str">
        <f t="shared" si="50"/>
        <v/>
      </c>
      <c r="T163" s="99"/>
      <c r="U163" s="100" t="str">
        <f t="shared" si="51"/>
        <v/>
      </c>
      <c r="V163" s="99"/>
      <c r="W163" s="100" t="str">
        <f t="shared" si="52"/>
        <v/>
      </c>
    </row>
    <row r="164" spans="1:23" ht="13.8" thickBot="1" x14ac:dyDescent="0.25">
      <c r="A164" s="106"/>
      <c r="C164" s="107"/>
    </row>
    <row r="165" spans="1:23" ht="78" customHeight="1" thickBot="1" x14ac:dyDescent="0.25">
      <c r="C165" s="107"/>
      <c r="H165" s="109" t="str">
        <f t="shared" ref="H165:W165" si="54">H3</f>
        <v>令和７年度ＩＨ予選</v>
      </c>
      <c r="I165" s="110" t="str">
        <f t="shared" si="54"/>
        <v>ポイント</v>
      </c>
      <c r="J165" s="111" t="str">
        <f t="shared" si="54"/>
        <v>令和７年度新人大会</v>
      </c>
      <c r="K165" s="110" t="str">
        <f t="shared" si="54"/>
        <v>ポイント</v>
      </c>
      <c r="L165" s="111" t="str">
        <f t="shared" si="54"/>
        <v>令和７年度強化練習会</v>
      </c>
      <c r="M165" s="110" t="str">
        <f t="shared" si="54"/>
        <v>ポイント</v>
      </c>
      <c r="N165" s="111" t="str">
        <f t="shared" si="54"/>
        <v>令和７年度全日本JrU18</v>
      </c>
      <c r="O165" s="112" t="str">
        <f t="shared" si="54"/>
        <v>ポイント</v>
      </c>
      <c r="P165" s="111" t="str">
        <f t="shared" si="54"/>
        <v>令和７年度全日本JrU16</v>
      </c>
      <c r="Q165" s="110" t="str">
        <f t="shared" si="54"/>
        <v>ポイント</v>
      </c>
      <c r="R165" s="111" t="str">
        <f t="shared" si="54"/>
        <v>令和７年度全日本JrU14</v>
      </c>
      <c r="S165" s="113" t="str">
        <f t="shared" si="54"/>
        <v>ポイント</v>
      </c>
      <c r="T165" s="111" t="str">
        <f t="shared" si="54"/>
        <v>令和７年度東海毎日U18</v>
      </c>
      <c r="U165" s="114" t="str">
        <f t="shared" si="54"/>
        <v>ポイント</v>
      </c>
      <c r="V165" s="111" t="str">
        <f t="shared" si="54"/>
        <v>令和７年度東海毎日U16</v>
      </c>
      <c r="W165" s="114" t="str">
        <f t="shared" si="54"/>
        <v>ポイント</v>
      </c>
    </row>
    <row r="166" spans="1:23" x14ac:dyDescent="0.2">
      <c r="C166" s="107"/>
      <c r="G166" s="115"/>
      <c r="H166" s="116">
        <v>1</v>
      </c>
      <c r="I166" s="117">
        <v>16.5</v>
      </c>
      <c r="J166" s="116">
        <v>1</v>
      </c>
      <c r="K166" s="117">
        <v>16.5</v>
      </c>
      <c r="L166" s="116"/>
      <c r="M166" s="118">
        <v>16.5</v>
      </c>
      <c r="N166" s="119"/>
      <c r="O166" s="117">
        <v>16.5</v>
      </c>
      <c r="P166" s="120"/>
      <c r="Q166" s="121">
        <v>16.5</v>
      </c>
      <c r="R166" s="122"/>
      <c r="S166" s="121">
        <v>16.5</v>
      </c>
      <c r="T166" s="116"/>
      <c r="U166" s="117">
        <v>16.5</v>
      </c>
      <c r="V166" s="120"/>
      <c r="W166" s="117">
        <v>16.5</v>
      </c>
    </row>
    <row r="167" spans="1:23" x14ac:dyDescent="0.2">
      <c r="C167" s="107"/>
      <c r="H167" s="123"/>
      <c r="I167" s="124">
        <v>11</v>
      </c>
      <c r="J167" s="123"/>
      <c r="K167" s="124">
        <v>11</v>
      </c>
      <c r="L167" s="123">
        <v>1</v>
      </c>
      <c r="M167" s="125">
        <v>11</v>
      </c>
      <c r="N167" s="126">
        <v>1</v>
      </c>
      <c r="O167" s="124">
        <v>11</v>
      </c>
      <c r="P167" s="127"/>
      <c r="Q167" s="128">
        <v>11</v>
      </c>
      <c r="R167" s="129"/>
      <c r="S167" s="130">
        <v>11</v>
      </c>
      <c r="T167" s="123">
        <v>1</v>
      </c>
      <c r="U167" s="124">
        <v>11</v>
      </c>
      <c r="V167" s="127"/>
      <c r="W167" s="124">
        <v>11</v>
      </c>
    </row>
    <row r="168" spans="1:23" x14ac:dyDescent="0.2">
      <c r="C168" s="107"/>
      <c r="H168" s="123">
        <v>2</v>
      </c>
      <c r="I168" s="124">
        <v>10.5</v>
      </c>
      <c r="J168" s="123">
        <v>2</v>
      </c>
      <c r="K168" s="124">
        <v>10.5</v>
      </c>
      <c r="L168" s="123"/>
      <c r="M168" s="125">
        <v>10.5</v>
      </c>
      <c r="N168" s="126"/>
      <c r="O168" s="124">
        <v>10.5</v>
      </c>
      <c r="P168" s="127"/>
      <c r="Q168" s="128">
        <v>10.5</v>
      </c>
      <c r="R168" s="129"/>
      <c r="S168" s="130">
        <v>10.5</v>
      </c>
      <c r="T168" s="123"/>
      <c r="U168" s="124">
        <v>10.5</v>
      </c>
      <c r="V168" s="127"/>
      <c r="W168" s="124">
        <v>10.5</v>
      </c>
    </row>
    <row r="169" spans="1:23" x14ac:dyDescent="0.2">
      <c r="C169" s="107"/>
      <c r="H169" s="123">
        <v>3</v>
      </c>
      <c r="I169" s="124">
        <v>8</v>
      </c>
      <c r="J169" s="123">
        <v>3</v>
      </c>
      <c r="K169" s="124">
        <v>8</v>
      </c>
      <c r="L169" s="123"/>
      <c r="M169" s="125">
        <v>8</v>
      </c>
      <c r="N169" s="126"/>
      <c r="O169" s="124">
        <v>8</v>
      </c>
      <c r="P169" s="127"/>
      <c r="Q169" s="128">
        <v>8</v>
      </c>
      <c r="R169" s="129"/>
      <c r="S169" s="130">
        <v>8</v>
      </c>
      <c r="T169" s="123"/>
      <c r="U169" s="124">
        <v>8</v>
      </c>
      <c r="V169" s="127"/>
      <c r="W169" s="124">
        <v>8</v>
      </c>
    </row>
    <row r="170" spans="1:23" x14ac:dyDescent="0.2">
      <c r="C170" s="107"/>
      <c r="H170" s="123"/>
      <c r="I170" s="124">
        <v>7</v>
      </c>
      <c r="J170" s="123"/>
      <c r="K170" s="124">
        <v>7</v>
      </c>
      <c r="L170" s="123">
        <v>2</v>
      </c>
      <c r="M170" s="125">
        <v>7</v>
      </c>
      <c r="N170" s="126">
        <v>2</v>
      </c>
      <c r="O170" s="124">
        <v>7</v>
      </c>
      <c r="P170" s="127"/>
      <c r="Q170" s="128">
        <v>7</v>
      </c>
      <c r="R170" s="129"/>
      <c r="S170" s="130">
        <v>7</v>
      </c>
      <c r="T170" s="123">
        <v>2</v>
      </c>
      <c r="U170" s="124">
        <v>7</v>
      </c>
      <c r="V170" s="127"/>
      <c r="W170" s="124">
        <v>7</v>
      </c>
    </row>
    <row r="171" spans="1:23" x14ac:dyDescent="0.2">
      <c r="C171" s="107"/>
      <c r="H171" s="123">
        <v>4</v>
      </c>
      <c r="I171" s="124">
        <v>6</v>
      </c>
      <c r="J171" s="123">
        <v>4</v>
      </c>
      <c r="K171" s="124">
        <v>6</v>
      </c>
      <c r="L171" s="123"/>
      <c r="M171" s="125">
        <v>6</v>
      </c>
      <c r="N171" s="126"/>
      <c r="O171" s="124">
        <v>6</v>
      </c>
      <c r="P171" s="127">
        <v>1</v>
      </c>
      <c r="Q171" s="128">
        <v>6</v>
      </c>
      <c r="R171" s="129"/>
      <c r="S171" s="130">
        <v>6</v>
      </c>
      <c r="T171" s="123"/>
      <c r="U171" s="124">
        <v>6</v>
      </c>
      <c r="V171" s="127">
        <v>1</v>
      </c>
      <c r="W171" s="124">
        <v>6</v>
      </c>
    </row>
    <row r="172" spans="1:23" x14ac:dyDescent="0.2">
      <c r="C172" s="107"/>
      <c r="H172" s="123"/>
      <c r="I172" s="124">
        <v>5.5</v>
      </c>
      <c r="J172" s="123"/>
      <c r="K172" s="124">
        <v>5.5</v>
      </c>
      <c r="L172" s="123">
        <v>3</v>
      </c>
      <c r="M172" s="125">
        <v>5.5</v>
      </c>
      <c r="N172" s="126">
        <v>3</v>
      </c>
      <c r="O172" s="124">
        <v>5.5</v>
      </c>
      <c r="P172" s="127"/>
      <c r="Q172" s="128">
        <v>5.5</v>
      </c>
      <c r="R172" s="129"/>
      <c r="S172" s="130">
        <v>5.5</v>
      </c>
      <c r="T172" s="123">
        <v>3</v>
      </c>
      <c r="U172" s="124">
        <v>5.5</v>
      </c>
      <c r="V172" s="127"/>
      <c r="W172" s="124">
        <v>5.5</v>
      </c>
    </row>
    <row r="173" spans="1:23" x14ac:dyDescent="0.2">
      <c r="C173" s="107"/>
      <c r="H173" s="123">
        <v>5</v>
      </c>
      <c r="I173" s="124">
        <v>4</v>
      </c>
      <c r="J173" s="123"/>
      <c r="K173" s="124">
        <v>4</v>
      </c>
      <c r="L173" s="123">
        <v>4</v>
      </c>
      <c r="M173" s="125">
        <v>4</v>
      </c>
      <c r="N173" s="126">
        <v>4</v>
      </c>
      <c r="O173" s="124">
        <v>4</v>
      </c>
      <c r="P173" s="127">
        <v>2</v>
      </c>
      <c r="Q173" s="128">
        <v>4</v>
      </c>
      <c r="R173" s="129">
        <v>1</v>
      </c>
      <c r="S173" s="130">
        <v>4</v>
      </c>
      <c r="T173" s="123">
        <v>4</v>
      </c>
      <c r="U173" s="124">
        <v>4</v>
      </c>
      <c r="V173" s="127">
        <v>2</v>
      </c>
      <c r="W173" s="124">
        <v>4</v>
      </c>
    </row>
    <row r="174" spans="1:23" x14ac:dyDescent="0.2">
      <c r="C174" s="107"/>
      <c r="H174" s="123">
        <v>6</v>
      </c>
      <c r="I174" s="124">
        <v>4</v>
      </c>
      <c r="J174" s="123"/>
      <c r="K174" s="124">
        <v>4</v>
      </c>
      <c r="L174" s="123"/>
      <c r="M174" s="125">
        <v>4</v>
      </c>
      <c r="N174" s="126"/>
      <c r="O174" s="124">
        <v>3.5</v>
      </c>
      <c r="P174" s="127"/>
      <c r="Q174" s="128">
        <v>3.5</v>
      </c>
      <c r="R174" s="129"/>
      <c r="S174" s="130">
        <v>3.5</v>
      </c>
      <c r="T174" s="123"/>
      <c r="U174" s="124">
        <v>3.5</v>
      </c>
      <c r="V174" s="127"/>
      <c r="W174" s="124">
        <v>3.5</v>
      </c>
    </row>
    <row r="175" spans="1:23" x14ac:dyDescent="0.2">
      <c r="C175" s="107"/>
      <c r="H175" s="123">
        <v>7</v>
      </c>
      <c r="I175" s="124">
        <v>4</v>
      </c>
      <c r="J175" s="123"/>
      <c r="K175" s="124">
        <v>4</v>
      </c>
      <c r="L175" s="123"/>
      <c r="M175" s="125">
        <v>4</v>
      </c>
      <c r="N175" s="126">
        <v>5</v>
      </c>
      <c r="O175" s="124">
        <v>3</v>
      </c>
      <c r="P175" s="127">
        <v>3</v>
      </c>
      <c r="Q175" s="128">
        <v>3</v>
      </c>
      <c r="R175" s="129">
        <v>2</v>
      </c>
      <c r="S175" s="130">
        <v>3</v>
      </c>
      <c r="T175" s="123">
        <v>5</v>
      </c>
      <c r="U175" s="124">
        <v>3</v>
      </c>
      <c r="V175" s="127">
        <v>3</v>
      </c>
      <c r="W175" s="124">
        <v>3</v>
      </c>
    </row>
    <row r="176" spans="1:23" x14ac:dyDescent="0.2">
      <c r="C176" s="107"/>
      <c r="H176" s="123">
        <v>8</v>
      </c>
      <c r="I176" s="124">
        <v>4</v>
      </c>
      <c r="J176" s="123">
        <v>8</v>
      </c>
      <c r="K176" s="124">
        <v>4</v>
      </c>
      <c r="L176" s="123">
        <v>8</v>
      </c>
      <c r="M176" s="125">
        <v>3</v>
      </c>
      <c r="N176" s="126">
        <v>6</v>
      </c>
      <c r="O176" s="124">
        <v>3</v>
      </c>
      <c r="P176" s="127"/>
      <c r="Q176" s="128">
        <v>2.5</v>
      </c>
      <c r="R176" s="129"/>
      <c r="S176" s="130">
        <v>2.5</v>
      </c>
      <c r="T176" s="123">
        <v>6</v>
      </c>
      <c r="U176" s="124">
        <v>3</v>
      </c>
      <c r="V176" s="127"/>
      <c r="W176" s="124">
        <v>2.5</v>
      </c>
    </row>
    <row r="177" spans="3:23" x14ac:dyDescent="0.2">
      <c r="C177" s="107"/>
      <c r="H177" s="123"/>
      <c r="I177" s="124">
        <v>2</v>
      </c>
      <c r="J177" s="123"/>
      <c r="K177" s="124">
        <v>2</v>
      </c>
      <c r="L177" s="123"/>
      <c r="M177" s="125">
        <v>2</v>
      </c>
      <c r="N177" s="126">
        <v>7</v>
      </c>
      <c r="O177" s="124">
        <v>3</v>
      </c>
      <c r="P177" s="127">
        <v>4</v>
      </c>
      <c r="Q177" s="128">
        <v>2</v>
      </c>
      <c r="R177" s="129"/>
      <c r="S177" s="130">
        <v>2</v>
      </c>
      <c r="T177" s="123">
        <v>7</v>
      </c>
      <c r="U177" s="124">
        <v>3</v>
      </c>
      <c r="V177" s="127">
        <v>4</v>
      </c>
      <c r="W177" s="124">
        <v>2</v>
      </c>
    </row>
    <row r="178" spans="3:23" x14ac:dyDescent="0.2">
      <c r="C178" s="107"/>
      <c r="H178" s="123">
        <v>16</v>
      </c>
      <c r="I178" s="124">
        <v>1.5</v>
      </c>
      <c r="J178" s="123">
        <v>16</v>
      </c>
      <c r="K178" s="124">
        <v>1.5</v>
      </c>
      <c r="L178" s="123">
        <v>16</v>
      </c>
      <c r="M178" s="125">
        <v>1</v>
      </c>
      <c r="N178" s="126">
        <v>8</v>
      </c>
      <c r="O178" s="124">
        <v>3</v>
      </c>
      <c r="P178" s="127"/>
      <c r="Q178" s="128">
        <v>1.5</v>
      </c>
      <c r="R178" s="129">
        <v>3</v>
      </c>
      <c r="S178" s="130">
        <v>1.5</v>
      </c>
      <c r="T178" s="123">
        <v>8</v>
      </c>
      <c r="U178" s="124">
        <v>3</v>
      </c>
      <c r="V178" s="127"/>
      <c r="W178" s="124">
        <v>1.5</v>
      </c>
    </row>
    <row r="179" spans="3:23" x14ac:dyDescent="0.2">
      <c r="H179" s="123">
        <v>24</v>
      </c>
      <c r="I179" s="131">
        <v>0.75</v>
      </c>
      <c r="J179" s="123">
        <v>24</v>
      </c>
      <c r="K179" s="131">
        <v>0.75</v>
      </c>
      <c r="L179" s="123"/>
      <c r="M179" s="125">
        <v>0.5</v>
      </c>
      <c r="N179" s="126">
        <v>16</v>
      </c>
      <c r="O179" s="124">
        <v>1</v>
      </c>
      <c r="P179" s="127">
        <v>8</v>
      </c>
      <c r="Q179" s="128">
        <v>1</v>
      </c>
      <c r="R179" s="129">
        <v>4</v>
      </c>
      <c r="S179" s="130">
        <v>1</v>
      </c>
      <c r="T179" s="123">
        <v>16</v>
      </c>
      <c r="U179" s="124">
        <v>1</v>
      </c>
      <c r="V179" s="127">
        <v>8</v>
      </c>
      <c r="W179" s="124">
        <v>1</v>
      </c>
    </row>
    <row r="180" spans="3:23" ht="13.8" thickBot="1" x14ac:dyDescent="0.25">
      <c r="H180" s="132"/>
      <c r="I180" s="133">
        <v>0.625</v>
      </c>
      <c r="J180" s="132"/>
      <c r="K180" s="133">
        <v>0.625</v>
      </c>
      <c r="L180" s="132">
        <v>32</v>
      </c>
      <c r="M180" s="134">
        <v>0.5</v>
      </c>
      <c r="N180" s="135"/>
      <c r="O180" s="133">
        <v>0.625</v>
      </c>
      <c r="P180" s="136"/>
      <c r="Q180" s="137">
        <v>0.5</v>
      </c>
      <c r="R180" s="138"/>
      <c r="S180" s="139">
        <v>0.5</v>
      </c>
      <c r="T180" s="132"/>
      <c r="U180" s="133">
        <v>0.625</v>
      </c>
      <c r="V180" s="136"/>
      <c r="W180" s="133">
        <v>0.5</v>
      </c>
    </row>
  </sheetData>
  <autoFilter ref="A3:AC109" xr:uid="{00000000-0001-0000-0400-000000000000}"/>
  <mergeCells count="3">
    <mergeCell ref="H2:M2"/>
    <mergeCell ref="A1:W1"/>
    <mergeCell ref="N2:W2"/>
  </mergeCells>
  <phoneticPr fontId="25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E2E5F219226CE4D9A873BAB8126A549" ma:contentTypeVersion="13" ma:contentTypeDescription="新しいドキュメントを作成します。" ma:contentTypeScope="" ma:versionID="d9018ad24a59c4a19dd5a9334569c8f7">
  <xsd:schema xmlns:xsd="http://www.w3.org/2001/XMLSchema" xmlns:xs="http://www.w3.org/2001/XMLSchema" xmlns:p="http://schemas.microsoft.com/office/2006/metadata/properties" xmlns:ns2="35ec735c-2d6d-4bda-becd-61428e5b711f" xmlns:ns3="6f3d1264-7080-4852-b624-8f80c3ab38e0" targetNamespace="http://schemas.microsoft.com/office/2006/metadata/properties" ma:root="true" ma:fieldsID="ca99da424398cdf445ad526ec277a5f8" ns2:_="" ns3:_="">
    <xsd:import namespace="35ec735c-2d6d-4bda-becd-61428e5b711f"/>
    <xsd:import namespace="6f3d1264-7080-4852-b624-8f80c3ab38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c735c-2d6d-4bda-becd-61428e5b7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6a490010-08be-453b-b627-3f949b991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3d1264-7080-4852-b624-8f80c3ab38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416664b-f1e9-48a0-b916-1dcdc3ce132c}" ma:internalName="TaxCatchAll" ma:showField="CatchAllData" ma:web="6f3d1264-7080-4852-b624-8f80c3ab38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3d1264-7080-4852-b624-8f80c3ab38e0" xsi:nil="true"/>
    <lcf76f155ced4ddcb4097134ff3c332f xmlns="35ec735c-2d6d-4bda-becd-61428e5b711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272CC02-EAF8-4D6D-A203-089D4CE119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967EDC-7164-461E-B16C-7347CCB787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ec735c-2d6d-4bda-becd-61428e5b711f"/>
    <ds:schemaRef ds:uri="6f3d1264-7080-4852-b624-8f80c3ab38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B49F0E-3BE8-4B51-BE87-A48935DD3DC8}">
  <ds:schemaRefs>
    <ds:schemaRef ds:uri="http://schemas.microsoft.com/office/2006/metadata/properties"/>
    <ds:schemaRef ds:uri="http://schemas.microsoft.com/office/infopath/2007/PartnerControls"/>
    <ds:schemaRef ds:uri="6f3d1264-7080-4852-b624-8f80c3ab38e0"/>
    <ds:schemaRef ds:uri="35ec735c-2d6d-4bda-becd-61428e5b711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11</vt:i4>
      </vt:variant>
    </vt:vector>
  </HeadingPairs>
  <TitlesOfParts>
    <vt:vector size="19" baseType="lpstr">
      <vt:lpstr>入力</vt:lpstr>
      <vt:lpstr>男子</vt:lpstr>
      <vt:lpstr>女子</vt:lpstr>
      <vt:lpstr>学校一覧</vt:lpstr>
      <vt:lpstr>rank男子S</vt:lpstr>
      <vt:lpstr>rank女子S</vt:lpstr>
      <vt:lpstr>rank男子D</vt:lpstr>
      <vt:lpstr>rank女子D</vt:lpstr>
      <vt:lpstr>copy</vt:lpstr>
      <vt:lpstr>DATA</vt:lpstr>
      <vt:lpstr>motoF</vt:lpstr>
      <vt:lpstr>motoM</vt:lpstr>
      <vt:lpstr>女子!Print_Area</vt:lpstr>
      <vt:lpstr>男子!Print_Area</vt:lpstr>
      <vt:lpstr>入力!Print_Area</vt:lpstr>
      <vt:lpstr>RMD</vt:lpstr>
      <vt:lpstr>RMS</vt:lpstr>
      <vt:lpstr>RWD</vt:lpstr>
      <vt:lpstr>RWS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五十川　貢</dc:creator>
  <cp:keywords/>
  <dc:description/>
  <cp:lastModifiedBy>龍司 杉本</cp:lastModifiedBy>
  <cp:revision/>
  <dcterms:created xsi:type="dcterms:W3CDTF">2003-08-06T05:31:35Z</dcterms:created>
  <dcterms:modified xsi:type="dcterms:W3CDTF">2025-09-25T05:33:20Z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24c30c7-6183-4bbf-8f5a-0619846ff2e2_Enabled">
    <vt:lpwstr>true</vt:lpwstr>
  </property>
  <property fmtid="{D5CDD505-2E9C-101B-9397-08002B2CF9AE}" pid="3" name="MSIP_Label_624c30c7-6183-4bbf-8f5a-0619846ff2e2_SetDate">
    <vt:lpwstr>2024-05-24T06:28:59Z</vt:lpwstr>
  </property>
  <property fmtid="{D5CDD505-2E9C-101B-9397-08002B2CF9AE}" pid="4" name="MSIP_Label_624c30c7-6183-4bbf-8f5a-0619846ff2e2_Method">
    <vt:lpwstr>Standard</vt:lpwstr>
  </property>
  <property fmtid="{D5CDD505-2E9C-101B-9397-08002B2CF9AE}" pid="5" name="MSIP_Label_624c30c7-6183-4bbf-8f5a-0619846ff2e2_Name">
    <vt:lpwstr>組織外公開</vt:lpwstr>
  </property>
  <property fmtid="{D5CDD505-2E9C-101B-9397-08002B2CF9AE}" pid="6" name="MSIP_Label_624c30c7-6183-4bbf-8f5a-0619846ff2e2_SiteId">
    <vt:lpwstr>2c12496b-3cf3-4d5b-b8fe-9b6a510058d9</vt:lpwstr>
  </property>
  <property fmtid="{D5CDD505-2E9C-101B-9397-08002B2CF9AE}" pid="7" name="MSIP_Label_624c30c7-6183-4bbf-8f5a-0619846ff2e2_ActionId">
    <vt:lpwstr>3fea53ad-fb77-4ea2-8d27-7197bff444c1</vt:lpwstr>
  </property>
  <property fmtid="{D5CDD505-2E9C-101B-9397-08002B2CF9AE}" pid="8" name="MSIP_Label_624c30c7-6183-4bbf-8f5a-0619846ff2e2_ContentBits">
    <vt:lpwstr>0</vt:lpwstr>
  </property>
  <property fmtid="{D5CDD505-2E9C-101B-9397-08002B2CF9AE}" pid="9" name="ContentTypeId">
    <vt:lpwstr>0x010100CE2E5F219226CE4D9A873BAB8126A549</vt:lpwstr>
  </property>
</Properties>
</file>